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vr002\水産$\2．各種事業\16_水産業新技術・設備導入支援事業\01 様式\R8\"/>
    </mc:Choice>
  </mc:AlternateContent>
  <xr:revisionPtr revIDLastSave="0" documentId="8_{3781EAF8-AA33-4A0D-B7BA-FA94C203D39D}" xr6:coauthVersionLast="47" xr6:coauthVersionMax="47" xr10:uidLastSave="{00000000-0000-0000-0000-000000000000}"/>
  <workbookProtection workbookAlgorithmName="SHA-512" workbookHashValue="nqBiEjk9Gx3f/wMroKMs3emOX0Ep4BcYGPgcIQqrzVFTsFeuuldatxOR789I6g1E7lhR1lqp47zmOfWQUer6tw==" workbookSaltValue="OPu1biqqfNyfpulm3WqjFw==" workbookSpinCount="100000" lockStructure="1"/>
  <bookViews>
    <workbookView xWindow="-120" yWindow="-120" windowWidth="20730" windowHeight="11040" firstSheet="1" activeTab="2" xr2:uid="{00000000-000D-0000-FFFF-FFFF00000000}"/>
  </bookViews>
  <sheets>
    <sheet name="データーシート" sheetId="14" state="hidden" r:id="rId1"/>
    <sheet name="提出書類一覧" sheetId="16" r:id="rId2"/>
    <sheet name="入力シート" sheetId="1" r:id="rId3"/>
    <sheet name="1.交付申請" sheetId="2" r:id="rId4"/>
    <sheet name="2.事業計画（入力有）" sheetId="3" r:id="rId5"/>
    <sheet name="３.交付決定" sheetId="4" state="hidden" r:id="rId6"/>
    <sheet name="4.送付文" sheetId="15" state="hidden" r:id="rId7"/>
    <sheet name="5.実績報告" sheetId="5" r:id="rId8"/>
    <sheet name="6.事業報告（入力有）" sheetId="7" r:id="rId9"/>
    <sheet name="7.確定通知" sheetId="8" state="hidden" r:id="rId10"/>
    <sheet name="8.確定調書" sheetId="10" state="hidden" r:id="rId11"/>
    <sheet name="9.請求書" sheetId="11" r:id="rId12"/>
    <sheet name="10.変更申請（入力有）" sheetId="12" r:id="rId13"/>
    <sheet name="11.変更承認通知" sheetId="13" state="hidden" r:id="rId14"/>
    <sheet name="12.変更交付決定" sheetId="9" state="hidden" r:id="rId15"/>
    <sheet name="13.変更交付決定 (承認申請無)" sheetId="17" state="hidden" r:id="rId16"/>
  </sheets>
  <definedNames>
    <definedName name="_xlnm.Print_Area" localSheetId="3">'1.交付申請'!$A$1:$X$55</definedName>
    <definedName name="_xlnm.Print_Area" localSheetId="13">'11.変更承認通知'!$A$1:$U$51</definedName>
    <definedName name="_xlnm.Print_Area" localSheetId="14">'12.変更交付決定'!$A$1:$W$55</definedName>
    <definedName name="_xlnm.Print_Area" localSheetId="15">'13.変更交付決定 (承認申請無)'!$A$1:$W$55</definedName>
    <definedName name="_xlnm.Print_Area" localSheetId="4">'2.事業計画（入力有）'!$A$1:$X$51</definedName>
    <definedName name="_xlnm.Print_Area" localSheetId="5">'３.交付決定'!$A$1:$W$51</definedName>
    <definedName name="_xlnm.Print_Area" localSheetId="8">'6.事業報告（入力有）'!$A$1:$X$57</definedName>
    <definedName name="_xlnm.Print_Area" localSheetId="10">'8.確定調書'!$A$1:$G$30</definedName>
    <definedName name="_xlnm.Print_Area" localSheetId="11">'9.請求書'!$A$1:$W$49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7" i="17" l="1"/>
  <c r="D51" i="9"/>
  <c r="I26" i="17"/>
  <c r="I26" i="9"/>
  <c r="J31" i="13"/>
  <c r="T14" i="17" l="1"/>
  <c r="E11" i="17"/>
  <c r="E10" i="17"/>
  <c r="E8" i="17"/>
  <c r="Q4" i="17"/>
  <c r="Q3" i="17"/>
  <c r="E38" i="11"/>
  <c r="F6" i="10" a="1"/>
  <c r="M38" i="5"/>
  <c r="C13" i="11"/>
  <c r="C17" i="5"/>
  <c r="T14" i="9"/>
  <c r="R14" i="13"/>
  <c r="C9" i="12"/>
  <c r="C7" i="11"/>
  <c r="U14" i="8"/>
  <c r="C9" i="5"/>
  <c r="T14" i="4"/>
  <c r="C9" i="2"/>
  <c r="Y48" i="7"/>
  <c r="Y48" i="3" l="1"/>
  <c r="J48" i="3" s="1"/>
  <c r="J48" i="7"/>
  <c r="J46" i="7"/>
  <c r="D28" i="1" s="1" a="1"/>
  <c r="D28" i="1" s="1"/>
  <c r="D29" i="1" s="1" a="1"/>
  <c r="D29" i="1" s="1"/>
  <c r="D17" i="1" a="1"/>
  <c r="D17" i="1" s="1"/>
  <c r="D18" i="1" l="1"/>
  <c r="J29" i="13"/>
  <c r="J50" i="7"/>
  <c r="D27" i="1" s="1" a="1"/>
  <c r="D27" i="1" s="1"/>
  <c r="D43" i="5" s="1"/>
  <c r="G26" i="1"/>
  <c r="J46" i="3"/>
  <c r="J33" i="3" l="1"/>
  <c r="B29" i="10"/>
  <c r="Q4" i="9"/>
  <c r="Q3" i="9"/>
  <c r="O4" i="13"/>
  <c r="O3" i="13"/>
  <c r="C17" i="12"/>
  <c r="G43" i="11"/>
  <c r="A30" i="10"/>
  <c r="F18" i="10"/>
  <c r="F17" i="10"/>
  <c r="F16" i="10"/>
  <c r="C17" i="8"/>
  <c r="Q4" i="8"/>
  <c r="Q3" i="8"/>
  <c r="J33" i="7"/>
  <c r="C54" i="7"/>
  <c r="O3" i="5"/>
  <c r="S41" i="15"/>
  <c r="R3" i="15"/>
  <c r="D47" i="4"/>
  <c r="O4" i="4"/>
  <c r="O3" i="4"/>
  <c r="F6" i="3"/>
  <c r="M13" i="2"/>
  <c r="F19" i="1" l="1"/>
  <c r="D48" i="1"/>
  <c r="G50" i="1" s="1"/>
  <c r="D25" i="1"/>
  <c r="Q12" i="3" l="1"/>
  <c r="Q14" i="3"/>
  <c r="E22" i="11"/>
  <c r="I29" i="8"/>
  <c r="D48" i="9"/>
  <c r="D44" i="9"/>
  <c r="D40" i="9"/>
  <c r="D37" i="9"/>
  <c r="D34" i="9"/>
  <c r="D31" i="9"/>
  <c r="D29" i="9"/>
  <c r="O30" i="12"/>
  <c r="O28" i="12"/>
  <c r="U28" i="12" s="1"/>
  <c r="O27" i="12"/>
  <c r="U27" i="12" s="1"/>
  <c r="J33" i="13"/>
  <c r="C17" i="13"/>
  <c r="E11" i="4" l="1"/>
  <c r="D32" i="5" l="1"/>
  <c r="O29" i="12" l="1"/>
  <c r="U29" i="12" s="1"/>
  <c r="E35" i="2"/>
  <c r="C17" i="9"/>
  <c r="E11" i="9"/>
  <c r="E10" i="9"/>
  <c r="E8" i="9"/>
  <c r="E11" i="13"/>
  <c r="E10" i="13"/>
  <c r="E8" i="13"/>
  <c r="C17" i="4"/>
  <c r="H30" i="12" l="1"/>
  <c r="N14" i="12"/>
  <c r="N13" i="12"/>
  <c r="N11" i="12"/>
  <c r="P3" i="12"/>
  <c r="G47" i="11"/>
  <c r="G46" i="11"/>
  <c r="G45" i="11"/>
  <c r="G44" i="11"/>
  <c r="E34" i="11"/>
  <c r="J30" i="11"/>
  <c r="O11" i="11" l="1"/>
  <c r="O10" i="11"/>
  <c r="O8" i="11"/>
  <c r="Q3" i="11"/>
  <c r="E4" i="10"/>
  <c r="E11" i="8"/>
  <c r="E10" i="8"/>
  <c r="E8" i="8"/>
  <c r="F6" i="7"/>
  <c r="H55" i="7" s="1"/>
  <c r="Q5" i="7"/>
  <c r="H57" i="7" s="1"/>
  <c r="F5" i="7"/>
  <c r="H56" i="7" s="1"/>
  <c r="H43" i="5"/>
  <c r="D38" i="5"/>
  <c r="M14" i="5"/>
  <c r="M13" i="5"/>
  <c r="M11" i="5"/>
  <c r="B9" i="15"/>
  <c r="B8" i="15"/>
  <c r="B6" i="15"/>
  <c r="D45" i="4" l="1"/>
  <c r="D42" i="4"/>
  <c r="D38" i="4"/>
  <c r="D36" i="4"/>
  <c r="D34" i="4"/>
  <c r="D32" i="4" l="1"/>
  <c r="D30" i="4"/>
  <c r="M14" i="2"/>
  <c r="E10" i="4"/>
  <c r="E8" i="4"/>
  <c r="Q5" i="3"/>
  <c r="F5" i="3"/>
  <c r="N42" i="2"/>
  <c r="E42" i="2"/>
  <c r="M11" i="2" l="1"/>
  <c r="Q18" i="3" l="1"/>
  <c r="Q14" i="7"/>
  <c r="Q12" i="7"/>
  <c r="Q16" i="7"/>
  <c r="Q10" i="3"/>
  <c r="Q18" i="7"/>
  <c r="Q10" i="7"/>
  <c r="Q16" i="3"/>
  <c r="F8" i="10" l="1"/>
  <c r="N3" i="2"/>
  <c r="F7" i="10" l="1"/>
  <c r="F9" i="10" s="1"/>
  <c r="J35" i="7"/>
  <c r="F24" i="10"/>
  <c r="J37" i="7" l="1"/>
  <c r="F10" i="10"/>
  <c r="F14" i="10" s="1"/>
  <c r="F15" i="10" s="1"/>
  <c r="E30" i="11"/>
  <c r="F19" i="10"/>
  <c r="F20" i="10" l="1"/>
  <c r="F25" i="10" s="1"/>
  <c r="J50" i="3"/>
  <c r="D16" i="1" s="1" a="1"/>
  <c r="D16" i="1" s="1"/>
  <c r="J27" i="13" s="1"/>
  <c r="E47" i="2" l="1"/>
  <c r="J35" i="3"/>
  <c r="J37" i="3" s="1"/>
  <c r="J47" i="2"/>
  <c r="H28" i="12"/>
  <c r="H27" i="12" l="1"/>
  <c r="H29" i="12"/>
  <c r="E31" i="2"/>
  <c r="G11" i="1"/>
  <c r="I31" i="8" l="1"/>
  <c r="D28" i="5"/>
  <c r="F6" i="10" s="1"/>
  <c r="E27" i="4"/>
</calcChain>
</file>

<file path=xl/sharedStrings.xml><?xml version="1.0" encoding="utf-8"?>
<sst xmlns="http://schemas.openxmlformats.org/spreadsheetml/2006/main" count="404" uniqueCount="276">
  <si>
    <t>規則様式第１号（第３条関係）</t>
    <rPh sb="0" eb="2">
      <t>キソク</t>
    </rPh>
    <rPh sb="2" eb="4">
      <t>ヨウシキ</t>
    </rPh>
    <rPh sb="4" eb="5">
      <t>ダイ</t>
    </rPh>
    <rPh sb="6" eb="7">
      <t>ゴウ</t>
    </rPh>
    <rPh sb="8" eb="9">
      <t>ダイ</t>
    </rPh>
    <rPh sb="10" eb="11">
      <t>ジョウ</t>
    </rPh>
    <rPh sb="11" eb="13">
      <t>カンケイ</t>
    </rPh>
    <phoneticPr fontId="1"/>
  </si>
  <si>
    <t>代表者名</t>
    <rPh sb="0" eb="3">
      <t>ダイヒョウシャ</t>
    </rPh>
    <rPh sb="3" eb="4">
      <t>メイ</t>
    </rPh>
    <phoneticPr fontId="1"/>
  </si>
  <si>
    <t>補助金等交付申請書</t>
    <rPh sb="0" eb="3">
      <t>ホジョキン</t>
    </rPh>
    <rPh sb="3" eb="4">
      <t>トウ</t>
    </rPh>
    <rPh sb="4" eb="6">
      <t>コウフ</t>
    </rPh>
    <rPh sb="6" eb="9">
      <t>シンセイショ</t>
    </rPh>
    <phoneticPr fontId="1"/>
  </si>
  <si>
    <t>住所</t>
    <rPh sb="0" eb="2">
      <t>ジュウショ</t>
    </rPh>
    <phoneticPr fontId="1"/>
  </si>
  <si>
    <t>記</t>
    <rPh sb="0" eb="1">
      <t>キ</t>
    </rPh>
    <phoneticPr fontId="1"/>
  </si>
  <si>
    <t>１　事業の名称</t>
    <rPh sb="2" eb="4">
      <t>ジギョウ</t>
    </rPh>
    <rPh sb="5" eb="7">
      <t>メイショウ</t>
    </rPh>
    <phoneticPr fontId="1"/>
  </si>
  <si>
    <t>　</t>
    <phoneticPr fontId="1"/>
  </si>
  <si>
    <t>水産業新技術・設備導入支援事業</t>
    <rPh sb="0" eb="3">
      <t>スイサンギョウ</t>
    </rPh>
    <rPh sb="3" eb="6">
      <t>シンギジュツ</t>
    </rPh>
    <rPh sb="7" eb="9">
      <t>セツビ</t>
    </rPh>
    <rPh sb="9" eb="11">
      <t>ドウニュウ</t>
    </rPh>
    <rPh sb="11" eb="13">
      <t>シエン</t>
    </rPh>
    <rPh sb="13" eb="15">
      <t>ジギョウ</t>
    </rPh>
    <phoneticPr fontId="1"/>
  </si>
  <si>
    <t>２　補助金等交付申請額</t>
    <rPh sb="2" eb="5">
      <t>ホジョキン</t>
    </rPh>
    <rPh sb="5" eb="6">
      <t>トウ</t>
    </rPh>
    <rPh sb="6" eb="8">
      <t>コウフ</t>
    </rPh>
    <rPh sb="8" eb="10">
      <t>シンセイ</t>
    </rPh>
    <rPh sb="10" eb="11">
      <t>ガク</t>
    </rPh>
    <phoneticPr fontId="1"/>
  </si>
  <si>
    <t>３　事業の目的及び内容</t>
    <rPh sb="2" eb="4">
      <t>ジギョウ</t>
    </rPh>
    <rPh sb="5" eb="7">
      <t>モクテキ</t>
    </rPh>
    <rPh sb="7" eb="8">
      <t>オヨ</t>
    </rPh>
    <rPh sb="9" eb="11">
      <t>ナイヨウ</t>
    </rPh>
    <phoneticPr fontId="1"/>
  </si>
  <si>
    <t>４　事業の時期又は完了予定日</t>
    <rPh sb="2" eb="4">
      <t>ジギョウ</t>
    </rPh>
    <rPh sb="5" eb="7">
      <t>ジキ</t>
    </rPh>
    <rPh sb="7" eb="8">
      <t>マタ</t>
    </rPh>
    <rPh sb="9" eb="11">
      <t>カンリョウ</t>
    </rPh>
    <rPh sb="11" eb="13">
      <t>ヨテイ</t>
    </rPh>
    <rPh sb="13" eb="14">
      <t>ビ</t>
    </rPh>
    <phoneticPr fontId="1"/>
  </si>
  <si>
    <t>５　事業に要する経費（うち補助対象額）</t>
    <rPh sb="2" eb="4">
      <t>ジギョウ</t>
    </rPh>
    <rPh sb="5" eb="6">
      <t>ヨウ</t>
    </rPh>
    <rPh sb="8" eb="10">
      <t>ケイヒ</t>
    </rPh>
    <rPh sb="13" eb="15">
      <t>ホジョ</t>
    </rPh>
    <rPh sb="15" eb="17">
      <t>タイショウ</t>
    </rPh>
    <rPh sb="17" eb="18">
      <t>ガク</t>
    </rPh>
    <phoneticPr fontId="1"/>
  </si>
  <si>
    <t>備考、事業計画書、収支予算書その他必要な書類を添付すること。</t>
    <rPh sb="0" eb="2">
      <t>ビコウ</t>
    </rPh>
    <rPh sb="3" eb="5">
      <t>ジギョウ</t>
    </rPh>
    <rPh sb="5" eb="8">
      <t>ケイカクショ</t>
    </rPh>
    <rPh sb="9" eb="11">
      <t>シュウシ</t>
    </rPh>
    <rPh sb="11" eb="14">
      <t>ヨサンショ</t>
    </rPh>
    <rPh sb="16" eb="17">
      <t>タ</t>
    </rPh>
    <rPh sb="17" eb="19">
      <t>ヒツヨウ</t>
    </rPh>
    <rPh sb="20" eb="22">
      <t>ショルイ</t>
    </rPh>
    <rPh sb="23" eb="25">
      <t>テンプ</t>
    </rPh>
    <phoneticPr fontId="1"/>
  </si>
  <si>
    <t>事業計画書兼収支予算書</t>
    <rPh sb="0" eb="2">
      <t>ジギョウ</t>
    </rPh>
    <rPh sb="2" eb="5">
      <t>ケイカクショ</t>
    </rPh>
    <rPh sb="5" eb="6">
      <t>ケン</t>
    </rPh>
    <rPh sb="6" eb="8">
      <t>シュウシ</t>
    </rPh>
    <rPh sb="8" eb="11">
      <t>ヨサンショ</t>
    </rPh>
    <phoneticPr fontId="1"/>
  </si>
  <si>
    <t>【事 業 計 画 書】</t>
    <rPh sb="1" eb="2">
      <t>コト</t>
    </rPh>
    <rPh sb="3" eb="4">
      <t>ゴウ</t>
    </rPh>
    <rPh sb="5" eb="6">
      <t>ケイ</t>
    </rPh>
    <rPh sb="7" eb="8">
      <t>ガ</t>
    </rPh>
    <rPh sb="9" eb="10">
      <t>ショ</t>
    </rPh>
    <phoneticPr fontId="1"/>
  </si>
  <si>
    <t>企業名</t>
    <rPh sb="0" eb="2">
      <t>キギョウ</t>
    </rPh>
    <rPh sb="2" eb="3">
      <t>メイ</t>
    </rPh>
    <phoneticPr fontId="1"/>
  </si>
  <si>
    <t>所在地</t>
    <rPh sb="0" eb="3">
      <t>ショザイチ</t>
    </rPh>
    <phoneticPr fontId="1"/>
  </si>
  <si>
    <t>補助対象事業</t>
    <rPh sb="0" eb="2">
      <t>ホジョ</t>
    </rPh>
    <rPh sb="2" eb="4">
      <t>タイショウ</t>
    </rPh>
    <rPh sb="4" eb="6">
      <t>ジギョウ</t>
    </rPh>
    <phoneticPr fontId="1"/>
  </si>
  <si>
    <t>備考</t>
    <rPh sb="0" eb="2">
      <t>ビコウ</t>
    </rPh>
    <phoneticPr fontId="1"/>
  </si>
  <si>
    <t>該当する項目に〇</t>
    <rPh sb="0" eb="2">
      <t>ガイトウ</t>
    </rPh>
    <rPh sb="4" eb="6">
      <t>コウモク</t>
    </rPh>
    <phoneticPr fontId="1"/>
  </si>
  <si>
    <t>ＡＩやＩＣＴなどを活用した水産業のスマート化にかかる設備、備品等の導入</t>
    <phoneticPr fontId="1"/>
  </si>
  <si>
    <t>ＨＡＣＣＰの考えを取り入れた設備、備品等の導入</t>
    <phoneticPr fontId="1"/>
  </si>
  <si>
    <t>ＡＳＣ／ＭＳＣ認証などの取得を目指した設備、備品等の導入</t>
    <phoneticPr fontId="1"/>
  </si>
  <si>
    <t>高鮮度化・省エネルギーを図るための設備、備品等の導入</t>
    <phoneticPr fontId="1"/>
  </si>
  <si>
    <t>漁労環境の効率化若しくは省力化又は安全性の向上を図るための設備、備品等の導入</t>
    <phoneticPr fontId="1"/>
  </si>
  <si>
    <t>補助対象事業の計画の詳細</t>
    <rPh sb="0" eb="2">
      <t>ホジョ</t>
    </rPh>
    <rPh sb="2" eb="4">
      <t>タイショウ</t>
    </rPh>
    <rPh sb="4" eb="6">
      <t>ジギョウ</t>
    </rPh>
    <rPh sb="7" eb="9">
      <t>ケイカク</t>
    </rPh>
    <rPh sb="10" eb="12">
      <t>ショウサイ</t>
    </rPh>
    <phoneticPr fontId="1"/>
  </si>
  <si>
    <t>≪収入の部≫</t>
    <rPh sb="1" eb="3">
      <t>シュウニュウ</t>
    </rPh>
    <rPh sb="4" eb="5">
      <t>ブ</t>
    </rPh>
    <phoneticPr fontId="1"/>
  </si>
  <si>
    <t>科目</t>
    <rPh sb="0" eb="2">
      <t>カモク</t>
    </rPh>
    <phoneticPr fontId="1"/>
  </si>
  <si>
    <t>金額</t>
    <rPh sb="0" eb="2">
      <t>キンガク</t>
    </rPh>
    <phoneticPr fontId="1"/>
  </si>
  <si>
    <t>補助金</t>
    <rPh sb="0" eb="3">
      <t>ホジョキン</t>
    </rPh>
    <phoneticPr fontId="1"/>
  </si>
  <si>
    <t>自己負担</t>
    <rPh sb="0" eb="2">
      <t>ジコ</t>
    </rPh>
    <rPh sb="2" eb="4">
      <t>フタン</t>
    </rPh>
    <phoneticPr fontId="1"/>
  </si>
  <si>
    <t>合計</t>
    <rPh sb="0" eb="2">
      <t>ゴウケイ</t>
    </rPh>
    <phoneticPr fontId="1"/>
  </si>
  <si>
    <t>≪支出の部≫</t>
    <rPh sb="1" eb="3">
      <t>シシュツ</t>
    </rPh>
    <rPh sb="4" eb="5">
      <t>ブ</t>
    </rPh>
    <phoneticPr fontId="1"/>
  </si>
  <si>
    <t>消費税</t>
    <rPh sb="0" eb="3">
      <t>ショウヒゼイ</t>
    </rPh>
    <phoneticPr fontId="1"/>
  </si>
  <si>
    <t>※補助対象経費</t>
    <rPh sb="1" eb="3">
      <t>ホジョ</t>
    </rPh>
    <rPh sb="3" eb="5">
      <t>タイショウ</t>
    </rPh>
    <rPh sb="5" eb="7">
      <t>ケイヒ</t>
    </rPh>
    <phoneticPr fontId="1"/>
  </si>
  <si>
    <t>規則様式第２号（第６条関係）</t>
    <rPh sb="0" eb="2">
      <t>キソク</t>
    </rPh>
    <rPh sb="2" eb="4">
      <t>ヨウシキ</t>
    </rPh>
    <rPh sb="4" eb="5">
      <t>ダイ</t>
    </rPh>
    <rPh sb="6" eb="7">
      <t>ゴウ</t>
    </rPh>
    <rPh sb="8" eb="9">
      <t>ダイ</t>
    </rPh>
    <rPh sb="10" eb="11">
      <t>ジョウ</t>
    </rPh>
    <rPh sb="11" eb="13">
      <t>カンケイ</t>
    </rPh>
    <phoneticPr fontId="1"/>
  </si>
  <si>
    <t>補助金交付決定通知書</t>
    <rPh sb="0" eb="3">
      <t>ホジョキン</t>
    </rPh>
    <rPh sb="3" eb="5">
      <t>コウフ</t>
    </rPh>
    <rPh sb="5" eb="7">
      <t>ケッテイ</t>
    </rPh>
    <rPh sb="7" eb="10">
      <t>ツウチショ</t>
    </rPh>
    <phoneticPr fontId="1"/>
  </si>
  <si>
    <t>氏名</t>
    <rPh sb="0" eb="2">
      <t>シメイ</t>
    </rPh>
    <phoneticPr fontId="1"/>
  </si>
  <si>
    <t>印</t>
    <rPh sb="0" eb="1">
      <t>イン</t>
    </rPh>
    <phoneticPr fontId="1"/>
  </si>
  <si>
    <t>１　交付決定額</t>
    <rPh sb="2" eb="4">
      <t>コウフ</t>
    </rPh>
    <rPh sb="4" eb="6">
      <t>ケッテイ</t>
    </rPh>
    <rPh sb="6" eb="7">
      <t>ガク</t>
    </rPh>
    <phoneticPr fontId="1"/>
  </si>
  <si>
    <t>２　条件</t>
    <rPh sb="2" eb="4">
      <t>ジョウケン</t>
    </rPh>
    <phoneticPr fontId="1"/>
  </si>
  <si>
    <t>３　指示事項</t>
    <rPh sb="2" eb="4">
      <t>シジ</t>
    </rPh>
    <rPh sb="4" eb="6">
      <t>ジコウ</t>
    </rPh>
    <phoneticPr fontId="1"/>
  </si>
  <si>
    <t>規則様式第５号（第12条関係）</t>
    <rPh sb="0" eb="2">
      <t>キソク</t>
    </rPh>
    <rPh sb="2" eb="4">
      <t>ヨウシキ</t>
    </rPh>
    <rPh sb="4" eb="5">
      <t>ダイ</t>
    </rPh>
    <rPh sb="6" eb="7">
      <t>ゴウ</t>
    </rPh>
    <rPh sb="8" eb="9">
      <t>ダイ</t>
    </rPh>
    <rPh sb="11" eb="12">
      <t>ジョウ</t>
    </rPh>
    <rPh sb="12" eb="14">
      <t>カンケイ</t>
    </rPh>
    <phoneticPr fontId="1"/>
  </si>
  <si>
    <t>補助事業実績報告書</t>
    <rPh sb="0" eb="2">
      <t>ホジョ</t>
    </rPh>
    <rPh sb="2" eb="4">
      <t>ジギョウ</t>
    </rPh>
    <rPh sb="4" eb="6">
      <t>ジッセキ</t>
    </rPh>
    <rPh sb="6" eb="9">
      <t>ホウコクショ</t>
    </rPh>
    <phoneticPr fontId="1"/>
  </si>
  <si>
    <t>１　補助金等交付決定額</t>
    <rPh sb="2" eb="5">
      <t>ホジョキン</t>
    </rPh>
    <rPh sb="5" eb="6">
      <t>トウ</t>
    </rPh>
    <rPh sb="6" eb="8">
      <t>コウフ</t>
    </rPh>
    <rPh sb="8" eb="10">
      <t>ケッテイ</t>
    </rPh>
    <rPh sb="10" eb="11">
      <t>ガク</t>
    </rPh>
    <phoneticPr fontId="1"/>
  </si>
  <si>
    <t>２　事業の目的及び内容</t>
    <rPh sb="2" eb="4">
      <t>ジギョウ</t>
    </rPh>
    <rPh sb="5" eb="7">
      <t>モクテキ</t>
    </rPh>
    <rPh sb="7" eb="8">
      <t>オヨ</t>
    </rPh>
    <rPh sb="9" eb="11">
      <t>ナイヨウ</t>
    </rPh>
    <phoneticPr fontId="1"/>
  </si>
  <si>
    <t>３　事業の時期又は完了日</t>
    <rPh sb="2" eb="4">
      <t>ジギョウ</t>
    </rPh>
    <rPh sb="5" eb="7">
      <t>ジキ</t>
    </rPh>
    <rPh sb="7" eb="8">
      <t>マタ</t>
    </rPh>
    <rPh sb="9" eb="11">
      <t>カンリョウ</t>
    </rPh>
    <rPh sb="11" eb="12">
      <t>ビ</t>
    </rPh>
    <phoneticPr fontId="1"/>
  </si>
  <si>
    <t>４　事業に要した経費（うち補助対象経費）</t>
    <rPh sb="2" eb="4">
      <t>ジギョウ</t>
    </rPh>
    <rPh sb="5" eb="6">
      <t>ヨウ</t>
    </rPh>
    <rPh sb="8" eb="10">
      <t>ケイヒ</t>
    </rPh>
    <rPh sb="13" eb="15">
      <t>ホジョ</t>
    </rPh>
    <rPh sb="15" eb="17">
      <t>タイショウ</t>
    </rPh>
    <rPh sb="17" eb="19">
      <t>ケイヒ</t>
    </rPh>
    <phoneticPr fontId="1"/>
  </si>
  <si>
    <t>備考、収支計算書、領収書等その他必要な書類を添付すること。</t>
    <rPh sb="0" eb="2">
      <t>ビコウ</t>
    </rPh>
    <rPh sb="3" eb="5">
      <t>シュウシ</t>
    </rPh>
    <rPh sb="5" eb="8">
      <t>ケイサンショ</t>
    </rPh>
    <rPh sb="9" eb="12">
      <t>リョウシュウショ</t>
    </rPh>
    <rPh sb="12" eb="13">
      <t>トウ</t>
    </rPh>
    <rPh sb="15" eb="16">
      <t>タ</t>
    </rPh>
    <rPh sb="16" eb="18">
      <t>ヒツヨウ</t>
    </rPh>
    <rPh sb="19" eb="21">
      <t>ショルイ</t>
    </rPh>
    <rPh sb="22" eb="24">
      <t>テンプ</t>
    </rPh>
    <phoneticPr fontId="1"/>
  </si>
  <si>
    <t>事業報告書兼収支計算書</t>
    <rPh sb="0" eb="2">
      <t>ジギョウ</t>
    </rPh>
    <rPh sb="2" eb="5">
      <t>ホウコクショ</t>
    </rPh>
    <rPh sb="5" eb="6">
      <t>ケン</t>
    </rPh>
    <rPh sb="6" eb="8">
      <t>シュウシ</t>
    </rPh>
    <rPh sb="8" eb="11">
      <t>ケイサンショ</t>
    </rPh>
    <phoneticPr fontId="1"/>
  </si>
  <si>
    <t>【事 業 報 告 書】</t>
    <rPh sb="1" eb="2">
      <t>コト</t>
    </rPh>
    <rPh sb="3" eb="4">
      <t>ゴウ</t>
    </rPh>
    <rPh sb="5" eb="6">
      <t>ホウ</t>
    </rPh>
    <rPh sb="7" eb="8">
      <t>コク</t>
    </rPh>
    <rPh sb="9" eb="10">
      <t>ショ</t>
    </rPh>
    <phoneticPr fontId="1"/>
  </si>
  <si>
    <t>実施した事業の詳細（補助対象経費を明らかにすること）</t>
    <rPh sb="0" eb="2">
      <t>ジッシ</t>
    </rPh>
    <rPh sb="4" eb="6">
      <t>ジギョウ</t>
    </rPh>
    <rPh sb="7" eb="9">
      <t>ショウサイ</t>
    </rPh>
    <rPh sb="10" eb="12">
      <t>ホジョ</t>
    </rPh>
    <rPh sb="12" eb="14">
      <t>タイショウ</t>
    </rPh>
    <rPh sb="14" eb="16">
      <t>ケイヒ</t>
    </rPh>
    <rPh sb="17" eb="18">
      <t>アキ</t>
    </rPh>
    <phoneticPr fontId="1"/>
  </si>
  <si>
    <t>上記のとおり相違ありません。</t>
    <rPh sb="0" eb="2">
      <t>ジョウキ</t>
    </rPh>
    <rPh sb="6" eb="8">
      <t>ソウイ</t>
    </rPh>
    <phoneticPr fontId="1"/>
  </si>
  <si>
    <t>企業名等</t>
    <rPh sb="0" eb="2">
      <t>キギョウ</t>
    </rPh>
    <rPh sb="2" eb="3">
      <t>メイ</t>
    </rPh>
    <rPh sb="3" eb="4">
      <t>トウ</t>
    </rPh>
    <phoneticPr fontId="1"/>
  </si>
  <si>
    <t>住　　所</t>
    <rPh sb="0" eb="1">
      <t>ジュウ</t>
    </rPh>
    <rPh sb="3" eb="4">
      <t>ショ</t>
    </rPh>
    <phoneticPr fontId="1"/>
  </si>
  <si>
    <t>規則様式第６号（第13条関係）</t>
    <rPh sb="0" eb="2">
      <t>キソク</t>
    </rPh>
    <rPh sb="2" eb="4">
      <t>ヨウシキ</t>
    </rPh>
    <rPh sb="4" eb="5">
      <t>ダイ</t>
    </rPh>
    <rPh sb="6" eb="7">
      <t>ゴウ</t>
    </rPh>
    <rPh sb="8" eb="9">
      <t>ダイ</t>
    </rPh>
    <rPh sb="11" eb="12">
      <t>ジョウ</t>
    </rPh>
    <rPh sb="12" eb="14">
      <t>カンケイ</t>
    </rPh>
    <phoneticPr fontId="1"/>
  </si>
  <si>
    <t>補助金等変更交付決定通知書</t>
    <rPh sb="0" eb="3">
      <t>ホジョキン</t>
    </rPh>
    <rPh sb="3" eb="4">
      <t>トウ</t>
    </rPh>
    <rPh sb="4" eb="6">
      <t>ヘンコウ</t>
    </rPh>
    <rPh sb="6" eb="8">
      <t>コウフ</t>
    </rPh>
    <rPh sb="8" eb="10">
      <t>ケッテイ</t>
    </rPh>
    <rPh sb="10" eb="13">
      <t>ツウチショ</t>
    </rPh>
    <phoneticPr fontId="1"/>
  </si>
  <si>
    <t>補助金等額確定調書</t>
    <phoneticPr fontId="4"/>
  </si>
  <si>
    <t>事業</t>
  </si>
  <si>
    <t>費補助</t>
    <rPh sb="0" eb="1">
      <t>ヒ</t>
    </rPh>
    <phoneticPr fontId="4"/>
  </si>
  <si>
    <t>単年度・継続の別</t>
    <rPh sb="2" eb="3">
      <t>ド</t>
    </rPh>
    <phoneticPr fontId="4"/>
  </si>
  <si>
    <t>単年度</t>
  </si>
  <si>
    <t>交付方法の別</t>
    <phoneticPr fontId="4"/>
  </si>
  <si>
    <t>確定払</t>
  </si>
  <si>
    <t>　　　　　　　　　補助事業の名称</t>
    <rPh sb="9" eb="11">
      <t>ホジョ</t>
    </rPh>
    <rPh sb="11" eb="13">
      <t>ジギョウ</t>
    </rPh>
    <rPh sb="14" eb="16">
      <t>メイショウ</t>
    </rPh>
    <phoneticPr fontId="4"/>
  </si>
  <si>
    <t>　　　　　　　　　補助事業者の氏名（団体名）</t>
    <rPh sb="9" eb="11">
      <t>ホジョ</t>
    </rPh>
    <rPh sb="11" eb="13">
      <t>ジギョウ</t>
    </rPh>
    <rPh sb="13" eb="14">
      <t>シャ</t>
    </rPh>
    <rPh sb="15" eb="17">
      <t>シメイ</t>
    </rPh>
    <rPh sb="18" eb="20">
      <t>ダンタイ</t>
    </rPh>
    <rPh sb="20" eb="21">
      <t>メイ</t>
    </rPh>
    <phoneticPr fontId="4"/>
  </si>
  <si>
    <t>記入項目</t>
    <rPh sb="0" eb="2">
      <t>キニュウ</t>
    </rPh>
    <rPh sb="2" eb="4">
      <t>コウモク</t>
    </rPh>
    <phoneticPr fontId="4"/>
  </si>
  <si>
    <t>備考・計算式</t>
    <rPh sb="0" eb="2">
      <t>ビコウ</t>
    </rPh>
    <rPh sb="3" eb="5">
      <t>ケイサン</t>
    </rPh>
    <rPh sb="5" eb="6">
      <t>シキ</t>
    </rPh>
    <phoneticPr fontId="4"/>
  </si>
  <si>
    <t>金額等</t>
    <rPh sb="0" eb="2">
      <t>キンガク</t>
    </rPh>
    <rPh sb="2" eb="3">
      <t>トウ</t>
    </rPh>
    <phoneticPr fontId="4"/>
  </si>
  <si>
    <t>①　補助金等交付決定額</t>
    <rPh sb="2" eb="5">
      <t>ホジョキン</t>
    </rPh>
    <rPh sb="5" eb="6">
      <t>トウ</t>
    </rPh>
    <rPh sb="6" eb="8">
      <t>コウフ</t>
    </rPh>
    <rPh sb="8" eb="10">
      <t>ケッテイ</t>
    </rPh>
    <rPh sb="10" eb="11">
      <t>ガク</t>
    </rPh>
    <phoneticPr fontId="4"/>
  </si>
  <si>
    <t>支出負担行為済額を記入</t>
    <rPh sb="0" eb="2">
      <t>シシュツ</t>
    </rPh>
    <rPh sb="2" eb="4">
      <t>フタン</t>
    </rPh>
    <rPh sb="4" eb="6">
      <t>コウイ</t>
    </rPh>
    <rPh sb="6" eb="7">
      <t>ズ</t>
    </rPh>
    <rPh sb="7" eb="8">
      <t>ガク</t>
    </rPh>
    <rPh sb="9" eb="11">
      <t>キニュウ</t>
    </rPh>
    <phoneticPr fontId="4"/>
  </si>
  <si>
    <t>円</t>
    <rPh sb="0" eb="1">
      <t>エン</t>
    </rPh>
    <phoneticPr fontId="4"/>
  </si>
  <si>
    <t>②　補助事業に要した全ての経費</t>
    <rPh sb="2" eb="4">
      <t>ホジョ</t>
    </rPh>
    <rPh sb="4" eb="6">
      <t>ジギョウ</t>
    </rPh>
    <rPh sb="7" eb="8">
      <t>ヨウ</t>
    </rPh>
    <rPh sb="10" eb="11">
      <t>スベ</t>
    </rPh>
    <rPh sb="13" eb="15">
      <t>ケイヒ</t>
    </rPh>
    <phoneticPr fontId="4"/>
  </si>
  <si>
    <t>収支計算書で確認</t>
    <rPh sb="0" eb="2">
      <t>シュウシ</t>
    </rPh>
    <rPh sb="2" eb="5">
      <t>ケイサンショ</t>
    </rPh>
    <rPh sb="6" eb="8">
      <t>カクニン</t>
    </rPh>
    <phoneticPr fontId="4"/>
  </si>
  <si>
    <t>③　②のうち補助対象経費</t>
    <rPh sb="6" eb="8">
      <t>ホジョ</t>
    </rPh>
    <rPh sb="8" eb="10">
      <t>タイショウ</t>
    </rPh>
    <rPh sb="10" eb="12">
      <t>ケイヒ</t>
    </rPh>
    <phoneticPr fontId="4"/>
  </si>
  <si>
    <t>要綱、収支計算書、領収書等で確認</t>
    <rPh sb="0" eb="2">
      <t>ヨウコウ</t>
    </rPh>
    <rPh sb="3" eb="5">
      <t>シュウシ</t>
    </rPh>
    <rPh sb="5" eb="8">
      <t>ケイサンショ</t>
    </rPh>
    <rPh sb="9" eb="12">
      <t>リョウシュウショ</t>
    </rPh>
    <rPh sb="12" eb="13">
      <t>トウ</t>
    </rPh>
    <rPh sb="14" eb="16">
      <t>カクニン</t>
    </rPh>
    <phoneticPr fontId="4"/>
  </si>
  <si>
    <t>④　②のうち補助対象経費以外の経費</t>
    <rPh sb="6" eb="8">
      <t>ホジョ</t>
    </rPh>
    <rPh sb="8" eb="10">
      <t>タイショウ</t>
    </rPh>
    <rPh sb="10" eb="12">
      <t>ケイヒ</t>
    </rPh>
    <rPh sb="12" eb="14">
      <t>イガイ</t>
    </rPh>
    <rPh sb="15" eb="17">
      <t>ケイヒ</t>
    </rPh>
    <phoneticPr fontId="4"/>
  </si>
  <si>
    <t>②－③　＜自動計算＞</t>
    <rPh sb="5" eb="7">
      <t>ジドウ</t>
    </rPh>
    <rPh sb="7" eb="9">
      <t>ケイサン</t>
    </rPh>
    <phoneticPr fontId="4"/>
  </si>
  <si>
    <t>市補助金を除く。自己負担を含む。</t>
    <rPh sb="0" eb="1">
      <t>シ</t>
    </rPh>
    <rPh sb="1" eb="3">
      <t>ホジョ</t>
    </rPh>
    <rPh sb="3" eb="4">
      <t>キン</t>
    </rPh>
    <rPh sb="5" eb="6">
      <t>ノゾ</t>
    </rPh>
    <rPh sb="8" eb="10">
      <t>ジコ</t>
    </rPh>
    <rPh sb="10" eb="12">
      <t>フタン</t>
    </rPh>
    <rPh sb="13" eb="14">
      <t>フク</t>
    </rPh>
    <phoneticPr fontId="4"/>
  </si>
  <si>
    <t>⑥　⑤のうち前年度からの繰越金額</t>
    <rPh sb="6" eb="9">
      <t>ゼンネンド</t>
    </rPh>
    <rPh sb="12" eb="14">
      <t>クリコシ</t>
    </rPh>
    <rPh sb="14" eb="15">
      <t>キン</t>
    </rPh>
    <rPh sb="15" eb="16">
      <t>ガク</t>
    </rPh>
    <phoneticPr fontId="4"/>
  </si>
  <si>
    <t>⑦　収支計算書上の次年度繰越金額</t>
    <rPh sb="2" eb="4">
      <t>シュウシ</t>
    </rPh>
    <rPh sb="4" eb="7">
      <t>ケイサンショ</t>
    </rPh>
    <rPh sb="7" eb="8">
      <t>ジョウ</t>
    </rPh>
    <rPh sb="9" eb="12">
      <t>ジネンド</t>
    </rPh>
    <rPh sb="12" eb="14">
      <t>クリコシ</t>
    </rPh>
    <rPh sb="14" eb="15">
      <t>キン</t>
    </rPh>
    <rPh sb="15" eb="16">
      <t>ガク</t>
    </rPh>
    <phoneticPr fontId="4"/>
  </si>
  <si>
    <t>⑧　次年度への繰越金として認める額</t>
    <phoneticPr fontId="4"/>
  </si>
  <si>
    <t>※下欄に繰越金に対する意見を付すこと</t>
    <rPh sb="1" eb="2">
      <t>シタ</t>
    </rPh>
    <rPh sb="2" eb="3">
      <t>ラン</t>
    </rPh>
    <rPh sb="4" eb="6">
      <t>クリコシ</t>
    </rPh>
    <rPh sb="6" eb="7">
      <t>キン</t>
    </rPh>
    <rPh sb="8" eb="9">
      <t>タイ</t>
    </rPh>
    <rPh sb="11" eb="13">
      <t>イケン</t>
    </rPh>
    <rPh sb="14" eb="15">
      <t>フ</t>
    </rPh>
    <phoneticPr fontId="4"/>
  </si>
  <si>
    <t>⑨　補助対象経費に充てるべき収入額</t>
    <rPh sb="2" eb="4">
      <t>ホジョ</t>
    </rPh>
    <rPh sb="4" eb="6">
      <t>タイショウ</t>
    </rPh>
    <rPh sb="6" eb="8">
      <t>ケイヒ</t>
    </rPh>
    <rPh sb="9" eb="10">
      <t>ア</t>
    </rPh>
    <rPh sb="14" eb="16">
      <t>シュウニュウ</t>
    </rPh>
    <rPh sb="16" eb="17">
      <t>ガク</t>
    </rPh>
    <phoneticPr fontId="4"/>
  </si>
  <si>
    <t>⑤－④－⑧　＜自動計算＞</t>
    <rPh sb="7" eb="9">
      <t>ジドウ</t>
    </rPh>
    <rPh sb="9" eb="11">
      <t>ケイサン</t>
    </rPh>
    <phoneticPr fontId="4"/>
  </si>
  <si>
    <t>⑩　補助金等必要額【基準①】</t>
    <rPh sb="2" eb="5">
      <t>ホジョキン</t>
    </rPh>
    <rPh sb="5" eb="6">
      <t>トウ</t>
    </rPh>
    <rPh sb="6" eb="8">
      <t>ヒツヨウ</t>
    </rPh>
    <rPh sb="8" eb="9">
      <t>ガク</t>
    </rPh>
    <rPh sb="10" eb="12">
      <t>キジュン</t>
    </rPh>
    <phoneticPr fontId="4"/>
  </si>
  <si>
    <t>③－⑨　＜自動計算＞</t>
    <phoneticPr fontId="4"/>
  </si>
  <si>
    <t>⑪　要綱に定める補助上限額【基準②】</t>
    <rPh sb="2" eb="4">
      <t>ヨウコウ</t>
    </rPh>
    <rPh sb="5" eb="6">
      <t>サダ</t>
    </rPh>
    <rPh sb="8" eb="10">
      <t>ホジョ</t>
    </rPh>
    <rPh sb="10" eb="13">
      <t>ジョウゲンガク</t>
    </rPh>
    <rPh sb="14" eb="16">
      <t>キジュン</t>
    </rPh>
    <phoneticPr fontId="4"/>
  </si>
  <si>
    <t>要綱で確認</t>
    <rPh sb="0" eb="2">
      <t>ヨウコウ</t>
    </rPh>
    <rPh sb="3" eb="5">
      <t>カクニン</t>
    </rPh>
    <phoneticPr fontId="4"/>
  </si>
  <si>
    <t>⑫　補助率（○／○）</t>
    <rPh sb="2" eb="4">
      <t>ホジョ</t>
    </rPh>
    <rPh sb="4" eb="5">
      <t>リツ</t>
    </rPh>
    <phoneticPr fontId="4"/>
  </si>
  <si>
    <t>要綱で確認
（定めのないものは10／10）</t>
    <rPh sb="0" eb="2">
      <t>ヨウコウ</t>
    </rPh>
    <rPh sb="3" eb="5">
      <t>カクニン</t>
    </rPh>
    <rPh sb="7" eb="8">
      <t>サダ</t>
    </rPh>
    <phoneticPr fontId="4"/>
  </si>
  <si>
    <t>分子</t>
    <rPh sb="0" eb="2">
      <t>ブンシ</t>
    </rPh>
    <phoneticPr fontId="4"/>
  </si>
  <si>
    <t>分母</t>
    <rPh sb="0" eb="2">
      <t>ブンボ</t>
    </rPh>
    <phoneticPr fontId="4"/>
  </si>
  <si>
    <t>⑬　補助対象経費に補助率を乗じた額【基準③】</t>
    <rPh sb="2" eb="4">
      <t>ホジョ</t>
    </rPh>
    <rPh sb="4" eb="6">
      <t>タイショウ</t>
    </rPh>
    <rPh sb="6" eb="8">
      <t>ケイヒ</t>
    </rPh>
    <rPh sb="9" eb="12">
      <t>ホジョリツ</t>
    </rPh>
    <rPh sb="13" eb="14">
      <t>ジョウ</t>
    </rPh>
    <rPh sb="16" eb="17">
      <t>ガク</t>
    </rPh>
    <rPh sb="18" eb="20">
      <t>キジュン</t>
    </rPh>
    <phoneticPr fontId="4"/>
  </si>
  <si>
    <t>③×⑫　＜自動計算＞</t>
    <rPh sb="5" eb="7">
      <t>ジドウ</t>
    </rPh>
    <rPh sb="7" eb="9">
      <t>ケイサン</t>
    </rPh>
    <phoneticPr fontId="4"/>
  </si>
  <si>
    <t>⑭  補助金等確定額（基準①②③のうち最低額）</t>
    <rPh sb="3" eb="6">
      <t>ホジョキン</t>
    </rPh>
    <rPh sb="6" eb="7">
      <t>トウ</t>
    </rPh>
    <rPh sb="7" eb="9">
      <t>カクテイ</t>
    </rPh>
    <rPh sb="9" eb="10">
      <t>ガク</t>
    </rPh>
    <phoneticPr fontId="4"/>
  </si>
  <si>
    <t>⑩⑪⑬の比較　＜自動計算＞</t>
    <rPh sb="4" eb="6">
      <t>ヒカク</t>
    </rPh>
    <rPh sb="8" eb="10">
      <t>ジドウ</t>
    </rPh>
    <rPh sb="10" eb="12">
      <t>ケイサン</t>
    </rPh>
    <phoneticPr fontId="4"/>
  </si>
  <si>
    <t>⑮　補助金等支出済額</t>
    <rPh sb="2" eb="5">
      <t>ホジョキン</t>
    </rPh>
    <rPh sb="5" eb="6">
      <t>トウ</t>
    </rPh>
    <rPh sb="6" eb="8">
      <t>シシュツ</t>
    </rPh>
    <rPh sb="8" eb="9">
      <t>スミ</t>
    </rPh>
    <rPh sb="9" eb="10">
      <t>ガク</t>
    </rPh>
    <phoneticPr fontId="4"/>
  </si>
  <si>
    <t>次年度への繰越金に係る参考数値</t>
    <rPh sb="0" eb="3">
      <t>ジネンド</t>
    </rPh>
    <rPh sb="5" eb="7">
      <t>クリコシ</t>
    </rPh>
    <rPh sb="7" eb="8">
      <t>キン</t>
    </rPh>
    <rPh sb="9" eb="10">
      <t>カカ</t>
    </rPh>
    <rPh sb="11" eb="13">
      <t>サンコウ</t>
    </rPh>
    <rPh sb="13" eb="15">
      <t>スウチ</t>
    </rPh>
    <phoneticPr fontId="4"/>
  </si>
  <si>
    <t>⑰　前年度からの繰越金との比較①</t>
    <rPh sb="2" eb="5">
      <t>ゼンネンド</t>
    </rPh>
    <rPh sb="8" eb="10">
      <t>クリコシ</t>
    </rPh>
    <rPh sb="10" eb="11">
      <t>キン</t>
    </rPh>
    <rPh sb="13" eb="15">
      <t>ヒカク</t>
    </rPh>
    <phoneticPr fontId="4"/>
  </si>
  <si>
    <t>前年度との比率　＜自動計算/前年度繰越０は空欄＞</t>
    <rPh sb="0" eb="3">
      <t>ゼンネンド</t>
    </rPh>
    <rPh sb="5" eb="7">
      <t>ヒリツ</t>
    </rPh>
    <rPh sb="6" eb="7">
      <t>リツ</t>
    </rPh>
    <rPh sb="9" eb="11">
      <t>ジドウ</t>
    </rPh>
    <rPh sb="11" eb="13">
      <t>ケイサン</t>
    </rPh>
    <rPh sb="14" eb="16">
      <t>ゼンネン</t>
    </rPh>
    <rPh sb="16" eb="17">
      <t>ド</t>
    </rPh>
    <rPh sb="17" eb="19">
      <t>クリコシ</t>
    </rPh>
    <rPh sb="21" eb="23">
      <t>クウラン</t>
    </rPh>
    <phoneticPr fontId="4"/>
  </si>
  <si>
    <t>％</t>
    <phoneticPr fontId="4"/>
  </si>
  <si>
    <r>
      <t>算出基礎計算</t>
    </r>
    <r>
      <rPr>
        <sz val="11"/>
        <color rgb="FFFFFF00"/>
        <rFont val="Yu Gothic"/>
        <family val="3"/>
        <charset val="128"/>
        <scheme val="minor"/>
      </rPr>
      <t>＜自動計算＞</t>
    </r>
    <rPh sb="0" eb="2">
      <t>サンシュツ</t>
    </rPh>
    <rPh sb="2" eb="4">
      <t>キソ</t>
    </rPh>
    <rPh sb="4" eb="6">
      <t>ケイサン</t>
    </rPh>
    <rPh sb="7" eb="9">
      <t>ジドウ</t>
    </rPh>
    <rPh sb="9" eb="11">
      <t>ケイサン</t>
    </rPh>
    <phoneticPr fontId="4"/>
  </si>
  <si>
    <t>⑲　補助金等確定額に対する繰越金の割合</t>
    <rPh sb="2" eb="5">
      <t>ホジョキン</t>
    </rPh>
    <rPh sb="5" eb="6">
      <t>トウ</t>
    </rPh>
    <rPh sb="6" eb="8">
      <t>カクテイ</t>
    </rPh>
    <rPh sb="8" eb="9">
      <t>ガク</t>
    </rPh>
    <rPh sb="10" eb="11">
      <t>タイ</t>
    </rPh>
    <rPh sb="13" eb="15">
      <t>クリコシ</t>
    </rPh>
    <rPh sb="15" eb="16">
      <t>キン</t>
    </rPh>
    <rPh sb="17" eb="19">
      <t>ワリアイ</t>
    </rPh>
    <phoneticPr fontId="4"/>
  </si>
  <si>
    <t>＜自動計算＞</t>
    <rPh sb="1" eb="3">
      <t>ジドウ</t>
    </rPh>
    <rPh sb="3" eb="5">
      <t>ケイサン</t>
    </rPh>
    <phoneticPr fontId="4"/>
  </si>
  <si>
    <t>繰越金に対する意見及び補助金の返還に係る対応</t>
    <rPh sb="0" eb="2">
      <t>クリコシ</t>
    </rPh>
    <rPh sb="2" eb="3">
      <t>キン</t>
    </rPh>
    <rPh sb="4" eb="5">
      <t>タイ</t>
    </rPh>
    <rPh sb="7" eb="9">
      <t>イケン</t>
    </rPh>
    <rPh sb="9" eb="10">
      <t>オヨ</t>
    </rPh>
    <rPh sb="11" eb="14">
      <t>ホジョキン</t>
    </rPh>
    <rPh sb="15" eb="17">
      <t>ヘンカン</t>
    </rPh>
    <rPh sb="18" eb="19">
      <t>カカ</t>
    </rPh>
    <rPh sb="20" eb="22">
      <t>タイオウ</t>
    </rPh>
    <phoneticPr fontId="4"/>
  </si>
  <si>
    <t>・確定払につき、補助金の返還はない。</t>
    <phoneticPr fontId="4"/>
  </si>
  <si>
    <t>　　この補助金については、実績報告書、収支計算書、領収書等その他の関係書類を精査の上、上記のとおり確定しました。</t>
    <rPh sb="4" eb="7">
      <t>ホジョキン</t>
    </rPh>
    <rPh sb="43" eb="45">
      <t>ジョウキ</t>
    </rPh>
    <rPh sb="49" eb="51">
      <t>カクテイ</t>
    </rPh>
    <phoneticPr fontId="4"/>
  </si>
  <si>
    <t>規則様式第７号（第15条関係）</t>
    <rPh sb="0" eb="2">
      <t>キソク</t>
    </rPh>
    <rPh sb="2" eb="4">
      <t>ヨウシキ</t>
    </rPh>
    <rPh sb="4" eb="5">
      <t>ダイ</t>
    </rPh>
    <rPh sb="6" eb="7">
      <t>ゴウ</t>
    </rPh>
    <rPh sb="8" eb="9">
      <t>ダイ</t>
    </rPh>
    <rPh sb="11" eb="12">
      <t>ジョウ</t>
    </rPh>
    <rPh sb="12" eb="14">
      <t>カンケイ</t>
    </rPh>
    <phoneticPr fontId="1"/>
  </si>
  <si>
    <t>１　補助金等の額</t>
    <rPh sb="2" eb="5">
      <t>ホジョキン</t>
    </rPh>
    <rPh sb="5" eb="6">
      <t>トウ</t>
    </rPh>
    <rPh sb="7" eb="8">
      <t>ガク</t>
    </rPh>
    <phoneticPr fontId="1"/>
  </si>
  <si>
    <t>２　事業の名称</t>
    <rPh sb="2" eb="4">
      <t>ジギョウ</t>
    </rPh>
    <rPh sb="5" eb="7">
      <t>メイショウ</t>
    </rPh>
    <phoneticPr fontId="1"/>
  </si>
  <si>
    <t>水産新技術・設備導入支援事業</t>
    <rPh sb="0" eb="2">
      <t>スイサン</t>
    </rPh>
    <rPh sb="2" eb="5">
      <t>シンギジュツ</t>
    </rPh>
    <rPh sb="6" eb="8">
      <t>セツビ</t>
    </rPh>
    <rPh sb="8" eb="10">
      <t>ドウニュウ</t>
    </rPh>
    <rPh sb="10" eb="12">
      <t>シエン</t>
    </rPh>
    <rPh sb="12" eb="14">
      <t>ジギョウ</t>
    </rPh>
    <phoneticPr fontId="1"/>
  </si>
  <si>
    <t>３　総事業費（うち補助対象経費）</t>
    <rPh sb="2" eb="6">
      <t>ソウジギョウヒ</t>
    </rPh>
    <rPh sb="9" eb="11">
      <t>ホジョ</t>
    </rPh>
    <rPh sb="11" eb="13">
      <t>タイショウ</t>
    </rPh>
    <rPh sb="13" eb="15">
      <t>ケイヒ</t>
    </rPh>
    <phoneticPr fontId="1"/>
  </si>
  <si>
    <t>４　着手年月日</t>
    <rPh sb="2" eb="4">
      <t>チャクシュ</t>
    </rPh>
    <rPh sb="4" eb="7">
      <t>ネンガッピ</t>
    </rPh>
    <phoneticPr fontId="1"/>
  </si>
  <si>
    <t>５　完了年月日</t>
    <rPh sb="2" eb="4">
      <t>カンリョウ</t>
    </rPh>
    <rPh sb="4" eb="7">
      <t>ネンガッピ</t>
    </rPh>
    <phoneticPr fontId="1"/>
  </si>
  <si>
    <t>≪振込先口座≫</t>
    <rPh sb="1" eb="4">
      <t>フリコミサキ</t>
    </rPh>
    <rPh sb="4" eb="6">
      <t>コウザ</t>
    </rPh>
    <phoneticPr fontId="1"/>
  </si>
  <si>
    <t>金融機関名</t>
    <rPh sb="0" eb="2">
      <t>キンユウ</t>
    </rPh>
    <rPh sb="2" eb="4">
      <t>キカン</t>
    </rPh>
    <rPh sb="4" eb="5">
      <t>メイ</t>
    </rPh>
    <phoneticPr fontId="1"/>
  </si>
  <si>
    <t>預金種別</t>
    <rPh sb="0" eb="2">
      <t>ヨキン</t>
    </rPh>
    <rPh sb="2" eb="4">
      <t>シュベツ</t>
    </rPh>
    <phoneticPr fontId="1"/>
  </si>
  <si>
    <t>口座番号</t>
    <rPh sb="0" eb="2">
      <t>コウザ</t>
    </rPh>
    <rPh sb="2" eb="4">
      <t>バンゴウ</t>
    </rPh>
    <phoneticPr fontId="1"/>
  </si>
  <si>
    <t>フリガナ</t>
    <phoneticPr fontId="1"/>
  </si>
  <si>
    <t>口座名義</t>
    <rPh sb="0" eb="2">
      <t>コウザ</t>
    </rPh>
    <rPh sb="2" eb="4">
      <t>メイギ</t>
    </rPh>
    <phoneticPr fontId="1"/>
  </si>
  <si>
    <t>※口座番号等が確認できる書類を添付すること</t>
    <rPh sb="1" eb="3">
      <t>コウザ</t>
    </rPh>
    <rPh sb="3" eb="5">
      <t>バンゴウ</t>
    </rPh>
    <rPh sb="5" eb="6">
      <t>トウ</t>
    </rPh>
    <rPh sb="7" eb="9">
      <t>カクニン</t>
    </rPh>
    <rPh sb="12" eb="14">
      <t>ショルイ</t>
    </rPh>
    <rPh sb="15" eb="17">
      <t>テンプ</t>
    </rPh>
    <phoneticPr fontId="1"/>
  </si>
  <si>
    <t>規則様式第４号（第８条関係）</t>
    <rPh sb="0" eb="2">
      <t>キソク</t>
    </rPh>
    <rPh sb="2" eb="4">
      <t>ヨウシキ</t>
    </rPh>
    <rPh sb="4" eb="5">
      <t>ダイ</t>
    </rPh>
    <rPh sb="6" eb="7">
      <t>ゴウ</t>
    </rPh>
    <rPh sb="8" eb="9">
      <t>ダイ</t>
    </rPh>
    <rPh sb="10" eb="11">
      <t>ジョウ</t>
    </rPh>
    <rPh sb="11" eb="13">
      <t>カンケイ</t>
    </rPh>
    <phoneticPr fontId="1"/>
  </si>
  <si>
    <t>補助事業中止・変更承認申請書</t>
    <rPh sb="0" eb="2">
      <t>ホジョ</t>
    </rPh>
    <rPh sb="2" eb="4">
      <t>ジギョウ</t>
    </rPh>
    <rPh sb="4" eb="6">
      <t>チュウシ</t>
    </rPh>
    <rPh sb="7" eb="9">
      <t>ヘンコウ</t>
    </rPh>
    <rPh sb="9" eb="11">
      <t>ショウニン</t>
    </rPh>
    <rPh sb="11" eb="14">
      <t>シンセイショ</t>
    </rPh>
    <phoneticPr fontId="1"/>
  </si>
  <si>
    <t>事業の名称</t>
    <rPh sb="0" eb="2">
      <t>ジギョウ</t>
    </rPh>
    <rPh sb="3" eb="5">
      <t>メイショウ</t>
    </rPh>
    <phoneticPr fontId="1"/>
  </si>
  <si>
    <t>決定事項</t>
    <rPh sb="0" eb="2">
      <t>ケッテイ</t>
    </rPh>
    <rPh sb="2" eb="4">
      <t>ジコウ</t>
    </rPh>
    <phoneticPr fontId="1"/>
  </si>
  <si>
    <t>変更事項</t>
    <rPh sb="0" eb="2">
      <t>ヘンコウ</t>
    </rPh>
    <rPh sb="2" eb="4">
      <t>ジコウ</t>
    </rPh>
    <phoneticPr fontId="1"/>
  </si>
  <si>
    <t>総事業費</t>
    <rPh sb="0" eb="4">
      <t>ソウジギョウヒ</t>
    </rPh>
    <phoneticPr fontId="1"/>
  </si>
  <si>
    <t>補助対象経費</t>
    <rPh sb="0" eb="2">
      <t>ホジョ</t>
    </rPh>
    <rPh sb="2" eb="4">
      <t>タイショウ</t>
    </rPh>
    <rPh sb="4" eb="6">
      <t>ケイヒ</t>
    </rPh>
    <phoneticPr fontId="1"/>
  </si>
  <si>
    <t>補助金等額</t>
    <rPh sb="0" eb="3">
      <t>ホジョキン</t>
    </rPh>
    <rPh sb="3" eb="4">
      <t>トウ</t>
    </rPh>
    <rPh sb="4" eb="5">
      <t>ガク</t>
    </rPh>
    <phoneticPr fontId="1"/>
  </si>
  <si>
    <t>事業完了予定日</t>
    <rPh sb="0" eb="2">
      <t>ジギョウ</t>
    </rPh>
    <rPh sb="2" eb="4">
      <t>カンリョウ</t>
    </rPh>
    <rPh sb="4" eb="6">
      <t>ヨテイ</t>
    </rPh>
    <rPh sb="6" eb="7">
      <t>ビ</t>
    </rPh>
    <phoneticPr fontId="1"/>
  </si>
  <si>
    <t>中止または変更の
事由、内容等</t>
    <rPh sb="0" eb="2">
      <t>チュウシ</t>
    </rPh>
    <rPh sb="5" eb="7">
      <t>ヘンコウ</t>
    </rPh>
    <rPh sb="9" eb="11">
      <t>ジユウ</t>
    </rPh>
    <rPh sb="12" eb="14">
      <t>ナイヨウ</t>
    </rPh>
    <rPh sb="14" eb="15">
      <t>トウ</t>
    </rPh>
    <phoneticPr fontId="1"/>
  </si>
  <si>
    <t>補助事業変更承認通知書</t>
    <rPh sb="0" eb="2">
      <t>ホジョ</t>
    </rPh>
    <rPh sb="2" eb="4">
      <t>ジギョウ</t>
    </rPh>
    <rPh sb="4" eb="6">
      <t>ヘンコウ</t>
    </rPh>
    <rPh sb="6" eb="8">
      <t>ショウニン</t>
    </rPh>
    <rPh sb="8" eb="11">
      <t>ツウチショ</t>
    </rPh>
    <phoneticPr fontId="1"/>
  </si>
  <si>
    <t>会社名</t>
    <rPh sb="0" eb="2">
      <t>カイシャ</t>
    </rPh>
    <rPh sb="2" eb="3">
      <t>メイ</t>
    </rPh>
    <phoneticPr fontId="1"/>
  </si>
  <si>
    <t>　次の事業について補助金等の交付を受けたいので、延岡市補助金等の交付に関する規則第３条第１項の規定に基づいて申請します。</t>
    <rPh sb="1" eb="2">
      <t>ツギ</t>
    </rPh>
    <rPh sb="3" eb="5">
      <t>ジギョウ</t>
    </rPh>
    <rPh sb="9" eb="12">
      <t>ホジョキン</t>
    </rPh>
    <rPh sb="12" eb="13">
      <t>トウ</t>
    </rPh>
    <rPh sb="14" eb="16">
      <t>コウフ</t>
    </rPh>
    <rPh sb="17" eb="18">
      <t>ウ</t>
    </rPh>
    <rPh sb="24" eb="27">
      <t>ノベオカシ</t>
    </rPh>
    <rPh sb="27" eb="30">
      <t>ホジョキン</t>
    </rPh>
    <rPh sb="30" eb="31">
      <t>トウ</t>
    </rPh>
    <rPh sb="32" eb="34">
      <t>コウフ</t>
    </rPh>
    <rPh sb="35" eb="36">
      <t>カン</t>
    </rPh>
    <rPh sb="38" eb="40">
      <t>キソク</t>
    </rPh>
    <rPh sb="40" eb="41">
      <t>ダイ</t>
    </rPh>
    <rPh sb="42" eb="43">
      <t>ジョウ</t>
    </rPh>
    <rPh sb="43" eb="44">
      <t>ダイ</t>
    </rPh>
    <rPh sb="45" eb="46">
      <t>コウ</t>
    </rPh>
    <rPh sb="47" eb="49">
      <t>キテイ</t>
    </rPh>
    <rPh sb="50" eb="51">
      <t>モト</t>
    </rPh>
    <rPh sb="54" eb="56">
      <t>シンセイ</t>
    </rPh>
    <phoneticPr fontId="1"/>
  </si>
  <si>
    <t>小計</t>
    <rPh sb="0" eb="2">
      <t>ショウケイ</t>
    </rPh>
    <phoneticPr fontId="1"/>
  </si>
  <si>
    <t>～</t>
    <phoneticPr fontId="1"/>
  </si>
  <si>
    <t>補助金等額確定通知書</t>
    <rPh sb="0" eb="3">
      <t>ホジョキン</t>
    </rPh>
    <rPh sb="3" eb="4">
      <t>トウ</t>
    </rPh>
    <rPh sb="4" eb="5">
      <t>ガク</t>
    </rPh>
    <rPh sb="5" eb="7">
      <t>カクテイ</t>
    </rPh>
    <rPh sb="7" eb="10">
      <t>ツウチショ</t>
    </rPh>
    <phoneticPr fontId="1"/>
  </si>
  <si>
    <t>水産業新技術・設備導入支援事業</t>
    <rPh sb="0" eb="2">
      <t>スイサン</t>
    </rPh>
    <rPh sb="2" eb="3">
      <t>ギョウ</t>
    </rPh>
    <rPh sb="3" eb="6">
      <t>シンギジュツ</t>
    </rPh>
    <rPh sb="7" eb="9">
      <t>セツビ</t>
    </rPh>
    <rPh sb="9" eb="11">
      <t>ドウニュウ</t>
    </rPh>
    <rPh sb="11" eb="13">
      <t>シエン</t>
    </rPh>
    <rPh sb="13" eb="15">
      <t>ジギョウ</t>
    </rPh>
    <phoneticPr fontId="1"/>
  </si>
  <si>
    <t>補助金等請求書</t>
    <rPh sb="0" eb="3">
      <t>ホジョキン</t>
    </rPh>
    <rPh sb="3" eb="4">
      <t>トウ</t>
    </rPh>
    <rPh sb="4" eb="7">
      <t>セイキュウショ</t>
    </rPh>
    <phoneticPr fontId="1"/>
  </si>
  <si>
    <t>補助金請求日</t>
    <rPh sb="0" eb="3">
      <t>ホジョキン</t>
    </rPh>
    <rPh sb="3" eb="6">
      <t>セイキュウビ</t>
    </rPh>
    <phoneticPr fontId="1"/>
  </si>
  <si>
    <t>預金種別</t>
    <rPh sb="0" eb="2">
      <t>ヨキン</t>
    </rPh>
    <rPh sb="2" eb="4">
      <t>シュベツ</t>
    </rPh>
    <phoneticPr fontId="1"/>
  </si>
  <si>
    <t>口座名義</t>
    <rPh sb="0" eb="2">
      <t>コウザ</t>
    </rPh>
    <rPh sb="2" eb="4">
      <t>メイギ</t>
    </rPh>
    <phoneticPr fontId="1"/>
  </si>
  <si>
    <t>フリガナ</t>
    <phoneticPr fontId="1"/>
  </si>
  <si>
    <t>延岡株式会社</t>
    <rPh sb="0" eb="2">
      <t>ノベオカ</t>
    </rPh>
    <rPh sb="2" eb="6">
      <t>カブシキガイシャ</t>
    </rPh>
    <phoneticPr fontId="1"/>
  </si>
  <si>
    <t>ＡＩやＩＣＴなどを活用した水産業のスマート化にかかる設備、備品等の導入</t>
  </si>
  <si>
    <t>普通</t>
    <rPh sb="0" eb="2">
      <t>フツウ</t>
    </rPh>
    <phoneticPr fontId="1"/>
  </si>
  <si>
    <t>延岡太郎</t>
    <rPh sb="0" eb="2">
      <t>ノベオカ</t>
    </rPh>
    <rPh sb="2" eb="4">
      <t>タロウ</t>
    </rPh>
    <phoneticPr fontId="1"/>
  </si>
  <si>
    <t>ノベオカタロウ</t>
    <phoneticPr fontId="1"/>
  </si>
  <si>
    <t>※事業に要する経費</t>
    <rPh sb="1" eb="3">
      <t>ジギョウ</t>
    </rPh>
    <rPh sb="4" eb="5">
      <t>ヨウ</t>
    </rPh>
    <rPh sb="7" eb="9">
      <t>ケイヒ</t>
    </rPh>
    <phoneticPr fontId="1"/>
  </si>
  <si>
    <t>ア</t>
    <phoneticPr fontId="1"/>
  </si>
  <si>
    <t>　　</t>
    <phoneticPr fontId="1"/>
  </si>
  <si>
    <t>イ</t>
    <phoneticPr fontId="1"/>
  </si>
  <si>
    <t>ウ</t>
    <phoneticPr fontId="1"/>
  </si>
  <si>
    <t>エ</t>
    <phoneticPr fontId="1"/>
  </si>
  <si>
    <t>オ</t>
    <phoneticPr fontId="1"/>
  </si>
  <si>
    <t>ア</t>
    <phoneticPr fontId="1"/>
  </si>
  <si>
    <t>イ</t>
    <phoneticPr fontId="1"/>
  </si>
  <si>
    <t>ウ</t>
    <phoneticPr fontId="1"/>
  </si>
  <si>
    <t>補助金等交付決定通知書の送付について</t>
    <rPh sb="0" eb="3">
      <t>ホジョキン</t>
    </rPh>
    <rPh sb="3" eb="4">
      <t>トウ</t>
    </rPh>
    <rPh sb="4" eb="6">
      <t>コウフ</t>
    </rPh>
    <rPh sb="6" eb="8">
      <t>ケッテイ</t>
    </rPh>
    <rPh sb="8" eb="11">
      <t>ツウチショ</t>
    </rPh>
    <rPh sb="12" eb="14">
      <t>ソウフ</t>
    </rPh>
    <phoneticPr fontId="1"/>
  </si>
  <si>
    <t>延岡市水産課長</t>
  </si>
  <si>
    <t>・補助金交付決定通知書</t>
  </si>
  <si>
    <t>１件</t>
    <rPh sb="1" eb="2">
      <t>ケン</t>
    </rPh>
    <phoneticPr fontId="1"/>
  </si>
  <si>
    <t>事業開始日</t>
    <rPh sb="2" eb="4">
      <t>カイシ</t>
    </rPh>
    <rPh sb="4" eb="5">
      <t>ビ</t>
    </rPh>
    <phoneticPr fontId="1"/>
  </si>
  <si>
    <t>水産業新技術・設備導入支援事業</t>
    <phoneticPr fontId="1"/>
  </si>
  <si>
    <t>円</t>
    <phoneticPr fontId="1"/>
  </si>
  <si>
    <t>＜承認する変更事項＞</t>
    <phoneticPr fontId="1"/>
  </si>
  <si>
    <t>１．総事業費</t>
    <phoneticPr fontId="1"/>
  </si>
  <si>
    <t>２．補助対象経費</t>
    <phoneticPr fontId="1"/>
  </si>
  <si>
    <t>３．補助金額等</t>
    <phoneticPr fontId="1"/>
  </si>
  <si>
    <t>４．事業完了日</t>
    <rPh sb="2" eb="4">
      <t>ジギョウ</t>
    </rPh>
    <rPh sb="4" eb="6">
      <t>カンリョウ</t>
    </rPh>
    <rPh sb="6" eb="7">
      <t>ビ</t>
    </rPh>
    <phoneticPr fontId="1"/>
  </si>
  <si>
    <t xml:space="preserve"> 文書取扱</t>
    <rPh sb="1" eb="3">
      <t>ブンショ</t>
    </rPh>
    <rPh sb="3" eb="5">
      <t>トリアツカイ</t>
    </rPh>
    <phoneticPr fontId="1"/>
  </si>
  <si>
    <t>　延岡市水産課</t>
    <rPh sb="1" eb="4">
      <t>ノベオカシ</t>
    </rPh>
    <rPh sb="4" eb="6">
      <t>スイサン</t>
    </rPh>
    <rPh sb="6" eb="7">
      <t>カ</t>
    </rPh>
    <phoneticPr fontId="1"/>
  </si>
  <si>
    <t>　TEL：22－7020</t>
    <phoneticPr fontId="1"/>
  </si>
  <si>
    <t>宮崎県延岡市東本小路１番地２３</t>
    <rPh sb="0" eb="3">
      <t>ミヤザキケン</t>
    </rPh>
    <rPh sb="3" eb="6">
      <t>ノベオカシ</t>
    </rPh>
    <rPh sb="6" eb="10">
      <t>ヒガシホンコウジ</t>
    </rPh>
    <rPh sb="11" eb="13">
      <t>バンチ</t>
    </rPh>
    <phoneticPr fontId="1"/>
  </si>
  <si>
    <t>（１）交付申請時の提出書類</t>
    <rPh sb="3" eb="5">
      <t>コウフ</t>
    </rPh>
    <phoneticPr fontId="1"/>
  </si>
  <si>
    <t>様式外</t>
    <rPh sb="0" eb="3">
      <t>ヨウシキガイ</t>
    </rPh>
    <phoneticPr fontId="1"/>
  </si>
  <si>
    <t>（２）実績報告時の提出書類</t>
    <rPh sb="3" eb="8">
      <t>ジッセキホウコクジ</t>
    </rPh>
    <rPh sb="9" eb="11">
      <t>テイシュツ</t>
    </rPh>
    <rPh sb="11" eb="13">
      <t>ショルイ</t>
    </rPh>
    <phoneticPr fontId="1"/>
  </si>
  <si>
    <t>（３）交付請求時の提出書類</t>
    <rPh sb="3" eb="5">
      <t>コウフ</t>
    </rPh>
    <rPh sb="5" eb="7">
      <t>セイキュウ</t>
    </rPh>
    <rPh sb="7" eb="8">
      <t>ジ</t>
    </rPh>
    <rPh sb="9" eb="11">
      <t>テイシュツ</t>
    </rPh>
    <rPh sb="11" eb="13">
      <t>ショルイ</t>
    </rPh>
    <phoneticPr fontId="1"/>
  </si>
  <si>
    <t>◇入力方法</t>
    <rPh sb="1" eb="3">
      <t>ニュウリョク</t>
    </rPh>
    <rPh sb="3" eb="5">
      <t>ホウホウ</t>
    </rPh>
    <phoneticPr fontId="1"/>
  </si>
  <si>
    <t>◇交付申請時に入力</t>
    <rPh sb="1" eb="3">
      <t>コウフ</t>
    </rPh>
    <rPh sb="3" eb="5">
      <t>シンセイ</t>
    </rPh>
    <rPh sb="5" eb="6">
      <t>ジ</t>
    </rPh>
    <rPh sb="7" eb="9">
      <t>ニュウリョク</t>
    </rPh>
    <phoneticPr fontId="1"/>
  </si>
  <si>
    <t>◇実績報告時に入力</t>
    <rPh sb="1" eb="3">
      <t>ジッセキ</t>
    </rPh>
    <rPh sb="3" eb="5">
      <t>ホウコク</t>
    </rPh>
    <rPh sb="5" eb="6">
      <t>ジ</t>
    </rPh>
    <rPh sb="7" eb="9">
      <t>ニュウリョク</t>
    </rPh>
    <phoneticPr fontId="1"/>
  </si>
  <si>
    <t>◇交付請求時に入力</t>
    <rPh sb="1" eb="3">
      <t>コウフ</t>
    </rPh>
    <rPh sb="3" eb="5">
      <t>セイキュウ</t>
    </rPh>
    <rPh sb="5" eb="6">
      <t>ジ</t>
    </rPh>
    <rPh sb="7" eb="9">
      <t>ニュウリョク</t>
    </rPh>
    <phoneticPr fontId="1"/>
  </si>
  <si>
    <t>◇変更申請時に入力</t>
    <rPh sb="1" eb="3">
      <t>ヘンコウ</t>
    </rPh>
    <rPh sb="3" eb="6">
      <t>シンセイジ</t>
    </rPh>
    <rPh sb="5" eb="6">
      <t>ジ</t>
    </rPh>
    <rPh sb="7" eb="9">
      <t>ニュウリョク</t>
    </rPh>
    <phoneticPr fontId="1"/>
  </si>
  <si>
    <t>代表取締役　延岡　太郎</t>
    <rPh sb="0" eb="2">
      <t>ダイヒョウ</t>
    </rPh>
    <rPh sb="2" eb="5">
      <t>トリシマリヤク</t>
    </rPh>
    <rPh sb="6" eb="8">
      <t>ノベオカ</t>
    </rPh>
    <rPh sb="9" eb="11">
      <t>タロウ</t>
    </rPh>
    <phoneticPr fontId="1"/>
  </si>
  <si>
    <r>
      <t>交付申請日</t>
    </r>
    <r>
      <rPr>
        <sz val="10"/>
        <color rgb="FFFF0000"/>
        <rFont val="HG丸ｺﾞｼｯｸM-PRO"/>
        <family val="3"/>
        <charset val="128"/>
      </rPr>
      <t>（202〇/〇/〇で入力）</t>
    </r>
    <rPh sb="0" eb="2">
      <t>コウフ</t>
    </rPh>
    <rPh sb="2" eb="4">
      <t>シンセイ</t>
    </rPh>
    <rPh sb="4" eb="5">
      <t>ビ</t>
    </rPh>
    <phoneticPr fontId="1"/>
  </si>
  <si>
    <r>
      <t xml:space="preserve">事業の目的及び内容
</t>
    </r>
    <r>
      <rPr>
        <sz val="10"/>
        <color rgb="FFFF0000"/>
        <rFont val="HG丸ｺﾞｼｯｸM-PRO"/>
        <family val="3"/>
        <charset val="128"/>
      </rPr>
      <t>（○○を目的とした○○の導入　等）</t>
    </r>
    <rPh sb="0" eb="2">
      <t>ジギョウ</t>
    </rPh>
    <rPh sb="3" eb="5">
      <t>モクテキ</t>
    </rPh>
    <rPh sb="5" eb="6">
      <t>オヨ</t>
    </rPh>
    <rPh sb="7" eb="9">
      <t>ナイヨウ</t>
    </rPh>
    <phoneticPr fontId="1"/>
  </si>
  <si>
    <r>
      <t>事業開始日</t>
    </r>
    <r>
      <rPr>
        <sz val="10"/>
        <color rgb="FFFF0000"/>
        <rFont val="HG丸ｺﾞｼｯｸM-PRO"/>
        <family val="3"/>
        <charset val="128"/>
      </rPr>
      <t>（202〇/〇/〇で入力）</t>
    </r>
    <rPh sb="0" eb="2">
      <t>ジギョウ</t>
    </rPh>
    <rPh sb="2" eb="4">
      <t>カイシ</t>
    </rPh>
    <rPh sb="4" eb="5">
      <t>ビ</t>
    </rPh>
    <phoneticPr fontId="1"/>
  </si>
  <si>
    <r>
      <t>終了予定日</t>
    </r>
    <r>
      <rPr>
        <sz val="10"/>
        <color rgb="FFFF0000"/>
        <rFont val="HG丸ｺﾞｼｯｸM-PRO"/>
        <family val="3"/>
        <charset val="128"/>
      </rPr>
      <t>（202〇/〇/〇で入力）</t>
    </r>
    <rPh sb="0" eb="2">
      <t>シュウリョウ</t>
    </rPh>
    <rPh sb="2" eb="4">
      <t>ヨテイ</t>
    </rPh>
    <rPh sb="4" eb="5">
      <t>ビ</t>
    </rPh>
    <phoneticPr fontId="1"/>
  </si>
  <si>
    <r>
      <t>補助対象事業の種類</t>
    </r>
    <r>
      <rPr>
        <sz val="10"/>
        <color rgb="FFFF0000"/>
        <rFont val="HG丸ｺﾞｼｯｸM-PRO"/>
        <family val="3"/>
        <charset val="128"/>
      </rPr>
      <t>（リストより選択）</t>
    </r>
    <rPh sb="0" eb="2">
      <t>ホジョ</t>
    </rPh>
    <rPh sb="2" eb="4">
      <t>タイショウ</t>
    </rPh>
    <rPh sb="4" eb="6">
      <t>ジギョウ</t>
    </rPh>
    <rPh sb="7" eb="9">
      <t>シュルイ</t>
    </rPh>
    <phoneticPr fontId="1"/>
  </si>
  <si>
    <r>
      <t>実績報告日</t>
    </r>
    <r>
      <rPr>
        <sz val="10"/>
        <color rgb="FFFF0000"/>
        <rFont val="HG丸ｺﾞｼｯｸM-PRO"/>
        <family val="3"/>
        <charset val="128"/>
      </rPr>
      <t>（202〇/〇/〇で入力）</t>
    </r>
    <rPh sb="0" eb="2">
      <t>ジッセキ</t>
    </rPh>
    <rPh sb="2" eb="4">
      <t>ホウコク</t>
    </rPh>
    <rPh sb="4" eb="5">
      <t>ビ</t>
    </rPh>
    <phoneticPr fontId="1"/>
  </si>
  <si>
    <r>
      <t>事業終了日</t>
    </r>
    <r>
      <rPr>
        <sz val="10"/>
        <color rgb="FFFF0000"/>
        <rFont val="HG丸ｺﾞｼｯｸM-PRO"/>
        <family val="3"/>
        <charset val="128"/>
      </rPr>
      <t>（202〇/〇/〇で入力）</t>
    </r>
    <rPh sb="2" eb="4">
      <t>シュウリョウ</t>
    </rPh>
    <rPh sb="4" eb="5">
      <t>ビ</t>
    </rPh>
    <phoneticPr fontId="1"/>
  </si>
  <si>
    <r>
      <t>確定通知番号</t>
    </r>
    <r>
      <rPr>
        <sz val="10"/>
        <color rgb="FFFF0000"/>
        <rFont val="HG丸ｺﾞｼｯｸM-PRO"/>
        <family val="3"/>
        <charset val="128"/>
      </rPr>
      <t>（文書番号を入力）</t>
    </r>
    <rPh sb="0" eb="2">
      <t>カクテイ</t>
    </rPh>
    <rPh sb="2" eb="4">
      <t>ツウチ</t>
    </rPh>
    <rPh sb="4" eb="6">
      <t>バンゴウ</t>
    </rPh>
    <phoneticPr fontId="1"/>
  </si>
  <si>
    <r>
      <t>確定通知日</t>
    </r>
    <r>
      <rPr>
        <sz val="10"/>
        <color rgb="FFFF0000"/>
        <rFont val="HG丸ｺﾞｼｯｸM-PRO"/>
        <family val="3"/>
        <charset val="128"/>
      </rPr>
      <t>（202〇/〇/〇で入力）</t>
    </r>
    <rPh sb="0" eb="2">
      <t>カクテイ</t>
    </rPh>
    <rPh sb="2" eb="5">
      <t>ツウチビ</t>
    </rPh>
    <phoneticPr fontId="1"/>
  </si>
  <si>
    <r>
      <t>金融機関名</t>
    </r>
    <r>
      <rPr>
        <sz val="10"/>
        <color rgb="FFFF0000"/>
        <rFont val="HG丸ｺﾞｼｯｸM-PRO"/>
        <family val="3"/>
        <charset val="128"/>
      </rPr>
      <t>（〇〇銀行）</t>
    </r>
    <rPh sb="0" eb="2">
      <t>キンユウ</t>
    </rPh>
    <rPh sb="2" eb="4">
      <t>キカン</t>
    </rPh>
    <rPh sb="4" eb="5">
      <t>メイ</t>
    </rPh>
    <rPh sb="8" eb="10">
      <t>ギンコウ</t>
    </rPh>
    <phoneticPr fontId="1"/>
  </si>
  <si>
    <r>
      <t>支店名</t>
    </r>
    <r>
      <rPr>
        <sz val="10"/>
        <color rgb="FFFF0000"/>
        <rFont val="HG丸ｺﾞｼｯｸM-PRO"/>
        <family val="3"/>
        <charset val="128"/>
      </rPr>
      <t>（〇〇支店）</t>
    </r>
    <rPh sb="0" eb="3">
      <t>シテンメイ</t>
    </rPh>
    <rPh sb="6" eb="8">
      <t>シテン</t>
    </rPh>
    <phoneticPr fontId="1"/>
  </si>
  <si>
    <r>
      <t>変更承認申請日</t>
    </r>
    <r>
      <rPr>
        <sz val="10"/>
        <color rgb="FFFF0000"/>
        <rFont val="HG丸ｺﾞｼｯｸM-PRO"/>
        <family val="3"/>
        <charset val="128"/>
      </rPr>
      <t>（202〇/〇/〇で入力）</t>
    </r>
    <rPh sb="0" eb="2">
      <t>ヘンコウ</t>
    </rPh>
    <rPh sb="2" eb="4">
      <t>ショウニン</t>
    </rPh>
    <rPh sb="4" eb="6">
      <t>シンセイ</t>
    </rPh>
    <rPh sb="6" eb="7">
      <t>ビ</t>
    </rPh>
    <phoneticPr fontId="1"/>
  </si>
  <si>
    <r>
      <t xml:space="preserve">変更総事業費
</t>
    </r>
    <r>
      <rPr>
        <sz val="8"/>
        <color rgb="FFFF0000"/>
        <rFont val="HG丸ｺﾞｼｯｸM-PRO"/>
        <family val="3"/>
        <charset val="128"/>
      </rPr>
      <t>（税込の変更総事業費を入力、単位不要）</t>
    </r>
    <rPh sb="0" eb="2">
      <t>ヘンコウ</t>
    </rPh>
    <rPh sb="2" eb="6">
      <t>ソウジギョウヒ</t>
    </rPh>
    <rPh sb="11" eb="13">
      <t>ヘンコウ</t>
    </rPh>
    <phoneticPr fontId="1"/>
  </si>
  <si>
    <r>
      <t xml:space="preserve">変更補助対象経費
</t>
    </r>
    <r>
      <rPr>
        <sz val="8"/>
        <color rgb="FFFF0000"/>
        <rFont val="HG丸ｺﾞｼｯｸM-PRO"/>
        <family val="3"/>
        <charset val="128"/>
      </rPr>
      <t>（税抜の変更補助対象経費を入力、単位不要）</t>
    </r>
    <rPh sb="2" eb="4">
      <t>ホジョ</t>
    </rPh>
    <rPh sb="4" eb="6">
      <t>タイショウ</t>
    </rPh>
    <rPh sb="6" eb="8">
      <t>ケイヒ</t>
    </rPh>
    <rPh sb="13" eb="15">
      <t>ヘンコウ</t>
    </rPh>
    <phoneticPr fontId="1"/>
  </si>
  <si>
    <r>
      <t>交付決定日</t>
    </r>
    <r>
      <rPr>
        <sz val="10"/>
        <color rgb="FFFF0000"/>
        <rFont val="HG丸ｺﾞｼｯｸM-PRO"/>
        <family val="3"/>
        <charset val="128"/>
      </rPr>
      <t>（202〇/〇/〇で入力）</t>
    </r>
    <rPh sb="0" eb="2">
      <t>コウフ</t>
    </rPh>
    <rPh sb="2" eb="4">
      <t>ケッテイ</t>
    </rPh>
    <rPh sb="4" eb="5">
      <t>ビ</t>
    </rPh>
    <phoneticPr fontId="1"/>
  </si>
  <si>
    <r>
      <t>送付日</t>
    </r>
    <r>
      <rPr>
        <sz val="10"/>
        <color rgb="FFFF0000"/>
        <rFont val="HG丸ｺﾞｼｯｸM-PRO"/>
        <family val="3"/>
        <charset val="128"/>
      </rPr>
      <t>（202〇/〇/〇で入力）</t>
    </r>
    <rPh sb="0" eb="2">
      <t>ソウフ</t>
    </rPh>
    <rPh sb="2" eb="3">
      <t>ビ</t>
    </rPh>
    <phoneticPr fontId="1"/>
  </si>
  <si>
    <r>
      <t>取下げ可能日</t>
    </r>
    <r>
      <rPr>
        <sz val="10"/>
        <color rgb="FFFF0000"/>
        <rFont val="HG丸ｺﾞｼｯｸM-PRO"/>
        <family val="3"/>
        <charset val="128"/>
      </rPr>
      <t>（202〇/〇/〇で入力）</t>
    </r>
    <rPh sb="0" eb="2">
      <t>トリサ</t>
    </rPh>
    <rPh sb="3" eb="5">
      <t>カノウ</t>
    </rPh>
    <rPh sb="5" eb="6">
      <t>ビ</t>
    </rPh>
    <phoneticPr fontId="1"/>
  </si>
  <si>
    <r>
      <t>変更事業完了予定日</t>
    </r>
    <r>
      <rPr>
        <sz val="10"/>
        <color rgb="FFFF0000"/>
        <rFont val="HG丸ｺﾞｼｯｸM-PRO"/>
        <family val="3"/>
        <charset val="128"/>
      </rPr>
      <t>（202〇/〇/〇で入力）</t>
    </r>
    <rPh sb="2" eb="4">
      <t>ジギョウ</t>
    </rPh>
    <rPh sb="4" eb="6">
      <t>カンリョウ</t>
    </rPh>
    <rPh sb="6" eb="8">
      <t>ヨテイ</t>
    </rPh>
    <rPh sb="8" eb="9">
      <t>ビ</t>
    </rPh>
    <phoneticPr fontId="1"/>
  </si>
  <si>
    <r>
      <t>変更承認・交付決定番号</t>
    </r>
    <r>
      <rPr>
        <sz val="10"/>
        <color rgb="FFFF0000"/>
        <rFont val="HG丸ｺﾞｼｯｸM-PRO"/>
        <family val="3"/>
        <charset val="128"/>
      </rPr>
      <t>（文書番号を入力）</t>
    </r>
    <rPh sb="0" eb="2">
      <t>ヘンコウ</t>
    </rPh>
    <rPh sb="2" eb="4">
      <t>ショウニン</t>
    </rPh>
    <rPh sb="5" eb="7">
      <t>コウフ</t>
    </rPh>
    <rPh sb="7" eb="9">
      <t>ケッテイ</t>
    </rPh>
    <rPh sb="9" eb="11">
      <t>バンゴウ</t>
    </rPh>
    <phoneticPr fontId="1"/>
  </si>
  <si>
    <r>
      <t>変更交付決定日</t>
    </r>
    <r>
      <rPr>
        <sz val="10"/>
        <color rgb="FFFF0000"/>
        <rFont val="HG丸ｺﾞｼｯｸM-PRO"/>
        <family val="3"/>
        <charset val="128"/>
      </rPr>
      <t>（202〇/〇/〇で入力）</t>
    </r>
    <rPh sb="0" eb="2">
      <t>ヘンコウ</t>
    </rPh>
    <rPh sb="2" eb="4">
      <t>コウフ</t>
    </rPh>
    <rPh sb="4" eb="6">
      <t>ケッテイ</t>
    </rPh>
    <rPh sb="6" eb="7">
      <t>ビ</t>
    </rPh>
    <phoneticPr fontId="1"/>
  </si>
  <si>
    <r>
      <t>変更承認通知日</t>
    </r>
    <r>
      <rPr>
        <sz val="10"/>
        <color rgb="FFFF0000"/>
        <rFont val="HG丸ｺﾞｼｯｸM-PRO"/>
        <family val="3"/>
        <charset val="128"/>
      </rPr>
      <t>（202〇/〇/〇で入力）</t>
    </r>
    <rPh sb="0" eb="2">
      <t>ヘンコウ</t>
    </rPh>
    <rPh sb="2" eb="4">
      <t>ショウニン</t>
    </rPh>
    <rPh sb="4" eb="7">
      <t>ツウチビ</t>
    </rPh>
    <phoneticPr fontId="1"/>
  </si>
  <si>
    <t>補助上限額</t>
    <rPh sb="0" eb="2">
      <t>ホジョ</t>
    </rPh>
    <rPh sb="2" eb="5">
      <t>ジョウゲンガク</t>
    </rPh>
    <phoneticPr fontId="1"/>
  </si>
  <si>
    <t>担当者名</t>
    <rPh sb="0" eb="4">
      <t>タントウシャメイ</t>
    </rPh>
    <phoneticPr fontId="1"/>
  </si>
  <si>
    <t>補助率</t>
    <rPh sb="0" eb="3">
      <t>ホジョリツ</t>
    </rPh>
    <phoneticPr fontId="1"/>
  </si>
  <si>
    <t>課長名</t>
    <rPh sb="0" eb="3">
      <t>カチョウメイ</t>
    </rPh>
    <phoneticPr fontId="1"/>
  </si>
  <si>
    <t>製品カタログ</t>
    <rPh sb="0" eb="2">
      <t>セイヒン</t>
    </rPh>
    <phoneticPr fontId="1"/>
  </si>
  <si>
    <t>見積書</t>
    <rPh sb="0" eb="3">
      <t>ミツモリショ</t>
    </rPh>
    <phoneticPr fontId="1"/>
  </si>
  <si>
    <t>市税の完納証明書</t>
    <phoneticPr fontId="1"/>
  </si>
  <si>
    <t>6.事業報告</t>
    <phoneticPr fontId="1"/>
  </si>
  <si>
    <t>2.事業計画</t>
    <phoneticPr fontId="1"/>
  </si>
  <si>
    <t>1.交付申請</t>
    <phoneticPr fontId="1"/>
  </si>
  <si>
    <t>5.実績報告</t>
    <phoneticPr fontId="1"/>
  </si>
  <si>
    <t>様式内（本エクセル）</t>
    <rPh sb="0" eb="3">
      <t>ヨウシキナイ</t>
    </rPh>
    <rPh sb="4" eb="5">
      <t>ホン</t>
    </rPh>
    <phoneticPr fontId="1"/>
  </si>
  <si>
    <t>納品書</t>
    <rPh sb="0" eb="3">
      <t>ノウヒンショ</t>
    </rPh>
    <phoneticPr fontId="1"/>
  </si>
  <si>
    <t>領収書</t>
    <rPh sb="0" eb="3">
      <t>リョウシュウショ</t>
    </rPh>
    <phoneticPr fontId="1"/>
  </si>
  <si>
    <t>請求書</t>
    <rPh sb="0" eb="3">
      <t>セイキュウショ</t>
    </rPh>
    <phoneticPr fontId="1"/>
  </si>
  <si>
    <t>写真
※設置場所の設置前・中・後の写真
※設備の写真　等</t>
    <rPh sb="0" eb="2">
      <t>シャシン</t>
    </rPh>
    <rPh sb="4" eb="6">
      <t>セッチ</t>
    </rPh>
    <rPh sb="6" eb="8">
      <t>バショ</t>
    </rPh>
    <rPh sb="9" eb="11">
      <t>セッチ</t>
    </rPh>
    <rPh sb="11" eb="12">
      <t>ゼン</t>
    </rPh>
    <rPh sb="13" eb="14">
      <t>ナカ</t>
    </rPh>
    <rPh sb="15" eb="16">
      <t>ゴ</t>
    </rPh>
    <rPh sb="17" eb="19">
      <t>シャシン</t>
    </rPh>
    <rPh sb="21" eb="23">
      <t>セツビ</t>
    </rPh>
    <rPh sb="24" eb="26">
      <t>シャシン</t>
    </rPh>
    <rPh sb="27" eb="28">
      <t>トウ</t>
    </rPh>
    <phoneticPr fontId="1"/>
  </si>
  <si>
    <t>様式外</t>
    <phoneticPr fontId="1"/>
  </si>
  <si>
    <t>９.請求書</t>
    <phoneticPr fontId="1"/>
  </si>
  <si>
    <t>通帳の写し
※振込先口座の内容が確認できるページ</t>
    <rPh sb="0" eb="2">
      <t>ツウチョウ</t>
    </rPh>
    <rPh sb="3" eb="4">
      <t>ウツ</t>
    </rPh>
    <phoneticPr fontId="1"/>
  </si>
  <si>
    <t>※変更申請が必要となる場合は、事前に担当者までご相談ください。</t>
    <rPh sb="1" eb="3">
      <t>ヘンコウ</t>
    </rPh>
    <rPh sb="3" eb="5">
      <t>シンセイ</t>
    </rPh>
    <rPh sb="6" eb="8">
      <t>ヒツヨウ</t>
    </rPh>
    <rPh sb="11" eb="13">
      <t>バアイ</t>
    </rPh>
    <rPh sb="15" eb="17">
      <t>ジゼン</t>
    </rPh>
    <rPh sb="18" eb="21">
      <t>タントウシャ</t>
    </rPh>
    <rPh sb="24" eb="26">
      <t>ソウダン</t>
    </rPh>
    <phoneticPr fontId="1"/>
  </si>
  <si>
    <t>補助金等確定額</t>
    <phoneticPr fontId="1"/>
  </si>
  <si>
    <t>補助金等交付決定額</t>
    <phoneticPr fontId="1"/>
  </si>
  <si>
    <t>（</t>
    <phoneticPr fontId="1"/>
  </si>
  <si>
    <t>）</t>
    <phoneticPr fontId="1"/>
  </si>
  <si>
    <t>円</t>
    <rPh sb="0" eb="1">
      <t>エン</t>
    </rPh>
    <phoneticPr fontId="1"/>
  </si>
  <si>
    <t>（水産業新技術・設備導入支援事業）</t>
    <rPh sb="1" eb="3">
      <t>スイサン</t>
    </rPh>
    <rPh sb="3" eb="4">
      <t>ギョウ</t>
    </rPh>
    <rPh sb="4" eb="7">
      <t>シンギジュツ</t>
    </rPh>
    <rPh sb="8" eb="10">
      <t>セツビ</t>
    </rPh>
    <rPh sb="10" eb="12">
      <t>ドウニュウ</t>
    </rPh>
    <rPh sb="12" eb="14">
      <t>シエン</t>
    </rPh>
    <rPh sb="14" eb="16">
      <t>ジギョウ</t>
    </rPh>
    <phoneticPr fontId="1"/>
  </si>
  <si>
    <t>　日頃より本市水産行政に御理解と御協力を賜り、誠にありがとうございます。
　申請いただきました、水産業新技術・設備導入支援事業につきまして、下記の書類を送付しますので、ご確認ください。（当該補助金は、事業の実施後の支払いとなります）
　事業完了後には当課までご一報ください。よろしくお願いいたします。</t>
    <rPh sb="38" eb="40">
      <t>シンセイ</t>
    </rPh>
    <rPh sb="48" eb="51">
      <t>スイサンギョウ</t>
    </rPh>
    <rPh sb="51" eb="54">
      <t>シンギジュツ</t>
    </rPh>
    <rPh sb="55" eb="57">
      <t>セツビ</t>
    </rPh>
    <rPh sb="57" eb="59">
      <t>ドウニュウ</t>
    </rPh>
    <rPh sb="59" eb="61">
      <t>シエン</t>
    </rPh>
    <rPh sb="61" eb="63">
      <t>ジギョウ</t>
    </rPh>
    <rPh sb="70" eb="72">
      <t>カキ</t>
    </rPh>
    <rPh sb="73" eb="75">
      <t>ショルイ</t>
    </rPh>
    <rPh sb="76" eb="78">
      <t>ソウフ</t>
    </rPh>
    <phoneticPr fontId="1"/>
  </si>
  <si>
    <t>給餌業務のスマート化による効率化を目的とした遠隔確認及び自動給餌機設備の導入</t>
    <rPh sb="0" eb="2">
      <t>キュウジ</t>
    </rPh>
    <rPh sb="2" eb="4">
      <t>ギョウム</t>
    </rPh>
    <rPh sb="9" eb="10">
      <t>カ</t>
    </rPh>
    <rPh sb="13" eb="16">
      <t>コウリツカ</t>
    </rPh>
    <rPh sb="17" eb="19">
      <t>モクテキ</t>
    </rPh>
    <rPh sb="22" eb="24">
      <t>エンカク</t>
    </rPh>
    <rPh sb="24" eb="26">
      <t>カクニン</t>
    </rPh>
    <rPh sb="26" eb="27">
      <t>オヨ</t>
    </rPh>
    <rPh sb="28" eb="33">
      <t>ジドウキュウジキ</t>
    </rPh>
    <rPh sb="33" eb="35">
      <t>セツビ</t>
    </rPh>
    <rPh sb="36" eb="38">
      <t>ドウニュウ</t>
    </rPh>
    <phoneticPr fontId="1"/>
  </si>
  <si>
    <t>宮崎銀行</t>
    <rPh sb="0" eb="2">
      <t>ミヤザキ</t>
    </rPh>
    <rPh sb="2" eb="4">
      <t>ギンコウ</t>
    </rPh>
    <phoneticPr fontId="1"/>
  </si>
  <si>
    <t>延岡支店</t>
    <rPh sb="0" eb="4">
      <t>ノベオカシテン</t>
    </rPh>
    <phoneticPr fontId="1"/>
  </si>
  <si>
    <t>←</t>
    <phoneticPr fontId="1"/>
  </si>
  <si>
    <t>　（例）当社の○○の養殖については、○○という課題があった。今回導入を行う○○は、ICT機能を生かし、○○を行うものであり、○○の課題解決に資するものである。○○導入後は○○の特性を全面に押し出した販売戦略を展開し、より高価格帯での取引に繋げていく。</t>
    <rPh sb="2" eb="3">
      <t>レイ</t>
    </rPh>
    <phoneticPr fontId="1"/>
  </si>
  <si>
    <t>自動給餌機</t>
    <rPh sb="0" eb="2">
      <t>ジドウ</t>
    </rPh>
    <rPh sb="2" eb="5">
      <t>キュウジキ</t>
    </rPh>
    <phoneticPr fontId="1"/>
  </si>
  <si>
    <t>設置工事費</t>
    <rPh sb="0" eb="2">
      <t>セッチ</t>
    </rPh>
    <rPh sb="2" eb="5">
      <t>コウジヒ</t>
    </rPh>
    <phoneticPr fontId="1"/>
  </si>
  <si>
    <t>　（例）ICT機能を生かした○○を行う設備を導入したことにより、○○という課題を解決することができた。今後は設備導入により得た○○という付加価値を生かした販売戦略を展開することで、より高価格帯での取引に繋げていく。</t>
    <rPh sb="19" eb="21">
      <t>セツビ</t>
    </rPh>
    <rPh sb="22" eb="24">
      <t>ドウニュウ</t>
    </rPh>
    <rPh sb="51" eb="53">
      <t>コンゴ</t>
    </rPh>
    <rPh sb="54" eb="58">
      <t>セツビドウニュウ</t>
    </rPh>
    <rPh sb="61" eb="62">
      <t>エ</t>
    </rPh>
    <rPh sb="68" eb="72">
      <t>フカカチ</t>
    </rPh>
    <rPh sb="73" eb="74">
      <t>イ</t>
    </rPh>
    <phoneticPr fontId="1"/>
  </si>
  <si>
    <t>※税抜</t>
    <rPh sb="1" eb="3">
      <t>ゼイヌ</t>
    </rPh>
    <phoneticPr fontId="1"/>
  </si>
  <si>
    <t>↓↓↓申請者で入力↓↓↓</t>
    <rPh sb="3" eb="5">
      <t>シンセイ</t>
    </rPh>
    <rPh sb="5" eb="6">
      <t>シャ</t>
    </rPh>
    <rPh sb="7" eb="9">
      <t>ニュウリョク</t>
    </rPh>
    <phoneticPr fontId="1"/>
  </si>
  <si>
    <t>↓↓↓市で入力↓↓↓</t>
    <rPh sb="3" eb="4">
      <t>シ</t>
    </rPh>
    <rPh sb="5" eb="7">
      <t>ニュウリョク</t>
    </rPh>
    <phoneticPr fontId="1"/>
  </si>
  <si>
    <r>
      <t>確定調書作成日</t>
    </r>
    <r>
      <rPr>
        <sz val="10"/>
        <color rgb="FFFF0000"/>
        <rFont val="HG丸ｺﾞｼｯｸM-PRO"/>
        <family val="3"/>
        <charset val="128"/>
      </rPr>
      <t>（202〇/〇/〇で入力）</t>
    </r>
    <rPh sb="0" eb="2">
      <t>カクテイ</t>
    </rPh>
    <rPh sb="2" eb="4">
      <t>チョウショ</t>
    </rPh>
    <rPh sb="4" eb="7">
      <t>サクセイビ</t>
    </rPh>
    <phoneticPr fontId="1"/>
  </si>
  <si>
    <t>◇各申請時の必要書類一覧（チェックリスト）</t>
    <rPh sb="1" eb="2">
      <t>カク</t>
    </rPh>
    <rPh sb="2" eb="5">
      <t>シンセイジ</t>
    </rPh>
    <rPh sb="6" eb="8">
      <t>ヒツヨウ</t>
    </rPh>
    <rPh sb="8" eb="10">
      <t>ショルイ</t>
    </rPh>
    <rPh sb="10" eb="12">
      <t>イチラン</t>
    </rPh>
    <phoneticPr fontId="1"/>
  </si>
  <si>
    <t>延岡市　※10円未満切捨</t>
    <rPh sb="0" eb="3">
      <t>ノベオカシ</t>
    </rPh>
    <rPh sb="7" eb="8">
      <t>エン</t>
    </rPh>
    <rPh sb="8" eb="10">
      <t>ミマン</t>
    </rPh>
    <rPh sb="10" eb="12">
      <t>キリス</t>
    </rPh>
    <phoneticPr fontId="1"/>
  </si>
  <si>
    <t>消費税</t>
    <rPh sb="0" eb="3">
      <t>ショウヒゼイ</t>
    </rPh>
    <phoneticPr fontId="1"/>
  </si>
  <si>
    <t>収入の部の合計額と同額か確認</t>
    <rPh sb="0" eb="2">
      <t>シュウニュウ</t>
    </rPh>
    <rPh sb="3" eb="4">
      <t>ブ</t>
    </rPh>
    <rPh sb="5" eb="8">
      <t>ゴウケイガク</t>
    </rPh>
    <rPh sb="9" eb="11">
      <t>ドウガク</t>
    </rPh>
    <rPh sb="12" eb="14">
      <t>カクニン</t>
    </rPh>
    <phoneticPr fontId="1"/>
  </si>
  <si>
    <t>　・本シートの黄色セルに必要事項を入力してください。
　・【2.事業計画】【6.事業報告】シートの黄色セルに必要事項を入力してください。</t>
    <rPh sb="2" eb="3">
      <t>ホン</t>
    </rPh>
    <rPh sb="12" eb="14">
      <t>ヒツヨウ</t>
    </rPh>
    <rPh sb="14" eb="16">
      <t>ジコウ</t>
    </rPh>
    <rPh sb="49" eb="51">
      <t>キイロ</t>
    </rPh>
    <rPh sb="54" eb="56">
      <t>ヒツヨウ</t>
    </rPh>
    <rPh sb="56" eb="58">
      <t>ジコウ</t>
    </rPh>
    <rPh sb="59" eb="61">
      <t>ニュウリョク</t>
    </rPh>
    <phoneticPr fontId="1"/>
  </si>
  <si>
    <t>消費税合計自動計算</t>
    <rPh sb="0" eb="3">
      <t>ショウヒゼイ</t>
    </rPh>
    <rPh sb="3" eb="5">
      <t>ゴウケイ</t>
    </rPh>
    <rPh sb="5" eb="7">
      <t>ジドウ</t>
    </rPh>
    <rPh sb="7" eb="9">
      <t>ケイサン</t>
    </rPh>
    <phoneticPr fontId="1"/>
  </si>
  <si>
    <r>
      <t>（直接入力）</t>
    </r>
    <r>
      <rPr>
        <b/>
        <sz val="10"/>
        <color theme="1"/>
        <rFont val="HG丸ｺﾞｼｯｸM-PRO"/>
        <family val="3"/>
        <charset val="128"/>
      </rPr>
      <t>現状の課題、実施する事業の詳細と解決する課題・事業後の展望等について記載</t>
    </r>
    <rPh sb="1" eb="3">
      <t>チョクセツ</t>
    </rPh>
    <rPh sb="3" eb="5">
      <t>ニュウリョク</t>
    </rPh>
    <phoneticPr fontId="1"/>
  </si>
  <si>
    <t>渡部　嘉教</t>
    <phoneticPr fontId="1"/>
  </si>
  <si>
    <t>大西</t>
    <rPh sb="0" eb="2">
      <t>オオニシ</t>
    </rPh>
    <phoneticPr fontId="1"/>
  </si>
  <si>
    <r>
      <rPr>
        <sz val="10"/>
        <color theme="1"/>
        <rFont val="HG丸ｺﾞｼｯｸM-PRO"/>
        <family val="3"/>
        <charset val="128"/>
      </rPr>
      <t>交付決定額</t>
    </r>
    <r>
      <rPr>
        <sz val="8"/>
        <color rgb="FFFF0000"/>
        <rFont val="HG丸ｺﾞｼｯｸM-PRO"/>
        <family val="3"/>
        <charset val="128"/>
      </rPr>
      <t>（自動計算、上限100万円）</t>
    </r>
    <rPh sb="0" eb="2">
      <t>コウフ</t>
    </rPh>
    <rPh sb="2" eb="4">
      <t>ケッテイ</t>
    </rPh>
    <rPh sb="4" eb="5">
      <t>ガク</t>
    </rPh>
    <phoneticPr fontId="1"/>
  </si>
  <si>
    <r>
      <t>交付決定番号</t>
    </r>
    <r>
      <rPr>
        <sz val="9"/>
        <color rgb="FFFF0000"/>
        <rFont val="HG丸ｺﾞｼｯｸM-PRO"/>
        <family val="3"/>
        <charset val="128"/>
      </rPr>
      <t>（文書番号を入力）</t>
    </r>
    <rPh sb="0" eb="2">
      <t>コウフ</t>
    </rPh>
    <rPh sb="2" eb="4">
      <t>ケッテイ</t>
    </rPh>
    <rPh sb="4" eb="6">
      <t>バンゴウ</t>
    </rPh>
    <rPh sb="7" eb="11">
      <t>ブンショバンゴウ</t>
    </rPh>
    <rPh sb="12" eb="14">
      <t>ニュウリョク</t>
    </rPh>
    <phoneticPr fontId="1"/>
  </si>
  <si>
    <r>
      <t xml:space="preserve">経費の総額
</t>
    </r>
    <r>
      <rPr>
        <sz val="8"/>
        <color rgb="FFFF0000"/>
        <rFont val="HG丸ｺﾞｼｯｸM-PRO"/>
        <family val="3"/>
        <charset val="128"/>
      </rPr>
      <t>（事業計画シートを入力すると自動計算）</t>
    </r>
    <rPh sb="0" eb="2">
      <t>ケイヒ</t>
    </rPh>
    <rPh sb="3" eb="5">
      <t>ソウガク</t>
    </rPh>
    <rPh sb="7" eb="9">
      <t>ジギョウ</t>
    </rPh>
    <rPh sb="9" eb="11">
      <t>ケイカク</t>
    </rPh>
    <rPh sb="15" eb="17">
      <t>ニュウリョク</t>
    </rPh>
    <rPh sb="20" eb="22">
      <t>ジドウ</t>
    </rPh>
    <rPh sb="22" eb="24">
      <t>ケイサン</t>
    </rPh>
    <phoneticPr fontId="1"/>
  </si>
  <si>
    <r>
      <t xml:space="preserve">補助対象経費
</t>
    </r>
    <r>
      <rPr>
        <sz val="8"/>
        <color rgb="FFFF0000"/>
        <rFont val="HG丸ｺﾞｼｯｸM-PRO"/>
        <family val="3"/>
        <charset val="128"/>
      </rPr>
      <t>（事業計画シートを入力すると自動計算）</t>
    </r>
    <rPh sb="0" eb="2">
      <t>ホジョ</t>
    </rPh>
    <rPh sb="2" eb="4">
      <t>タイショウ</t>
    </rPh>
    <rPh sb="4" eb="6">
      <t>ケイヒ</t>
    </rPh>
    <phoneticPr fontId="1"/>
  </si>
  <si>
    <r>
      <t>補助金交付申請額</t>
    </r>
    <r>
      <rPr>
        <sz val="8"/>
        <color rgb="FFFF0000"/>
        <rFont val="HG丸ｺﾞｼｯｸM-PRO"/>
        <family val="3"/>
        <charset val="128"/>
      </rPr>
      <t>（事業計画シートを入力すると自動計算、上限100万円）</t>
    </r>
    <rPh sb="0" eb="3">
      <t>ホジョキン</t>
    </rPh>
    <rPh sb="3" eb="5">
      <t>コウフ</t>
    </rPh>
    <rPh sb="5" eb="8">
      <t>シンセイガク</t>
    </rPh>
    <rPh sb="9" eb="11">
      <t>ジギョウ</t>
    </rPh>
    <rPh sb="11" eb="13">
      <t>ケイカク</t>
    </rPh>
    <rPh sb="17" eb="19">
      <t>ニュウリョク</t>
    </rPh>
    <rPh sb="22" eb="24">
      <t>ジドウ</t>
    </rPh>
    <rPh sb="24" eb="26">
      <t>ケイサン</t>
    </rPh>
    <rPh sb="27" eb="29">
      <t>ジョウゲン</t>
    </rPh>
    <rPh sb="32" eb="33">
      <t>マン</t>
    </rPh>
    <rPh sb="33" eb="34">
      <t>エン</t>
    </rPh>
    <phoneticPr fontId="1"/>
  </si>
  <si>
    <r>
      <t xml:space="preserve">事業に要した経費
</t>
    </r>
    <r>
      <rPr>
        <sz val="8"/>
        <color rgb="FFFF0000"/>
        <rFont val="HG丸ｺﾞｼｯｸM-PRO"/>
        <family val="3"/>
        <charset val="128"/>
      </rPr>
      <t>（事業計画シートを入力すると自動計算）</t>
    </r>
    <rPh sb="0" eb="2">
      <t>ジギョウ</t>
    </rPh>
    <rPh sb="3" eb="4">
      <t>ヨウ</t>
    </rPh>
    <rPh sb="6" eb="8">
      <t>ケイヒ</t>
    </rPh>
    <rPh sb="10" eb="12">
      <t>ジギョウ</t>
    </rPh>
    <rPh sb="12" eb="14">
      <t>ケイカク</t>
    </rPh>
    <rPh sb="18" eb="20">
      <t>ニュウリョク</t>
    </rPh>
    <rPh sb="23" eb="25">
      <t>ジドウ</t>
    </rPh>
    <rPh sb="25" eb="27">
      <t>ケイサン</t>
    </rPh>
    <phoneticPr fontId="1"/>
  </si>
  <si>
    <r>
      <t>補助金確定額</t>
    </r>
    <r>
      <rPr>
        <sz val="8"/>
        <color rgb="FFFF0000"/>
        <rFont val="HG丸ｺﾞｼｯｸM-PRO"/>
        <family val="3"/>
        <charset val="128"/>
      </rPr>
      <t>（事業計画シートを入力すると自動計算、上限100万円）</t>
    </r>
    <rPh sb="0" eb="3">
      <t>ホジョキン</t>
    </rPh>
    <rPh sb="3" eb="6">
      <t>カクテイガク</t>
    </rPh>
    <phoneticPr fontId="1"/>
  </si>
  <si>
    <r>
      <t>確定額</t>
    </r>
    <r>
      <rPr>
        <sz val="8"/>
        <color rgb="FFFF0000"/>
        <rFont val="HG丸ｺﾞｼｯｸM-PRO"/>
        <family val="3"/>
        <charset val="128"/>
      </rPr>
      <t>（自動計算、上限100万円）</t>
    </r>
    <rPh sb="0" eb="2">
      <t>カクテイ</t>
    </rPh>
    <rPh sb="2" eb="3">
      <t>ガク</t>
    </rPh>
    <phoneticPr fontId="1"/>
  </si>
  <si>
    <r>
      <t>変更交付申請額</t>
    </r>
    <r>
      <rPr>
        <sz val="8"/>
        <color rgb="FFFF0000"/>
        <rFont val="HG丸ｺﾞｼｯｸM-PRO"/>
        <family val="3"/>
        <charset val="128"/>
      </rPr>
      <t xml:space="preserve">
（自動計算、上限100万円）</t>
    </r>
    <rPh sb="2" eb="4">
      <t>コウフ</t>
    </rPh>
    <rPh sb="4" eb="7">
      <t>シンセイガク</t>
    </rPh>
    <phoneticPr fontId="1"/>
  </si>
  <si>
    <r>
      <t>口座番号</t>
    </r>
    <r>
      <rPr>
        <sz val="10"/>
        <color rgb="FFFF0000"/>
        <rFont val="HG丸ｺﾞｼｯｸM-PRO"/>
        <family val="3"/>
        <charset val="128"/>
      </rPr>
      <t>（リストより選択）</t>
    </r>
    <rPh sb="0" eb="2">
      <t>コウザ</t>
    </rPh>
    <rPh sb="2" eb="4">
      <t>バンゴウ</t>
    </rPh>
    <phoneticPr fontId="1"/>
  </si>
  <si>
    <r>
      <t>（直接入力）</t>
    </r>
    <r>
      <rPr>
        <b/>
        <sz val="10"/>
        <rFont val="HG丸ｺﾞｼｯｸM-PRO"/>
        <family val="3"/>
        <charset val="128"/>
      </rPr>
      <t>実施事業の内容と解決した課題、今後の展望について記載</t>
    </r>
    <rPh sb="1" eb="3">
      <t>チョクセツ</t>
    </rPh>
    <rPh sb="3" eb="5">
      <t>ニュウリョク</t>
    </rPh>
    <rPh sb="11" eb="13">
      <t>ナイヨウ</t>
    </rPh>
    <rPh sb="21" eb="23">
      <t>コンゴ</t>
    </rPh>
    <phoneticPr fontId="1"/>
  </si>
  <si>
    <r>
      <t>（直接入力）</t>
    </r>
    <r>
      <rPr>
        <b/>
        <sz val="10"/>
        <rFont val="HG丸ｺﾞｼｯｸM-PRO"/>
        <family val="3"/>
        <charset val="128"/>
      </rPr>
      <t>導入した設備等の税抜費用の内訳を記載。欄外に消費税を入力</t>
    </r>
    <rPh sb="1" eb="3">
      <t>チョクセツ</t>
    </rPh>
    <rPh sb="3" eb="5">
      <t>ニュウリョク</t>
    </rPh>
    <rPh sb="6" eb="8">
      <t>ドウニュウ</t>
    </rPh>
    <rPh sb="10" eb="12">
      <t>セツビ</t>
    </rPh>
    <rPh sb="12" eb="13">
      <t>トウ</t>
    </rPh>
    <rPh sb="14" eb="16">
      <t>ゼイヌ</t>
    </rPh>
    <rPh sb="16" eb="18">
      <t>ヒヨウ</t>
    </rPh>
    <rPh sb="19" eb="21">
      <t>ウチワケ</t>
    </rPh>
    <rPh sb="22" eb="24">
      <t>キサイ</t>
    </rPh>
    <rPh sb="25" eb="27">
      <t>ランガイ</t>
    </rPh>
    <rPh sb="28" eb="31">
      <t>ショウヒゼイ</t>
    </rPh>
    <rPh sb="32" eb="34">
      <t>ニュウリョク</t>
    </rPh>
    <phoneticPr fontId="1"/>
  </si>
  <si>
    <r>
      <rPr>
        <b/>
        <sz val="10"/>
        <color rgb="FFFF0000"/>
        <rFont val="HG丸ｺﾞｼｯｸM-PRO"/>
        <family val="3"/>
        <charset val="128"/>
      </rPr>
      <t>（直接入力）</t>
    </r>
    <r>
      <rPr>
        <b/>
        <sz val="10"/>
        <color theme="1"/>
        <rFont val="HG丸ｺﾞｼｯｸM-PRO"/>
        <family val="3"/>
        <charset val="128"/>
      </rPr>
      <t>設備等の税抜費用の内訳を記載。欄外に消費税を入力</t>
    </r>
    <rPh sb="1" eb="3">
      <t>チョクセツ</t>
    </rPh>
    <rPh sb="3" eb="5">
      <t>ニュウリョク</t>
    </rPh>
    <rPh sb="6" eb="8">
      <t>セツビ</t>
    </rPh>
    <rPh sb="8" eb="9">
      <t>トウ</t>
    </rPh>
    <rPh sb="10" eb="12">
      <t>ゼイヌ</t>
    </rPh>
    <rPh sb="12" eb="14">
      <t>ヒヨウ</t>
    </rPh>
    <rPh sb="15" eb="17">
      <t>ウチワケ</t>
    </rPh>
    <rPh sb="18" eb="20">
      <t>キサイ</t>
    </rPh>
    <rPh sb="21" eb="23">
      <t>ランガイ</t>
    </rPh>
    <rPh sb="24" eb="27">
      <t>ショウヒゼイ</t>
    </rPh>
    <rPh sb="28" eb="30">
      <t>ニュウリョク</t>
    </rPh>
    <phoneticPr fontId="1"/>
  </si>
  <si>
    <t>⑤　補助事業に係る収入額</t>
    <rPh sb="2" eb="6">
      <t>ホジョジギョウ</t>
    </rPh>
    <rPh sb="7" eb="8">
      <t>カカワ</t>
    </rPh>
    <rPh sb="9" eb="12">
      <t>シュウニュウガク</t>
    </rPh>
    <phoneticPr fontId="1"/>
  </si>
  <si>
    <t>市長名</t>
    <rPh sb="0" eb="3">
      <t>シチョウメイ</t>
    </rPh>
    <phoneticPr fontId="1"/>
  </si>
  <si>
    <t>三浦　久知</t>
    <rPh sb="0" eb="2">
      <t>ミウラ</t>
    </rPh>
    <rPh sb="3" eb="5">
      <t>ヒサトモ</t>
    </rPh>
    <phoneticPr fontId="1"/>
  </si>
  <si>
    <t>変更交付決定</t>
    <rPh sb="0" eb="2">
      <t>ヘンコウ</t>
    </rPh>
    <rPh sb="2" eb="4">
      <t>コウフ</t>
    </rPh>
    <rPh sb="4" eb="6">
      <t>ケッテイ</t>
    </rPh>
    <phoneticPr fontId="1"/>
  </si>
  <si>
    <t>完了予定日の変更</t>
    <rPh sb="0" eb="5">
      <t>カンリョウヨテイビ</t>
    </rPh>
    <rPh sb="6" eb="8">
      <t>ヘンコウ</t>
    </rPh>
    <phoneticPr fontId="1"/>
  </si>
  <si>
    <t>変更交付決定額</t>
    <rPh sb="0" eb="2">
      <t>ヘンコウ</t>
    </rPh>
    <rPh sb="2" eb="4">
      <t>コウフ</t>
    </rPh>
    <rPh sb="4" eb="7">
      <t>ケッテイガク</t>
    </rPh>
    <phoneticPr fontId="1"/>
  </si>
  <si>
    <t>無</t>
  </si>
  <si>
    <r>
      <t>（直接入力）</t>
    </r>
    <r>
      <rPr>
        <b/>
        <sz val="10"/>
        <rFont val="HG丸ｺﾞｼｯｸM-PRO"/>
        <family val="3"/>
        <charset val="128"/>
      </rPr>
      <t>変更の内容と事由について記載</t>
    </r>
    <rPh sb="6" eb="8">
      <t>ヘンコウ</t>
    </rPh>
    <rPh sb="12" eb="14">
      <t>ジユウカイケツカダイコンゴテンボウトウキサイサイ</t>
    </rPh>
    <phoneticPr fontId="1"/>
  </si>
  <si>
    <t>１　変更後の交付決定額</t>
    <rPh sb="2" eb="4">
      <t>ヘンコウ</t>
    </rPh>
    <rPh sb="4" eb="5">
      <t>ゴ</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</si>
</sst>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0_ "/>
    <numFmt numFmtId="178" formatCode="###,###,###&quot; 円&quot;"/>
    <numFmt numFmtId="179" formatCode="&quot;（&quot;###,###,###&quot; 円）&quot;"/>
    <numFmt numFmtId="180" formatCode="#,##0_);[Red]\(#,##0\)"/>
    <numFmt numFmtId="181" formatCode="#,##0_ &quot;円&quot;"/>
    <numFmt numFmtId="182" formatCode="#,##0_ &quot;円 ※補助上限額&quot;"/>
    <numFmt numFmtId="183" formatCode="#&quot;分の&quot;"/>
    <numFmt numFmtId="184" formatCode="[$]ggge&quot;年&quot;m&quot;月&quot;d&quot;日&quot;;@" x16r2:formatCode16="[$-ja-JP-x-gannen]ggge&quot;年&quot;m&quot;月&quot;d&quot;日&quot;;@"/>
  </numFmts>
  <fonts count="37">
    <font>
      <sz val="11"/>
      <color theme="1"/>
      <name val="Yu Gothic"/>
      <family val="2"/>
      <scheme val="minor"/>
    </font>
    <font>
      <sz val="6"/>
      <name val="Yu Gothic"/>
      <family val="3"/>
      <charset val="128"/>
      <scheme val="minor"/>
    </font>
    <font>
      <sz val="11"/>
      <color theme="1"/>
      <name val="Yu Gothic"/>
      <family val="2"/>
      <charset val="128"/>
      <scheme val="minor"/>
    </font>
    <font>
      <sz val="18"/>
      <color theme="1"/>
      <name val="Yu Gothic"/>
      <family val="3"/>
      <charset val="128"/>
      <scheme val="minor"/>
    </font>
    <font>
      <sz val="6"/>
      <name val="Yu Gothic"/>
      <family val="2"/>
      <charset val="128"/>
      <scheme val="minor"/>
    </font>
    <font>
      <sz val="12"/>
      <color theme="1"/>
      <name val="Yu Gothic"/>
      <family val="3"/>
      <charset val="128"/>
      <scheme val="minor"/>
    </font>
    <font>
      <sz val="12"/>
      <color theme="1"/>
      <name val="Yu Gothic"/>
      <family val="2"/>
      <charset val="128"/>
      <scheme val="minor"/>
    </font>
    <font>
      <sz val="10"/>
      <color theme="1"/>
      <name val="Yu Gothic"/>
      <family val="3"/>
      <charset val="128"/>
      <scheme val="minor"/>
    </font>
    <font>
      <sz val="11"/>
      <color theme="1"/>
      <name val="Yu Gothic"/>
      <family val="3"/>
      <charset val="128"/>
      <scheme val="minor"/>
    </font>
    <font>
      <sz val="11"/>
      <color theme="0"/>
      <name val="Yu Gothic"/>
      <family val="2"/>
      <charset val="128"/>
      <scheme val="minor"/>
    </font>
    <font>
      <sz val="11"/>
      <color theme="0"/>
      <name val="Yu Gothic"/>
      <family val="3"/>
      <charset val="128"/>
      <scheme val="minor"/>
    </font>
    <font>
      <sz val="12"/>
      <color theme="1"/>
      <name val="HG丸ｺﾞｼｯｸM-PRO"/>
      <family val="3"/>
      <charset val="128"/>
    </font>
    <font>
      <sz val="11"/>
      <name val="Yu Gothic"/>
      <family val="2"/>
      <charset val="128"/>
      <scheme val="minor"/>
    </font>
    <font>
      <sz val="11"/>
      <name val="Yu Gothic"/>
      <family val="3"/>
      <charset val="128"/>
      <scheme val="minor"/>
    </font>
    <font>
      <sz val="10"/>
      <name val="Yu Gothic"/>
      <family val="3"/>
      <charset val="128"/>
      <scheme val="minor"/>
    </font>
    <font>
      <sz val="9"/>
      <name val="Yu Gothic"/>
      <family val="3"/>
      <charset val="128"/>
      <scheme val="minor"/>
    </font>
    <font>
      <sz val="11"/>
      <color rgb="FFFFFF00"/>
      <name val="Yu Gothic"/>
      <family val="2"/>
      <charset val="128"/>
      <scheme val="minor"/>
    </font>
    <font>
      <sz val="11"/>
      <color rgb="FFFFFF00"/>
      <name val="Yu Gothic"/>
      <family val="3"/>
      <charset val="128"/>
      <scheme val="minor"/>
    </font>
    <font>
      <sz val="12"/>
      <name val="Yu Gothic"/>
      <family val="2"/>
      <charset val="128"/>
      <scheme val="minor"/>
    </font>
    <font>
      <sz val="11"/>
      <color theme="1"/>
      <name val="HG丸ｺﾞｼｯｸM-PRO"/>
      <family val="3"/>
      <charset val="128"/>
    </font>
    <font>
      <sz val="10"/>
      <color theme="1"/>
      <name val="HG丸ｺﾞｼｯｸM-PRO"/>
      <family val="3"/>
      <charset val="128"/>
    </font>
    <font>
      <sz val="9"/>
      <color theme="1"/>
      <name val="HG丸ｺﾞｼｯｸM-PRO"/>
      <family val="3"/>
      <charset val="128"/>
    </font>
    <font>
      <sz val="14"/>
      <color theme="1"/>
      <name val="HG丸ｺﾞｼｯｸM-PRO"/>
      <family val="3"/>
      <charset val="128"/>
    </font>
    <font>
      <sz val="10"/>
      <color rgb="FFFF0000"/>
      <name val="HG丸ｺﾞｼｯｸM-PRO"/>
      <family val="3"/>
      <charset val="128"/>
    </font>
    <font>
      <sz val="11"/>
      <color rgb="FFFF0000"/>
      <name val="HG丸ｺﾞｼｯｸM-PRO"/>
      <family val="3"/>
      <charset val="128"/>
    </font>
    <font>
      <sz val="8"/>
      <color rgb="FFFF0000"/>
      <name val="HG丸ｺﾞｼｯｸM-PRO"/>
      <family val="3"/>
      <charset val="128"/>
    </font>
    <font>
      <b/>
      <sz val="10"/>
      <color rgb="FFFF0000"/>
      <name val="HG丸ｺﾞｼｯｸM-PRO"/>
      <family val="3"/>
      <charset val="128"/>
    </font>
    <font>
      <b/>
      <u/>
      <sz val="10"/>
      <color rgb="FFFF0000"/>
      <name val="HG丸ｺﾞｼｯｸM-PRO"/>
      <family val="3"/>
      <charset val="128"/>
    </font>
    <font>
      <u/>
      <sz val="8"/>
      <color rgb="FFFF0000"/>
      <name val="HG丸ｺﾞｼｯｸM-PRO"/>
      <family val="3"/>
      <charset val="128"/>
    </font>
    <font>
      <b/>
      <sz val="10"/>
      <color theme="1"/>
      <name val="HG丸ｺﾞｼｯｸM-PRO"/>
      <family val="3"/>
      <charset val="128"/>
    </font>
    <font>
      <sz val="9"/>
      <color rgb="FFFF0000"/>
      <name val="HG丸ｺﾞｼｯｸM-PRO"/>
      <family val="3"/>
      <charset val="128"/>
    </font>
    <font>
      <sz val="10"/>
      <name val="HG丸ｺﾞｼｯｸM-PRO"/>
      <family val="3"/>
      <charset val="128"/>
    </font>
    <font>
      <b/>
      <sz val="10"/>
      <name val="HG丸ｺﾞｼｯｸM-PRO"/>
      <family val="3"/>
      <charset val="128"/>
    </font>
    <font>
      <sz val="8"/>
      <name val="HG丸ｺﾞｼｯｸM-PRO"/>
      <family val="3"/>
      <charset val="128"/>
    </font>
    <font>
      <b/>
      <sz val="8"/>
      <name val="HG丸ｺﾞｼｯｸM-PRO"/>
      <family val="3"/>
      <charset val="128"/>
    </font>
    <font>
      <sz val="8"/>
      <color theme="1"/>
      <name val="HG丸ｺﾞｼｯｸM-PRO"/>
      <family val="3"/>
      <charset val="128"/>
    </font>
    <font>
      <b/>
      <sz val="8"/>
      <color theme="1"/>
      <name val="HG丸ｺﾞｼｯｸM-PRO"/>
      <family val="3"/>
      <charset val="128"/>
    </font>
  </fonts>
  <fills count="13">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3"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hair">
        <color theme="0"/>
      </left>
      <right style="hair">
        <color theme="0"/>
      </right>
      <top style="medium">
        <color auto="1"/>
      </top>
      <bottom style="medium">
        <color auto="1"/>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top style="thin">
        <color indexed="64"/>
      </top>
      <bottom style="thin">
        <color indexed="64"/>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diagonal/>
    </border>
    <border>
      <left style="hair">
        <color auto="1"/>
      </left>
      <right style="thin">
        <color auto="1"/>
      </right>
      <top style="thin">
        <color auto="1"/>
      </top>
      <bottom/>
      <diagonal/>
    </border>
    <border>
      <left style="medium">
        <color auto="1"/>
      </left>
      <right/>
      <top/>
      <bottom style="thin">
        <color auto="1"/>
      </bottom>
      <diagonal/>
    </border>
    <border>
      <left style="medium">
        <color auto="1"/>
      </left>
      <right/>
      <top style="medium">
        <color auto="1"/>
      </top>
      <bottom/>
      <diagonal/>
    </border>
    <border>
      <left/>
      <right/>
      <top style="medium">
        <color auto="1"/>
      </top>
      <bottom/>
      <diagonal/>
    </border>
    <border>
      <left style="hair">
        <color auto="1"/>
      </left>
      <right style="thin">
        <color auto="1"/>
      </right>
      <top/>
      <bottom/>
      <diagonal/>
    </border>
    <border>
      <left style="thin">
        <color auto="1"/>
      </left>
      <right style="hair">
        <color auto="1"/>
      </right>
      <top style="thin">
        <color auto="1"/>
      </top>
      <bottom/>
      <diagonal/>
    </border>
    <border>
      <left/>
      <right style="medium">
        <color auto="1"/>
      </right>
      <top/>
      <bottom/>
      <diagonal/>
    </border>
    <border>
      <left style="medium">
        <color auto="1"/>
      </left>
      <right/>
      <top/>
      <bottom/>
      <diagonal/>
    </border>
    <border>
      <left style="medium">
        <color auto="1"/>
      </left>
      <right/>
      <top/>
      <bottom style="medium">
        <color auto="1"/>
      </bottom>
      <diagonal/>
    </border>
    <border>
      <left/>
      <right style="medium">
        <color auto="1"/>
      </right>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theme="9" tint="-0.499984740745262"/>
      </left>
      <right/>
      <top style="double">
        <color theme="9" tint="-0.499984740745262"/>
      </top>
      <bottom/>
      <diagonal/>
    </border>
    <border>
      <left/>
      <right/>
      <top style="double">
        <color theme="9" tint="-0.499984740745262"/>
      </top>
      <bottom/>
      <diagonal/>
    </border>
    <border>
      <left/>
      <right style="double">
        <color theme="9" tint="-0.499984740745262"/>
      </right>
      <top style="double">
        <color theme="9" tint="-0.499984740745262"/>
      </top>
      <bottom/>
      <diagonal/>
    </border>
    <border>
      <left style="double">
        <color theme="9" tint="-0.499984740745262"/>
      </left>
      <right/>
      <top/>
      <bottom/>
      <diagonal/>
    </border>
    <border>
      <left/>
      <right style="double">
        <color theme="9" tint="-0.499984740745262"/>
      </right>
      <top/>
      <bottom/>
      <diagonal/>
    </border>
    <border>
      <left style="double">
        <color theme="9" tint="-0.499984740745262"/>
      </left>
      <right/>
      <top/>
      <bottom style="double">
        <color theme="9" tint="-0.499984740745262"/>
      </bottom>
      <diagonal/>
    </border>
    <border>
      <left/>
      <right/>
      <top/>
      <bottom style="double">
        <color theme="9" tint="-0.499984740745262"/>
      </bottom>
      <diagonal/>
    </border>
    <border>
      <left/>
      <right style="double">
        <color theme="9" tint="-0.499984740745262"/>
      </right>
      <top/>
      <bottom style="double">
        <color theme="9" tint="-0.499984740745262"/>
      </bottom>
      <diagonal/>
    </border>
    <border>
      <left style="double">
        <color auto="1"/>
      </left>
      <right/>
      <top/>
      <bottom style="double">
        <color auto="1"/>
      </bottom>
      <diagonal/>
    </border>
    <border>
      <left style="double">
        <color auto="1"/>
      </left>
      <right/>
      <top/>
      <bottom/>
      <diagonal/>
    </border>
    <border>
      <left/>
      <right/>
      <top/>
      <bottom style="double">
        <color auto="1"/>
      </bottom>
      <diagonal/>
    </border>
    <border>
      <left/>
      <right/>
      <top style="double">
        <color auto="1"/>
      </top>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2" fillId="0" borderId="0">
      <alignment vertical="center"/>
    </xf>
    <xf numFmtId="38" fontId="2" fillId="0" borderId="0" applyFont="0" applyFill="0" applyBorder="0" applyAlignment="0" applyProtection="0">
      <alignment vertical="center"/>
    </xf>
  </cellStyleXfs>
  <cellXfs count="339">
    <xf numFmtId="0" fontId="0" fillId="0" borderId="0" xfId="0"/>
    <xf numFmtId="0" fontId="2" fillId="0" borderId="0" xfId="1">
      <alignment vertical="center"/>
    </xf>
    <xf numFmtId="0" fontId="5" fillId="0" borderId="11" xfId="1" applyFont="1" applyBorder="1" applyAlignment="1">
      <alignment horizontal="center" vertical="center"/>
    </xf>
    <xf numFmtId="0" fontId="6" fillId="7" borderId="12" xfId="1" applyFont="1" applyFill="1" applyBorder="1" applyAlignment="1">
      <alignment horizontal="center" vertical="center"/>
    </xf>
    <xf numFmtId="0" fontId="7" fillId="7" borderId="13" xfId="1" applyFont="1" applyFill="1" applyBorder="1" applyAlignment="1">
      <alignment horizontal="center" vertical="center"/>
    </xf>
    <xf numFmtId="0" fontId="5" fillId="6" borderId="14" xfId="1" applyFont="1" applyFill="1" applyBorder="1" applyAlignment="1">
      <alignment horizontal="center" vertical="center"/>
    </xf>
    <xf numFmtId="0" fontId="8" fillId="7" borderId="13" xfId="1" applyFont="1" applyFill="1" applyBorder="1" applyAlignment="1">
      <alignment horizontal="center" vertical="center" wrapText="1"/>
    </xf>
    <xf numFmtId="0" fontId="2" fillId="0" borderId="0" xfId="1" applyAlignment="1">
      <alignment horizontal="center" vertical="center"/>
    </xf>
    <xf numFmtId="0" fontId="10" fillId="2" borderId="23" xfId="1" applyFont="1" applyFill="1" applyBorder="1" applyAlignment="1">
      <alignment horizontal="center" vertical="center"/>
    </xf>
    <xf numFmtId="0" fontId="2" fillId="7" borderId="24" xfId="1" applyFill="1" applyBorder="1">
      <alignment vertical="center"/>
    </xf>
    <xf numFmtId="38" fontId="0" fillId="0" borderId="25" xfId="2" applyFont="1" applyBorder="1" applyProtection="1">
      <alignment vertical="center"/>
    </xf>
    <xf numFmtId="0" fontId="2" fillId="7" borderId="26" xfId="1" applyFill="1" applyBorder="1" applyAlignment="1">
      <alignment horizontal="center" vertical="center"/>
    </xf>
    <xf numFmtId="0" fontId="11" fillId="0" borderId="0" xfId="1" applyFont="1">
      <alignment vertical="center"/>
    </xf>
    <xf numFmtId="0" fontId="13" fillId="7" borderId="29" xfId="1" applyFont="1" applyFill="1" applyBorder="1">
      <alignment vertical="center"/>
    </xf>
    <xf numFmtId="38" fontId="13" fillId="0" borderId="30" xfId="2" applyFont="1" applyBorder="1" applyProtection="1">
      <alignment vertical="center"/>
    </xf>
    <xf numFmtId="0" fontId="13" fillId="7" borderId="31" xfId="1" applyFont="1" applyFill="1" applyBorder="1" applyAlignment="1">
      <alignment horizontal="center" vertical="center"/>
    </xf>
    <xf numFmtId="38" fontId="13" fillId="7" borderId="30" xfId="2" applyFont="1" applyFill="1" applyBorder="1" applyProtection="1">
      <alignment vertical="center"/>
    </xf>
    <xf numFmtId="0" fontId="14" fillId="7" borderId="29" xfId="1" applyFont="1" applyFill="1" applyBorder="1">
      <alignment vertical="center"/>
    </xf>
    <xf numFmtId="0" fontId="14" fillId="7" borderId="31" xfId="1" applyFont="1" applyFill="1" applyBorder="1" applyAlignment="1">
      <alignment horizontal="center" vertical="center"/>
    </xf>
    <xf numFmtId="0" fontId="15" fillId="7" borderId="37" xfId="1" applyFont="1" applyFill="1" applyBorder="1">
      <alignment vertical="center"/>
    </xf>
    <xf numFmtId="38" fontId="13" fillId="7" borderId="38" xfId="2" applyFont="1" applyFill="1" applyBorder="1" applyProtection="1">
      <alignment vertical="center"/>
    </xf>
    <xf numFmtId="0" fontId="13" fillId="7" borderId="39" xfId="1" applyFont="1" applyFill="1" applyBorder="1" applyAlignment="1">
      <alignment horizontal="center" vertical="center"/>
    </xf>
    <xf numFmtId="0" fontId="16" fillId="7" borderId="34" xfId="1" applyFont="1" applyFill="1" applyBorder="1" applyAlignment="1">
      <alignment horizontal="left" vertical="center"/>
    </xf>
    <xf numFmtId="0" fontId="16" fillId="7" borderId="8" xfId="1" applyFont="1" applyFill="1" applyBorder="1" applyAlignment="1">
      <alignment horizontal="left" vertical="center"/>
    </xf>
    <xf numFmtId="0" fontId="16" fillId="7" borderId="24" xfId="1" applyFont="1" applyFill="1" applyBorder="1">
      <alignment vertical="center"/>
    </xf>
    <xf numFmtId="38" fontId="17" fillId="7" borderId="25" xfId="2" applyFont="1" applyFill="1" applyBorder="1" applyProtection="1">
      <alignment vertical="center"/>
    </xf>
    <xf numFmtId="0" fontId="17" fillId="7" borderId="26" xfId="1" applyFont="1" applyFill="1" applyBorder="1" applyAlignment="1">
      <alignment horizontal="center" vertical="center"/>
    </xf>
    <xf numFmtId="0" fontId="12" fillId="7" borderId="31" xfId="1" applyFont="1" applyFill="1" applyBorder="1" applyAlignment="1">
      <alignment horizontal="center" vertical="center"/>
    </xf>
    <xf numFmtId="176" fontId="2" fillId="0" borderId="40" xfId="1" applyNumberFormat="1" applyBorder="1">
      <alignment vertical="center"/>
    </xf>
    <xf numFmtId="176" fontId="2" fillId="0" borderId="0" xfId="1" applyNumberFormat="1">
      <alignment vertical="center"/>
    </xf>
    <xf numFmtId="176" fontId="2" fillId="0" borderId="39" xfId="1" applyNumberFormat="1" applyBorder="1">
      <alignment vertical="center"/>
    </xf>
    <xf numFmtId="0" fontId="20" fillId="0" borderId="0" xfId="0" applyFont="1" applyAlignment="1">
      <alignment vertical="center"/>
    </xf>
    <xf numFmtId="0" fontId="19" fillId="0" borderId="0" xfId="0" applyFont="1"/>
    <xf numFmtId="0" fontId="20" fillId="0" borderId="0" xfId="0" applyFont="1"/>
    <xf numFmtId="0" fontId="21" fillId="8" borderId="1" xfId="0" applyFont="1" applyFill="1" applyBorder="1" applyAlignment="1" applyProtection="1">
      <alignment vertical="center" wrapText="1"/>
      <protection locked="0"/>
    </xf>
    <xf numFmtId="0" fontId="20" fillId="0" borderId="0" xfId="0" applyFont="1" applyProtection="1">
      <protection locked="0"/>
    </xf>
    <xf numFmtId="0" fontId="20" fillId="0" borderId="0" xfId="0" applyFont="1" applyAlignment="1" applyProtection="1">
      <alignment vertical="center"/>
      <protection locked="0"/>
    </xf>
    <xf numFmtId="0" fontId="19" fillId="6" borderId="0" xfId="0" applyFont="1" applyFill="1"/>
    <xf numFmtId="0" fontId="19" fillId="6" borderId="2" xfId="0" applyFont="1" applyFill="1" applyBorder="1"/>
    <xf numFmtId="0" fontId="19" fillId="6" borderId="3" xfId="0" applyFont="1" applyFill="1" applyBorder="1"/>
    <xf numFmtId="0" fontId="19" fillId="6" borderId="4" xfId="0" applyFont="1" applyFill="1" applyBorder="1"/>
    <xf numFmtId="0" fontId="19" fillId="6" borderId="5" xfId="0" applyFont="1" applyFill="1" applyBorder="1"/>
    <xf numFmtId="0" fontId="19" fillId="6" borderId="0" xfId="0" applyFont="1" applyFill="1" applyBorder="1"/>
    <xf numFmtId="0" fontId="19" fillId="6" borderId="6" xfId="0" applyFont="1" applyFill="1" applyBorder="1"/>
    <xf numFmtId="0" fontId="19" fillId="6" borderId="0" xfId="0" applyFont="1" applyFill="1" applyBorder="1" applyAlignment="1">
      <alignment horizontal="right"/>
    </xf>
    <xf numFmtId="0" fontId="19" fillId="6" borderId="0" xfId="0" applyFont="1" applyFill="1" applyBorder="1" applyAlignment="1"/>
    <xf numFmtId="0" fontId="19" fillId="6" borderId="7" xfId="0" applyFont="1" applyFill="1" applyBorder="1"/>
    <xf numFmtId="0" fontId="19" fillId="6" borderId="8" xfId="0" applyFont="1" applyFill="1" applyBorder="1"/>
    <xf numFmtId="0" fontId="19" fillId="6" borderId="9" xfId="0" applyFont="1" applyFill="1" applyBorder="1"/>
    <xf numFmtId="0" fontId="20" fillId="6" borderId="0" xfId="0" applyFont="1" applyFill="1"/>
    <xf numFmtId="0" fontId="20" fillId="6" borderId="0" xfId="0" applyFont="1" applyFill="1" applyProtection="1">
      <protection locked="0"/>
    </xf>
    <xf numFmtId="0" fontId="20" fillId="6" borderId="2" xfId="0" applyFont="1" applyFill="1" applyBorder="1"/>
    <xf numFmtId="0" fontId="20" fillId="6" borderId="3" xfId="0" applyFont="1" applyFill="1" applyBorder="1"/>
    <xf numFmtId="0" fontId="20" fillId="6" borderId="4" xfId="0" applyFont="1" applyFill="1" applyBorder="1"/>
    <xf numFmtId="0" fontId="20" fillId="6" borderId="5" xfId="0" applyFont="1" applyFill="1" applyBorder="1"/>
    <xf numFmtId="0" fontId="20" fillId="6" borderId="0" xfId="0" applyFont="1" applyFill="1" applyBorder="1"/>
    <xf numFmtId="0" fontId="20" fillId="6" borderId="6" xfId="0" applyFont="1" applyFill="1" applyBorder="1"/>
    <xf numFmtId="0" fontId="20" fillId="6" borderId="0" xfId="0" applyFont="1" applyFill="1" applyBorder="1" applyAlignment="1">
      <alignment horizontal="right"/>
    </xf>
    <xf numFmtId="0" fontId="20" fillId="6" borderId="7" xfId="0" applyFont="1" applyFill="1" applyBorder="1"/>
    <xf numFmtId="0" fontId="20" fillId="6" borderId="8" xfId="0" applyFont="1" applyFill="1" applyBorder="1"/>
    <xf numFmtId="0" fontId="20" fillId="6" borderId="9" xfId="0" applyFont="1" applyFill="1" applyBorder="1"/>
    <xf numFmtId="0" fontId="20" fillId="6" borderId="0" xfId="0" applyFont="1" applyFill="1" applyBorder="1" applyAlignment="1">
      <alignment horizontal="right" vertical="top"/>
    </xf>
    <xf numFmtId="0" fontId="20" fillId="6" borderId="0" xfId="0" applyFont="1" applyFill="1" applyBorder="1" applyAlignment="1">
      <alignment vertical="top"/>
    </xf>
    <xf numFmtId="0" fontId="19" fillId="6" borderId="44" xfId="0" applyFont="1" applyFill="1" applyBorder="1" applyAlignment="1">
      <alignment vertical="center"/>
    </xf>
    <xf numFmtId="0" fontId="20" fillId="6" borderId="0" xfId="0" applyFont="1" applyFill="1" applyBorder="1" applyAlignment="1">
      <alignment horizontal="left" shrinkToFit="1"/>
    </xf>
    <xf numFmtId="0" fontId="20" fillId="6" borderId="0" xfId="0" applyFont="1" applyFill="1" applyBorder="1" applyAlignment="1">
      <alignment horizontal="left" vertical="top" wrapText="1"/>
    </xf>
    <xf numFmtId="0" fontId="20" fillId="6" borderId="0" xfId="0" applyFont="1" applyFill="1" applyAlignment="1">
      <alignment vertical="center"/>
    </xf>
    <xf numFmtId="0" fontId="20" fillId="6" borderId="5" xfId="0" applyFont="1" applyFill="1" applyBorder="1" applyAlignment="1">
      <alignment vertical="center"/>
    </xf>
    <xf numFmtId="0" fontId="20" fillId="6" borderId="0" xfId="0" applyFont="1" applyFill="1" applyBorder="1" applyAlignment="1">
      <alignment vertical="center"/>
    </xf>
    <xf numFmtId="0" fontId="20" fillId="6" borderId="6" xfId="0" applyFont="1" applyFill="1" applyBorder="1" applyAlignment="1">
      <alignment vertical="center"/>
    </xf>
    <xf numFmtId="0" fontId="20" fillId="6" borderId="0" xfId="0" applyFont="1" applyFill="1" applyAlignment="1">
      <alignment horizontal="right" vertical="center"/>
    </xf>
    <xf numFmtId="0" fontId="20" fillId="6" borderId="0" xfId="0" applyFont="1" applyFill="1" applyAlignment="1">
      <alignment horizontal="left" vertical="center"/>
    </xf>
    <xf numFmtId="0" fontId="20" fillId="6" borderId="0" xfId="0" applyFont="1" applyFill="1" applyBorder="1" applyAlignment="1">
      <alignment horizontal="right" vertical="center"/>
    </xf>
    <xf numFmtId="0" fontId="20" fillId="6" borderId="0" xfId="0" applyFont="1" applyFill="1" applyAlignment="1">
      <alignment horizontal="right" vertical="top"/>
    </xf>
    <xf numFmtId="0" fontId="20" fillId="6" borderId="0" xfId="0" applyFont="1" applyFill="1" applyBorder="1" applyAlignment="1">
      <alignment vertical="center" wrapText="1"/>
    </xf>
    <xf numFmtId="176" fontId="19" fillId="6" borderId="0" xfId="0" applyNumberFormat="1" applyFont="1" applyFill="1" applyBorder="1" applyAlignment="1"/>
    <xf numFmtId="0" fontId="20" fillId="6" borderId="5" xfId="0" applyFont="1" applyFill="1" applyBorder="1" applyProtection="1">
      <protection locked="0"/>
    </xf>
    <xf numFmtId="0" fontId="20" fillId="6" borderId="0" xfId="0" applyFont="1" applyFill="1" applyBorder="1" applyProtection="1">
      <protection locked="0"/>
    </xf>
    <xf numFmtId="0" fontId="20" fillId="6" borderId="0" xfId="0" applyFont="1" applyFill="1" applyBorder="1" applyAlignment="1" applyProtection="1">
      <alignment vertical="center"/>
      <protection locked="0"/>
    </xf>
    <xf numFmtId="176" fontId="20" fillId="6" borderId="0" xfId="0" applyNumberFormat="1" applyFont="1" applyFill="1" applyBorder="1" applyAlignment="1" applyProtection="1">
      <alignment vertical="center"/>
      <protection locked="0"/>
    </xf>
    <xf numFmtId="176" fontId="19" fillId="6" borderId="0" xfId="0" applyNumberFormat="1" applyFont="1" applyFill="1" applyBorder="1" applyAlignment="1" applyProtection="1">
      <protection locked="0"/>
    </xf>
    <xf numFmtId="0" fontId="20" fillId="6" borderId="6" xfId="0" applyFont="1" applyFill="1" applyBorder="1" applyProtection="1">
      <protection locked="0"/>
    </xf>
    <xf numFmtId="0" fontId="20" fillId="6" borderId="0" xfId="0" applyFont="1" applyFill="1" applyAlignment="1" applyProtection="1">
      <alignment vertical="center"/>
      <protection locked="0"/>
    </xf>
    <xf numFmtId="0" fontId="20" fillId="6" borderId="5" xfId="0" applyFont="1" applyFill="1" applyBorder="1" applyAlignment="1" applyProtection="1">
      <alignment vertical="center"/>
      <protection locked="0"/>
    </xf>
    <xf numFmtId="0" fontId="20" fillId="6" borderId="6" xfId="0" applyFont="1" applyFill="1" applyBorder="1" applyAlignment="1" applyProtection="1">
      <alignment vertical="center"/>
      <protection locked="0"/>
    </xf>
    <xf numFmtId="178" fontId="20" fillId="6" borderId="0" xfId="0" applyNumberFormat="1" applyFont="1" applyFill="1" applyBorder="1" applyAlignment="1">
      <alignment horizontal="left" vertical="center"/>
    </xf>
    <xf numFmtId="0" fontId="20" fillId="6" borderId="0" xfId="0" applyFont="1" applyFill="1" applyBorder="1" applyAlignment="1">
      <alignment horizontal="left" vertical="center"/>
    </xf>
    <xf numFmtId="0" fontId="20" fillId="6" borderId="6" xfId="0" applyFont="1" applyFill="1" applyBorder="1" applyAlignment="1">
      <alignment horizontal="left" vertical="center"/>
    </xf>
    <xf numFmtId="0" fontId="20" fillId="6" borderId="7" xfId="0" applyFont="1" applyFill="1" applyBorder="1" applyAlignment="1">
      <alignment vertical="center"/>
    </xf>
    <xf numFmtId="0" fontId="20" fillId="6" borderId="8" xfId="0" applyFont="1" applyFill="1" applyBorder="1" applyAlignment="1">
      <alignment vertical="center"/>
    </xf>
    <xf numFmtId="0" fontId="20" fillId="6" borderId="9" xfId="0" applyFont="1" applyFill="1" applyBorder="1" applyAlignment="1">
      <alignment vertical="center"/>
    </xf>
    <xf numFmtId="176" fontId="19" fillId="6" borderId="44" xfId="0" applyNumberFormat="1" applyFont="1" applyFill="1" applyBorder="1" applyAlignment="1">
      <alignment vertical="center"/>
    </xf>
    <xf numFmtId="0" fontId="20" fillId="6" borderId="0" xfId="0" applyFont="1" applyFill="1" applyBorder="1" applyAlignment="1">
      <alignment vertical="top" wrapText="1"/>
    </xf>
    <xf numFmtId="0" fontId="20" fillId="6" borderId="0" xfId="0" applyFont="1" applyFill="1" applyAlignment="1">
      <alignment vertical="top"/>
    </xf>
    <xf numFmtId="0" fontId="20" fillId="6" borderId="0" xfId="0" applyFont="1" applyFill="1" applyAlignment="1">
      <alignment horizontal="center" vertical="center"/>
    </xf>
    <xf numFmtId="0" fontId="20" fillId="6" borderId="0" xfId="0" applyFont="1" applyFill="1" applyBorder="1" applyAlignment="1">
      <alignment horizontal="center" vertical="center"/>
    </xf>
    <xf numFmtId="0" fontId="21" fillId="0" borderId="0" xfId="0" applyFont="1" applyAlignment="1">
      <alignment horizontal="center" vertical="center"/>
    </xf>
    <xf numFmtId="0" fontId="21" fillId="0" borderId="1" xfId="0" applyFont="1" applyBorder="1" applyAlignment="1">
      <alignment horizontal="center" vertical="center"/>
    </xf>
    <xf numFmtId="0" fontId="20" fillId="8" borderId="1" xfId="0" applyFont="1" applyFill="1" applyBorder="1" applyAlignment="1" applyProtection="1">
      <alignment horizontal="right" vertical="center"/>
      <protection locked="0"/>
    </xf>
    <xf numFmtId="0" fontId="20" fillId="8" borderId="1" xfId="0" applyFont="1" applyFill="1" applyBorder="1" applyAlignment="1" applyProtection="1">
      <alignment horizontal="left" vertical="center" wrapText="1"/>
      <protection locked="0"/>
    </xf>
    <xf numFmtId="181" fontId="20" fillId="8" borderId="1" xfId="0" applyNumberFormat="1" applyFont="1" applyFill="1" applyBorder="1" applyAlignment="1" applyProtection="1">
      <alignment vertical="center"/>
      <protection locked="0"/>
    </xf>
    <xf numFmtId="181" fontId="20" fillId="10" borderId="1" xfId="0" applyNumberFormat="1" applyFont="1" applyFill="1" applyBorder="1" applyAlignment="1" applyProtection="1">
      <alignment vertical="center"/>
    </xf>
    <xf numFmtId="0" fontId="20" fillId="8" borderId="1" xfId="0" applyFont="1" applyFill="1" applyBorder="1" applyAlignment="1" applyProtection="1">
      <alignment vertical="center"/>
      <protection locked="0"/>
    </xf>
    <xf numFmtId="0" fontId="21" fillId="0" borderId="1" xfId="0" applyFont="1" applyBorder="1" applyAlignment="1">
      <alignment horizontal="center" vertical="center" wrapText="1"/>
    </xf>
    <xf numFmtId="0" fontId="21" fillId="0" borderId="1" xfId="0" applyFont="1" applyFill="1" applyBorder="1" applyAlignment="1">
      <alignment horizontal="center" vertical="center" wrapText="1"/>
    </xf>
    <xf numFmtId="0" fontId="20" fillId="6" borderId="6" xfId="0" applyFont="1" applyFill="1" applyBorder="1" applyAlignment="1">
      <alignment vertical="top" wrapText="1"/>
    </xf>
    <xf numFmtId="0" fontId="21" fillId="6" borderId="0" xfId="0" applyFont="1" applyFill="1" applyBorder="1" applyAlignment="1" applyProtection="1">
      <alignment horizontal="left" vertical="center"/>
    </xf>
    <xf numFmtId="0" fontId="20" fillId="6" borderId="0" xfId="0" applyFont="1" applyFill="1" applyBorder="1" applyAlignment="1"/>
    <xf numFmtId="178" fontId="20" fillId="6" borderId="0" xfId="0" applyNumberFormat="1" applyFont="1" applyFill="1" applyBorder="1" applyAlignment="1"/>
    <xf numFmtId="0" fontId="20" fillId="6" borderId="0" xfId="0" applyFont="1" applyFill="1" applyBorder="1" applyAlignment="1">
      <alignment horizontal="left" vertical="top"/>
    </xf>
    <xf numFmtId="0" fontId="21" fillId="0" borderId="0" xfId="0" applyFont="1" applyAlignment="1">
      <alignment horizontal="left" vertical="center"/>
    </xf>
    <xf numFmtId="0" fontId="26" fillId="0" borderId="0" xfId="0" applyFont="1" applyAlignment="1">
      <alignment vertical="top"/>
    </xf>
    <xf numFmtId="176" fontId="20" fillId="6" borderId="0" xfId="0" applyNumberFormat="1" applyFont="1" applyFill="1" applyBorder="1" applyAlignment="1" applyProtection="1">
      <alignment vertical="center"/>
    </xf>
    <xf numFmtId="0" fontId="20" fillId="6" borderId="0" xfId="0" applyFont="1" applyFill="1" applyBorder="1" applyAlignment="1" applyProtection="1">
      <alignment vertical="center"/>
    </xf>
    <xf numFmtId="0" fontId="20" fillId="6" borderId="0" xfId="0" applyFont="1" applyFill="1" applyAlignment="1" applyProtection="1">
      <alignment vertical="center"/>
    </xf>
    <xf numFmtId="0" fontId="20" fillId="6" borderId="0" xfId="0" applyNumberFormat="1" applyFont="1" applyFill="1" applyBorder="1" applyAlignment="1" applyProtection="1">
      <alignment vertical="center"/>
    </xf>
    <xf numFmtId="0" fontId="21" fillId="6" borderId="0" xfId="0" applyFont="1" applyFill="1" applyAlignment="1" applyProtection="1">
      <alignment vertical="center"/>
    </xf>
    <xf numFmtId="0" fontId="21" fillId="0" borderId="0" xfId="0" applyFont="1" applyAlignment="1" applyProtection="1">
      <alignment vertical="center"/>
    </xf>
    <xf numFmtId="0" fontId="11" fillId="6" borderId="0" xfId="0" applyFont="1" applyFill="1" applyBorder="1" applyAlignment="1" applyProtection="1">
      <alignment vertical="center"/>
    </xf>
    <xf numFmtId="0" fontId="21" fillId="6" borderId="0" xfId="0" applyFont="1" applyFill="1" applyBorder="1" applyAlignment="1" applyProtection="1">
      <alignment vertical="center"/>
    </xf>
    <xf numFmtId="0" fontId="20" fillId="6" borderId="5" xfId="0" applyFont="1" applyFill="1" applyBorder="1" applyAlignment="1" applyProtection="1">
      <alignment vertical="center" wrapText="1"/>
    </xf>
    <xf numFmtId="0" fontId="20" fillId="6" borderId="0" xfId="0" applyFont="1" applyFill="1" applyBorder="1" applyAlignment="1" applyProtection="1">
      <alignment vertical="center" wrapText="1"/>
    </xf>
    <xf numFmtId="0" fontId="20" fillId="6" borderId="0" xfId="0" applyFont="1" applyFill="1" applyBorder="1" applyAlignment="1" applyProtection="1">
      <alignment horizontal="left" vertical="center" wrapText="1"/>
    </xf>
    <xf numFmtId="0" fontId="21" fillId="6" borderId="56" xfId="0" applyFont="1" applyFill="1" applyBorder="1" applyAlignment="1" applyProtection="1">
      <alignment vertical="center"/>
    </xf>
    <xf numFmtId="0" fontId="21" fillId="6" borderId="57" xfId="0" applyFont="1" applyFill="1" applyBorder="1" applyAlignment="1" applyProtection="1">
      <alignment vertical="center"/>
    </xf>
    <xf numFmtId="0" fontId="11" fillId="6" borderId="54" xfId="0" applyFont="1" applyFill="1" applyBorder="1" applyAlignment="1" applyProtection="1">
      <alignment vertical="center"/>
    </xf>
    <xf numFmtId="0" fontId="21" fillId="6" borderId="58" xfId="0" applyFont="1" applyFill="1" applyBorder="1" applyAlignment="1" applyProtection="1">
      <alignment vertical="center"/>
    </xf>
    <xf numFmtId="0" fontId="21" fillId="6" borderId="54" xfId="0" applyFont="1" applyFill="1" applyBorder="1" applyAlignment="1" applyProtection="1">
      <alignment vertical="center"/>
    </xf>
    <xf numFmtId="0" fontId="20" fillId="9" borderId="1" xfId="0" applyFont="1" applyFill="1" applyBorder="1" applyAlignment="1" applyProtection="1">
      <alignment vertical="center"/>
    </xf>
    <xf numFmtId="0" fontId="20" fillId="5" borderId="1" xfId="0" applyFont="1" applyFill="1" applyBorder="1" applyAlignment="1" applyProtection="1">
      <alignment vertical="center"/>
    </xf>
    <xf numFmtId="0" fontId="21" fillId="5" borderId="1" xfId="0" applyFont="1" applyFill="1" applyBorder="1" applyAlignment="1" applyProtection="1">
      <alignment vertical="center" wrapText="1"/>
    </xf>
    <xf numFmtId="0" fontId="20" fillId="9" borderId="1" xfId="0" applyFont="1" applyFill="1" applyBorder="1" applyAlignment="1" applyProtection="1">
      <alignment vertical="center" wrapText="1"/>
    </xf>
    <xf numFmtId="182" fontId="21" fillId="6" borderId="0" xfId="0" applyNumberFormat="1" applyFont="1" applyFill="1" applyBorder="1" applyAlignment="1" applyProtection="1">
      <alignment vertical="center"/>
    </xf>
    <xf numFmtId="0" fontId="21" fillId="0" borderId="0" xfId="0" applyFont="1" applyBorder="1" applyAlignment="1" applyProtection="1">
      <alignment vertical="center"/>
    </xf>
    <xf numFmtId="0" fontId="21" fillId="6" borderId="53" xfId="0" applyFont="1" applyFill="1" applyBorder="1" applyAlignment="1" applyProtection="1">
      <alignment vertical="center"/>
    </xf>
    <xf numFmtId="0" fontId="21" fillId="6" borderId="55" xfId="0" applyFont="1" applyFill="1" applyBorder="1" applyAlignment="1" applyProtection="1">
      <alignment vertical="center"/>
    </xf>
    <xf numFmtId="0" fontId="21" fillId="6" borderId="59" xfId="0" applyFont="1" applyFill="1" applyBorder="1" applyAlignment="1" applyProtection="1">
      <alignment vertical="center"/>
    </xf>
    <xf numFmtId="0" fontId="20" fillId="5" borderId="1" xfId="0" applyFont="1" applyFill="1" applyBorder="1" applyAlignment="1" applyProtection="1">
      <alignment vertical="center" wrapText="1"/>
    </xf>
    <xf numFmtId="0" fontId="20" fillId="9" borderId="1" xfId="0" applyFont="1" applyFill="1" applyBorder="1" applyAlignment="1" applyProtection="1">
      <alignment horizontal="left" vertical="center"/>
    </xf>
    <xf numFmtId="0" fontId="0" fillId="0" borderId="0" xfId="0" applyProtection="1"/>
    <xf numFmtId="0" fontId="21" fillId="6" borderId="45" xfId="0" applyFont="1" applyFill="1" applyBorder="1" applyAlignment="1" applyProtection="1">
      <alignment vertical="center"/>
    </xf>
    <xf numFmtId="0" fontId="11" fillId="6" borderId="46" xfId="0" applyFont="1" applyFill="1" applyBorder="1" applyAlignment="1" applyProtection="1">
      <alignment vertical="center"/>
    </xf>
    <xf numFmtId="0" fontId="21" fillId="6" borderId="46" xfId="0" applyFont="1" applyFill="1" applyBorder="1" applyAlignment="1" applyProtection="1">
      <alignment vertical="center"/>
    </xf>
    <xf numFmtId="0" fontId="21" fillId="6" borderId="47" xfId="0" applyFont="1" applyFill="1" applyBorder="1" applyAlignment="1" applyProtection="1">
      <alignment vertical="center"/>
    </xf>
    <xf numFmtId="0" fontId="21" fillId="6" borderId="48" xfId="0" applyFont="1" applyFill="1" applyBorder="1" applyAlignment="1" applyProtection="1">
      <alignment vertical="center"/>
    </xf>
    <xf numFmtId="0" fontId="21" fillId="6" borderId="49" xfId="0" applyFont="1" applyFill="1" applyBorder="1" applyAlignment="1" applyProtection="1">
      <alignment vertical="center"/>
    </xf>
    <xf numFmtId="0" fontId="20" fillId="6" borderId="1" xfId="0" applyFont="1" applyFill="1" applyBorder="1" applyAlignment="1" applyProtection="1">
      <alignment vertical="center"/>
    </xf>
    <xf numFmtId="0" fontId="21" fillId="0" borderId="0" xfId="0" applyFont="1" applyFill="1" applyBorder="1" applyAlignment="1" applyProtection="1">
      <alignment horizontal="center" vertical="center"/>
    </xf>
    <xf numFmtId="0" fontId="24" fillId="6" borderId="0" xfId="0" applyFont="1" applyFill="1" applyBorder="1" applyAlignment="1" applyProtection="1">
      <alignment horizontal="left" vertical="center"/>
    </xf>
    <xf numFmtId="0" fontId="20" fillId="6" borderId="1" xfId="0" applyFont="1" applyFill="1" applyBorder="1" applyAlignment="1" applyProtection="1">
      <alignment vertical="center" wrapText="1"/>
    </xf>
    <xf numFmtId="0" fontId="21" fillId="9" borderId="1" xfId="0" applyFont="1" applyFill="1" applyBorder="1" applyAlignment="1" applyProtection="1">
      <alignment horizontal="center" vertical="center"/>
    </xf>
    <xf numFmtId="0" fontId="21" fillId="6" borderId="50" xfId="0" applyFont="1" applyFill="1" applyBorder="1" applyAlignment="1" applyProtection="1">
      <alignment vertical="center"/>
    </xf>
    <xf numFmtId="0" fontId="21" fillId="6" borderId="51" xfId="0" applyFont="1" applyFill="1" applyBorder="1" applyAlignment="1" applyProtection="1">
      <alignment vertical="center"/>
    </xf>
    <xf numFmtId="0" fontId="21" fillId="6" borderId="52" xfId="0" applyFont="1" applyFill="1" applyBorder="1" applyAlignment="1" applyProtection="1">
      <alignment vertical="center"/>
    </xf>
    <xf numFmtId="0" fontId="20" fillId="6" borderId="0" xfId="0" applyFont="1" applyFill="1" applyProtection="1"/>
    <xf numFmtId="0" fontId="20" fillId="0" borderId="0" xfId="0" applyFont="1" applyProtection="1"/>
    <xf numFmtId="0" fontId="26" fillId="0" borderId="0" xfId="0" applyFont="1" applyProtection="1"/>
    <xf numFmtId="0" fontId="26" fillId="0" borderId="0" xfId="0" applyFont="1" applyAlignment="1" applyProtection="1">
      <alignment vertical="top"/>
    </xf>
    <xf numFmtId="0" fontId="20" fillId="6" borderId="0" xfId="0" applyFont="1" applyFill="1" applyAlignment="1" applyProtection="1">
      <alignment horizontal="right"/>
    </xf>
    <xf numFmtId="177" fontId="21" fillId="8" borderId="1" xfId="0" applyNumberFormat="1" applyFont="1" applyFill="1" applyBorder="1" applyAlignment="1" applyProtection="1">
      <alignment horizontal="center" vertical="center"/>
      <protection locked="0"/>
    </xf>
    <xf numFmtId="183" fontId="21" fillId="8"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protection locked="0"/>
    </xf>
    <xf numFmtId="0" fontId="20" fillId="6" borderId="1" xfId="0" applyFont="1" applyFill="1" applyBorder="1" applyAlignment="1" applyProtection="1">
      <alignment horizontal="center" vertical="center"/>
    </xf>
    <xf numFmtId="0" fontId="28" fillId="6" borderId="56" xfId="0" applyFont="1" applyFill="1" applyBorder="1" applyAlignment="1" applyProtection="1">
      <alignment vertical="center"/>
    </xf>
    <xf numFmtId="181" fontId="20" fillId="10" borderId="1" xfId="0" applyNumberFormat="1" applyFont="1" applyFill="1" applyBorder="1" applyAlignment="1" applyProtection="1">
      <alignment vertical="center" shrinkToFit="1"/>
    </xf>
    <xf numFmtId="0" fontId="20" fillId="6" borderId="1" xfId="0" applyFont="1" applyFill="1" applyBorder="1" applyAlignment="1" applyProtection="1">
      <alignment horizontal="center"/>
    </xf>
    <xf numFmtId="0" fontId="26" fillId="0" borderId="0" xfId="0" applyFont="1" applyAlignment="1" applyProtection="1">
      <alignment vertical="center"/>
    </xf>
    <xf numFmtId="177" fontId="20" fillId="6" borderId="0" xfId="0" applyNumberFormat="1" applyFont="1" applyFill="1" applyProtection="1"/>
    <xf numFmtId="0" fontId="20" fillId="0" borderId="0" xfId="0" applyFont="1" applyAlignment="1" applyProtection="1">
      <alignment vertical="top"/>
    </xf>
    <xf numFmtId="0" fontId="29" fillId="0" borderId="0" xfId="0" applyFont="1" applyAlignment="1" applyProtection="1">
      <alignment vertical="top"/>
    </xf>
    <xf numFmtId="184" fontId="20" fillId="8" borderId="1" xfId="0" applyNumberFormat="1" applyFont="1" applyFill="1" applyBorder="1" applyAlignment="1" applyProtection="1">
      <alignment vertical="center"/>
      <protection locked="0"/>
    </xf>
    <xf numFmtId="176" fontId="20" fillId="8" borderId="1" xfId="0" applyNumberFormat="1" applyFont="1" applyFill="1" applyBorder="1" applyAlignment="1" applyProtection="1">
      <alignment vertical="center"/>
      <protection locked="0"/>
    </xf>
    <xf numFmtId="176" fontId="20" fillId="10" borderId="1" xfId="0" applyNumberFormat="1" applyFont="1" applyFill="1" applyBorder="1" applyAlignment="1" applyProtection="1">
      <alignment vertical="center"/>
    </xf>
    <xf numFmtId="184" fontId="20" fillId="8" borderId="1" xfId="0" applyNumberFormat="1" applyFont="1" applyFill="1" applyBorder="1" applyAlignment="1" applyProtection="1">
      <alignment horizontal="right" vertical="center"/>
      <protection locked="0"/>
    </xf>
    <xf numFmtId="0" fontId="31" fillId="0" borderId="0" xfId="0" applyFont="1" applyProtection="1"/>
    <xf numFmtId="0" fontId="31" fillId="0" borderId="0" xfId="0" applyFont="1" applyAlignment="1" applyProtection="1">
      <alignment vertical="top"/>
    </xf>
    <xf numFmtId="0" fontId="33" fillId="0" borderId="0" xfId="0" applyFont="1" applyAlignment="1" applyProtection="1">
      <alignment vertical="top"/>
    </xf>
    <xf numFmtId="0" fontId="34" fillId="0" borderId="0" xfId="0" applyFont="1" applyAlignment="1" applyProtection="1">
      <alignment vertical="top"/>
    </xf>
    <xf numFmtId="0" fontId="35" fillId="0" borderId="0" xfId="0" applyFont="1" applyAlignment="1" applyProtection="1">
      <alignment vertical="top"/>
    </xf>
    <xf numFmtId="0" fontId="36" fillId="0" borderId="0" xfId="0" applyFont="1" applyAlignment="1" applyProtection="1">
      <alignment vertical="top"/>
    </xf>
    <xf numFmtId="0" fontId="20" fillId="6" borderId="0" xfId="0" applyFont="1" applyFill="1" applyBorder="1" applyAlignment="1">
      <alignment horizontal="left" vertical="top" wrapText="1"/>
    </xf>
    <xf numFmtId="0" fontId="20" fillId="6" borderId="0" xfId="0" applyFont="1" applyFill="1" applyBorder="1" applyAlignment="1">
      <alignment horizontal="left" shrinkToFit="1"/>
    </xf>
    <xf numFmtId="0" fontId="20" fillId="6" borderId="0" xfId="0" applyFont="1" applyFill="1" applyBorder="1" applyAlignment="1">
      <alignment horizontal="right" vertical="top"/>
    </xf>
    <xf numFmtId="0" fontId="20" fillId="6" borderId="0" xfId="0" applyFont="1" applyFill="1" applyBorder="1" applyAlignment="1">
      <alignment vertical="top" wrapText="1"/>
    </xf>
    <xf numFmtId="178" fontId="20" fillId="6" borderId="0" xfId="0" applyNumberFormat="1" applyFont="1" applyFill="1" applyBorder="1" applyAlignment="1">
      <alignment horizontal="left" vertical="center"/>
    </xf>
    <xf numFmtId="0" fontId="20" fillId="6" borderId="0" xfId="0" applyFont="1" applyFill="1" applyAlignment="1">
      <alignment vertical="top"/>
    </xf>
    <xf numFmtId="0" fontId="20" fillId="0" borderId="0" xfId="0" applyFont="1" applyFill="1" applyBorder="1" applyAlignment="1" applyProtection="1">
      <alignment vertical="center"/>
    </xf>
    <xf numFmtId="184" fontId="20" fillId="0" borderId="0" xfId="0" applyNumberFormat="1" applyFont="1" applyFill="1" applyBorder="1" applyAlignment="1" applyProtection="1">
      <alignment vertical="center"/>
      <protection locked="0"/>
    </xf>
    <xf numFmtId="181" fontId="20" fillId="12" borderId="1" xfId="0" applyNumberFormat="1" applyFont="1" applyFill="1" applyBorder="1" applyAlignment="1" applyProtection="1">
      <alignment vertical="center"/>
    </xf>
    <xf numFmtId="0" fontId="31" fillId="0" borderId="0" xfId="0" applyFont="1" applyAlignment="1">
      <alignment vertical="top"/>
    </xf>
    <xf numFmtId="0" fontId="24" fillId="6" borderId="0" xfId="0" applyFont="1" applyFill="1" applyBorder="1" applyAlignment="1" applyProtection="1">
      <alignment horizontal="left" vertical="center"/>
    </xf>
    <xf numFmtId="0" fontId="21" fillId="9" borderId="61" xfId="0" applyFont="1" applyFill="1" applyBorder="1" applyAlignment="1" applyProtection="1">
      <alignment horizontal="center" vertical="center"/>
    </xf>
    <xf numFmtId="0" fontId="21" fillId="9" borderId="60" xfId="0" applyFont="1" applyFill="1" applyBorder="1" applyAlignment="1" applyProtection="1">
      <alignment horizontal="center" vertical="center"/>
    </xf>
    <xf numFmtId="0" fontId="21" fillId="9" borderId="62" xfId="0" applyFont="1" applyFill="1" applyBorder="1" applyAlignment="1" applyProtection="1">
      <alignment horizontal="center" vertical="center"/>
    </xf>
    <xf numFmtId="0" fontId="11" fillId="4" borderId="1" xfId="0" applyFont="1" applyFill="1" applyBorder="1" applyAlignment="1" applyProtection="1">
      <alignment horizontal="center" vertical="center"/>
    </xf>
    <xf numFmtId="0" fontId="20" fillId="6" borderId="43" xfId="0" applyFont="1" applyFill="1" applyBorder="1" applyAlignment="1" applyProtection="1">
      <alignment horizontal="left" vertical="center" wrapText="1"/>
    </xf>
    <xf numFmtId="0" fontId="20" fillId="6" borderId="28" xfId="0" applyFont="1" applyFill="1" applyBorder="1" applyAlignment="1" applyProtection="1">
      <alignment horizontal="left" vertical="center" wrapText="1"/>
    </xf>
    <xf numFmtId="0" fontId="27" fillId="11" borderId="43" xfId="0" applyFont="1" applyFill="1" applyBorder="1" applyAlignment="1" applyProtection="1">
      <alignment horizontal="center" vertical="center" wrapText="1"/>
    </xf>
    <xf numFmtId="0" fontId="27" fillId="11" borderId="44" xfId="0" applyFont="1" applyFill="1" applyBorder="1" applyAlignment="1" applyProtection="1">
      <alignment horizontal="center" vertical="center" wrapText="1"/>
    </xf>
    <xf numFmtId="176" fontId="19" fillId="6" borderId="0" xfId="0" applyNumberFormat="1" applyFont="1" applyFill="1" applyBorder="1" applyAlignment="1">
      <alignment horizontal="right"/>
    </xf>
    <xf numFmtId="0" fontId="19" fillId="6" borderId="0" xfId="0" applyFont="1" applyFill="1" applyBorder="1" applyAlignment="1">
      <alignment horizontal="left" vertical="center" wrapText="1"/>
    </xf>
    <xf numFmtId="176" fontId="19" fillId="6" borderId="0" xfId="0" applyNumberFormat="1" applyFont="1" applyFill="1" applyBorder="1" applyAlignment="1">
      <alignment horizontal="left"/>
    </xf>
    <xf numFmtId="178" fontId="19" fillId="6" borderId="0" xfId="0" applyNumberFormat="1" applyFont="1" applyFill="1" applyBorder="1" applyAlignment="1">
      <alignment horizontal="left"/>
    </xf>
    <xf numFmtId="179" fontId="19" fillId="6" borderId="0" xfId="0" applyNumberFormat="1" applyFont="1" applyFill="1" applyBorder="1" applyAlignment="1">
      <alignment horizontal="left"/>
    </xf>
    <xf numFmtId="0" fontId="19" fillId="6" borderId="5" xfId="0" applyFont="1" applyFill="1" applyBorder="1" applyAlignment="1">
      <alignment horizontal="center"/>
    </xf>
    <xf numFmtId="0" fontId="19" fillId="6" borderId="0" xfId="0" applyFont="1" applyFill="1" applyBorder="1" applyAlignment="1">
      <alignment horizontal="center"/>
    </xf>
    <xf numFmtId="0" fontId="19" fillId="6" borderId="6" xfId="0" applyFont="1" applyFill="1" applyBorder="1" applyAlignment="1">
      <alignment horizontal="center"/>
    </xf>
    <xf numFmtId="0" fontId="19" fillId="6" borderId="0" xfId="0" applyFont="1" applyFill="1" applyBorder="1" applyAlignment="1">
      <alignment horizontal="left" vertical="top" wrapText="1"/>
    </xf>
    <xf numFmtId="0" fontId="19" fillId="6" borderId="0" xfId="0" applyFont="1" applyFill="1" applyAlignment="1">
      <alignment horizontal="left" vertical="top" shrinkToFit="1"/>
    </xf>
    <xf numFmtId="0" fontId="19" fillId="6" borderId="6" xfId="0" applyFont="1" applyFill="1" applyBorder="1" applyAlignment="1">
      <alignment horizontal="left" vertical="top" shrinkToFit="1"/>
    </xf>
    <xf numFmtId="0" fontId="19" fillId="6" borderId="0" xfId="0" applyFont="1" applyFill="1" applyAlignment="1">
      <alignment horizontal="left" shrinkToFit="1"/>
    </xf>
    <xf numFmtId="0" fontId="19" fillId="6" borderId="6" xfId="0" applyFont="1" applyFill="1" applyBorder="1" applyAlignment="1">
      <alignment horizontal="left" shrinkToFit="1"/>
    </xf>
    <xf numFmtId="0" fontId="19" fillId="6" borderId="0" xfId="0" applyFont="1" applyFill="1" applyBorder="1" applyAlignment="1">
      <alignment horizontal="left" shrinkToFit="1"/>
    </xf>
    <xf numFmtId="177" fontId="20" fillId="6" borderId="61" xfId="0" applyNumberFormat="1" applyFont="1" applyFill="1" applyBorder="1" applyAlignment="1" applyProtection="1">
      <alignment horizontal="right" vertical="center"/>
    </xf>
    <xf numFmtId="177" fontId="20" fillId="6" borderId="60" xfId="0" applyNumberFormat="1" applyFont="1" applyFill="1" applyBorder="1" applyAlignment="1" applyProtection="1">
      <alignment horizontal="right" vertical="center"/>
    </xf>
    <xf numFmtId="177" fontId="20" fillId="8" borderId="43" xfId="0" applyNumberFormat="1" applyFont="1" applyFill="1" applyBorder="1" applyAlignment="1" applyProtection="1">
      <alignment horizontal="right" vertical="center"/>
      <protection locked="0"/>
    </xf>
    <xf numFmtId="177" fontId="20" fillId="8" borderId="28" xfId="0" applyNumberFormat="1" applyFont="1" applyFill="1" applyBorder="1" applyAlignment="1" applyProtection="1">
      <alignment horizontal="right" vertical="center"/>
      <protection locked="0"/>
    </xf>
    <xf numFmtId="177" fontId="20" fillId="8" borderId="44" xfId="0" applyNumberFormat="1" applyFont="1" applyFill="1" applyBorder="1" applyAlignment="1" applyProtection="1">
      <alignment horizontal="right" vertical="center"/>
      <protection locked="0"/>
    </xf>
    <xf numFmtId="0" fontId="20" fillId="8" borderId="43" xfId="0" applyFont="1" applyFill="1" applyBorder="1" applyAlignment="1" applyProtection="1">
      <alignment horizontal="center" vertical="center"/>
      <protection locked="0"/>
    </xf>
    <xf numFmtId="0" fontId="20" fillId="8" borderId="28" xfId="0" applyFont="1" applyFill="1" applyBorder="1" applyAlignment="1" applyProtection="1">
      <alignment horizontal="center" vertical="center"/>
      <protection locked="0"/>
    </xf>
    <xf numFmtId="0" fontId="20" fillId="8" borderId="44" xfId="0" applyFont="1" applyFill="1" applyBorder="1" applyAlignment="1" applyProtection="1">
      <alignment horizontal="center" vertical="center"/>
      <protection locked="0"/>
    </xf>
    <xf numFmtId="0" fontId="20" fillId="8" borderId="1" xfId="0" applyFont="1" applyFill="1" applyBorder="1" applyAlignment="1" applyProtection="1">
      <alignment horizontal="left" vertical="center"/>
      <protection locked="0"/>
    </xf>
    <xf numFmtId="0" fontId="20" fillId="8"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center" vertical="center"/>
    </xf>
    <xf numFmtId="177" fontId="20" fillId="4" borderId="1" xfId="0" applyNumberFormat="1" applyFont="1" applyFill="1" applyBorder="1" applyAlignment="1" applyProtection="1">
      <alignment horizontal="right" vertical="center"/>
    </xf>
    <xf numFmtId="0" fontId="20" fillId="4" borderId="1" xfId="0" applyFont="1" applyFill="1" applyBorder="1" applyAlignment="1" applyProtection="1">
      <alignment horizontal="left" vertical="center"/>
    </xf>
    <xf numFmtId="0" fontId="20" fillId="3" borderId="1" xfId="0" applyFont="1" applyFill="1" applyBorder="1" applyAlignment="1" applyProtection="1">
      <alignment horizontal="center" vertical="center"/>
    </xf>
    <xf numFmtId="177" fontId="20" fillId="3" borderId="2" xfId="0" applyNumberFormat="1" applyFont="1" applyFill="1" applyBorder="1" applyAlignment="1" applyProtection="1">
      <alignment horizontal="right" vertical="center"/>
    </xf>
    <xf numFmtId="177" fontId="20" fillId="3" borderId="3" xfId="0" applyNumberFormat="1" applyFont="1" applyFill="1" applyBorder="1" applyAlignment="1" applyProtection="1">
      <alignment horizontal="right" vertical="center"/>
    </xf>
    <xf numFmtId="177" fontId="20" fillId="3" borderId="4" xfId="0" applyNumberFormat="1" applyFont="1" applyFill="1" applyBorder="1" applyAlignment="1" applyProtection="1">
      <alignment horizontal="right" vertical="center"/>
    </xf>
    <xf numFmtId="177" fontId="20" fillId="3" borderId="7" xfId="0" applyNumberFormat="1" applyFont="1" applyFill="1" applyBorder="1" applyAlignment="1" applyProtection="1">
      <alignment horizontal="right" vertical="center"/>
    </xf>
    <xf numFmtId="177" fontId="20" fillId="3" borderId="8" xfId="0" applyNumberFormat="1" applyFont="1" applyFill="1" applyBorder="1" applyAlignment="1" applyProtection="1">
      <alignment horizontal="right" vertical="center"/>
    </xf>
    <xf numFmtId="177" fontId="20" fillId="3" borderId="9" xfId="0" applyNumberFormat="1" applyFont="1" applyFill="1" applyBorder="1" applyAlignment="1" applyProtection="1">
      <alignment horizontal="right" vertical="center"/>
    </xf>
    <xf numFmtId="0" fontId="20" fillId="3" borderId="1" xfId="0" applyFont="1" applyFill="1" applyBorder="1" applyAlignment="1" applyProtection="1">
      <alignment horizontal="left" vertical="center"/>
    </xf>
    <xf numFmtId="0" fontId="20" fillId="0" borderId="1" xfId="0" applyFont="1" applyBorder="1" applyAlignment="1" applyProtection="1">
      <alignment horizontal="center" vertical="center"/>
    </xf>
    <xf numFmtId="0" fontId="21" fillId="0" borderId="1" xfId="0" applyFont="1" applyBorder="1" applyAlignment="1" applyProtection="1">
      <alignment horizontal="left" vertical="center"/>
    </xf>
    <xf numFmtId="0" fontId="20" fillId="8" borderId="2" xfId="0" applyFont="1" applyFill="1" applyBorder="1" applyAlignment="1" applyProtection="1">
      <alignment horizontal="center" vertical="center"/>
      <protection locked="0"/>
    </xf>
    <xf numFmtId="0" fontId="20" fillId="8" borderId="3" xfId="0" applyFont="1" applyFill="1" applyBorder="1" applyAlignment="1" applyProtection="1">
      <alignment horizontal="center" vertical="center"/>
      <protection locked="0"/>
    </xf>
    <xf numFmtId="0" fontId="20" fillId="8" borderId="4" xfId="0" applyFont="1" applyFill="1" applyBorder="1" applyAlignment="1" applyProtection="1">
      <alignment horizontal="center" vertical="center"/>
      <protection locked="0"/>
    </xf>
    <xf numFmtId="177" fontId="20" fillId="0" borderId="1" xfId="0" applyNumberFormat="1" applyFont="1" applyFill="1" applyBorder="1" applyAlignment="1" applyProtection="1">
      <alignment horizontal="right" vertical="center"/>
    </xf>
    <xf numFmtId="177" fontId="20" fillId="0" borderId="1" xfId="0" applyNumberFormat="1" applyFont="1" applyBorder="1" applyAlignment="1" applyProtection="1">
      <alignment horizontal="right" vertical="center"/>
    </xf>
    <xf numFmtId="0" fontId="20" fillId="5" borderId="1" xfId="0" applyFont="1" applyFill="1" applyBorder="1" applyAlignment="1" applyProtection="1">
      <alignment horizontal="center" vertical="center"/>
    </xf>
    <xf numFmtId="0" fontId="21" fillId="8" borderId="1" xfId="0" applyFont="1" applyFill="1" applyBorder="1" applyAlignment="1" applyProtection="1">
      <alignment horizontal="left" vertical="center" wrapText="1"/>
      <protection locked="0"/>
    </xf>
    <xf numFmtId="0" fontId="20" fillId="0" borderId="1" xfId="0" applyFont="1" applyFill="1" applyBorder="1" applyAlignment="1" applyProtection="1">
      <alignment horizontal="center" vertical="center"/>
    </xf>
    <xf numFmtId="0" fontId="20" fillId="0" borderId="1" xfId="0" applyFont="1" applyBorder="1" applyAlignment="1" applyProtection="1">
      <alignment horizontal="center"/>
    </xf>
    <xf numFmtId="0" fontId="21" fillId="0" borderId="1" xfId="0" applyFont="1" applyBorder="1" applyAlignment="1" applyProtection="1">
      <alignment horizontal="left" vertical="center" wrapText="1"/>
    </xf>
    <xf numFmtId="0" fontId="20" fillId="5" borderId="1" xfId="0" applyFont="1" applyFill="1" applyBorder="1" applyAlignment="1" applyProtection="1">
      <alignment horizontal="center" vertical="center" wrapText="1"/>
    </xf>
    <xf numFmtId="0" fontId="22" fillId="6" borderId="0" xfId="0" applyFont="1" applyFill="1" applyAlignment="1" applyProtection="1">
      <alignment horizontal="center"/>
    </xf>
    <xf numFmtId="0" fontId="20" fillId="6" borderId="0" xfId="0" applyFont="1" applyFill="1" applyAlignment="1" applyProtection="1">
      <alignment horizontal="center" vertical="center"/>
    </xf>
    <xf numFmtId="0" fontId="20" fillId="0" borderId="1" xfId="0" applyFont="1" applyFill="1" applyBorder="1" applyAlignment="1" applyProtection="1">
      <alignment horizontal="center" vertical="center" shrinkToFit="1"/>
    </xf>
    <xf numFmtId="0" fontId="20" fillId="6" borderId="0" xfId="0" applyFont="1" applyFill="1" applyAlignment="1" applyProtection="1">
      <alignment horizontal="center"/>
    </xf>
    <xf numFmtId="0" fontId="20" fillId="6" borderId="0" xfId="0" applyFont="1" applyFill="1" applyAlignment="1">
      <alignment horizontal="left" vertical="center"/>
    </xf>
    <xf numFmtId="0" fontId="20" fillId="6" borderId="0" xfId="0" applyFont="1" applyFill="1" applyBorder="1" applyAlignment="1">
      <alignment horizontal="left" vertical="top" wrapText="1"/>
    </xf>
    <xf numFmtId="0" fontId="20" fillId="6" borderId="0" xfId="0" applyFont="1" applyFill="1" applyBorder="1" applyAlignment="1">
      <alignment horizontal="center"/>
    </xf>
    <xf numFmtId="176" fontId="20" fillId="6" borderId="0" xfId="0" applyNumberFormat="1" applyFont="1" applyFill="1" applyBorder="1" applyAlignment="1">
      <alignment horizontal="left" vertical="top" wrapText="1"/>
    </xf>
    <xf numFmtId="0" fontId="20" fillId="6" borderId="0" xfId="0" applyFont="1" applyFill="1" applyAlignment="1">
      <alignment horizontal="right" vertical="center"/>
    </xf>
    <xf numFmtId="176" fontId="20" fillId="6" borderId="0" xfId="0" applyNumberFormat="1" applyFont="1" applyFill="1" applyBorder="1" applyAlignment="1">
      <alignment horizontal="right"/>
    </xf>
    <xf numFmtId="0" fontId="20" fillId="6" borderId="0" xfId="0" applyFont="1" applyFill="1" applyBorder="1" applyAlignment="1">
      <alignment horizontal="left" shrinkToFit="1"/>
    </xf>
    <xf numFmtId="0" fontId="20" fillId="6" borderId="0" xfId="0" applyNumberFormat="1" applyFont="1" applyFill="1" applyBorder="1" applyAlignment="1">
      <alignment horizontal="left" shrinkToFit="1"/>
    </xf>
    <xf numFmtId="0" fontId="20" fillId="6" borderId="0" xfId="0" applyFont="1" applyFill="1" applyBorder="1" applyAlignment="1">
      <alignment horizontal="center" vertical="center"/>
    </xf>
    <xf numFmtId="0" fontId="20" fillId="6" borderId="5" xfId="0" applyFont="1" applyFill="1" applyBorder="1" applyAlignment="1">
      <alignment horizontal="left"/>
    </xf>
    <xf numFmtId="0" fontId="20" fillId="6" borderId="0" xfId="0" applyFont="1" applyFill="1" applyBorder="1" applyAlignment="1">
      <alignment horizontal="left"/>
    </xf>
    <xf numFmtId="0" fontId="20" fillId="6" borderId="6" xfId="0" applyFont="1" applyFill="1" applyBorder="1" applyAlignment="1">
      <alignment horizontal="left"/>
    </xf>
    <xf numFmtId="0" fontId="20" fillId="6" borderId="5" xfId="0" applyFont="1" applyFill="1" applyBorder="1" applyAlignment="1">
      <alignment horizontal="center"/>
    </xf>
    <xf numFmtId="0" fontId="20" fillId="6" borderId="6" xfId="0" applyFont="1" applyFill="1" applyBorder="1" applyAlignment="1">
      <alignment horizontal="center"/>
    </xf>
    <xf numFmtId="0" fontId="20" fillId="6" borderId="0" xfId="0" applyFont="1" applyFill="1" applyAlignment="1">
      <alignment horizontal="left" vertical="top" shrinkToFit="1"/>
    </xf>
    <xf numFmtId="0" fontId="20" fillId="6" borderId="6" xfId="0" applyFont="1" applyFill="1" applyBorder="1" applyAlignment="1">
      <alignment horizontal="left" vertical="top" shrinkToFit="1"/>
    </xf>
    <xf numFmtId="0" fontId="20" fillId="6" borderId="0" xfId="0" applyFont="1" applyFill="1" applyAlignment="1">
      <alignment horizontal="left" shrinkToFit="1"/>
    </xf>
    <xf numFmtId="0" fontId="20" fillId="6" borderId="6" xfId="0" applyFont="1" applyFill="1" applyBorder="1" applyAlignment="1">
      <alignment horizontal="left" shrinkToFit="1"/>
    </xf>
    <xf numFmtId="178" fontId="20" fillId="6" borderId="0" xfId="0" applyNumberFormat="1" applyFont="1" applyFill="1" applyBorder="1" applyAlignment="1">
      <alignment horizontal="left"/>
    </xf>
    <xf numFmtId="0" fontId="20" fillId="6" borderId="0" xfId="0" applyNumberFormat="1" applyFont="1" applyFill="1" applyBorder="1" applyAlignment="1">
      <alignment horizontal="left" vertical="center" wrapText="1"/>
    </xf>
    <xf numFmtId="176" fontId="20" fillId="6" borderId="0" xfId="0" applyNumberFormat="1" applyFont="1" applyFill="1" applyBorder="1" applyAlignment="1">
      <alignment horizontal="left"/>
    </xf>
    <xf numFmtId="179" fontId="20" fillId="6" borderId="0" xfId="0" applyNumberFormat="1" applyFont="1" applyFill="1" applyBorder="1" applyAlignment="1">
      <alignment horizontal="left"/>
    </xf>
    <xf numFmtId="180" fontId="20" fillId="3" borderId="1" xfId="0" applyNumberFormat="1" applyFont="1" applyFill="1" applyBorder="1" applyAlignment="1" applyProtection="1">
      <alignment vertical="center"/>
    </xf>
    <xf numFmtId="180" fontId="20" fillId="8" borderId="43" xfId="0" applyNumberFormat="1" applyFont="1" applyFill="1" applyBorder="1" applyAlignment="1" applyProtection="1">
      <alignment horizontal="right" vertical="center"/>
      <protection locked="0"/>
    </xf>
    <xf numFmtId="180" fontId="20" fillId="8" borderId="28" xfId="0" applyNumberFormat="1" applyFont="1" applyFill="1" applyBorder="1" applyAlignment="1" applyProtection="1">
      <alignment horizontal="right" vertical="center"/>
      <protection locked="0"/>
    </xf>
    <xf numFmtId="180" fontId="20" fillId="8" borderId="44" xfId="0" applyNumberFormat="1" applyFont="1" applyFill="1" applyBorder="1" applyAlignment="1" applyProtection="1">
      <alignment horizontal="right" vertical="center"/>
      <protection locked="0"/>
    </xf>
    <xf numFmtId="176" fontId="20" fillId="6" borderId="0" xfId="0" applyNumberFormat="1" applyFont="1" applyFill="1" applyBorder="1" applyAlignment="1" applyProtection="1">
      <alignment horizontal="left"/>
    </xf>
    <xf numFmtId="0" fontId="20" fillId="6" borderId="0" xfId="0" applyFont="1" applyFill="1" applyAlignment="1" applyProtection="1">
      <alignment horizontal="left"/>
    </xf>
    <xf numFmtId="180" fontId="20" fillId="0" borderId="1" xfId="0" applyNumberFormat="1" applyFont="1" applyFill="1" applyBorder="1" applyAlignment="1" applyProtection="1">
      <alignment horizontal="right" vertical="center"/>
    </xf>
    <xf numFmtId="180" fontId="20" fillId="4" borderId="1" xfId="0" applyNumberFormat="1" applyFont="1" applyFill="1" applyBorder="1" applyAlignment="1" applyProtection="1">
      <alignment vertical="center"/>
    </xf>
    <xf numFmtId="178" fontId="20" fillId="6" borderId="0" xfId="0" applyNumberFormat="1" applyFont="1" applyFill="1" applyBorder="1" applyAlignment="1">
      <alignment horizontal="right"/>
    </xf>
    <xf numFmtId="0" fontId="20" fillId="6" borderId="0" xfId="0" applyFont="1" applyFill="1" applyBorder="1" applyAlignment="1">
      <alignment horizontal="right" vertical="top"/>
    </xf>
    <xf numFmtId="0" fontId="20" fillId="6" borderId="0" xfId="0" applyFont="1" applyFill="1" applyBorder="1" applyAlignment="1">
      <alignment horizontal="left" vertical="top"/>
    </xf>
    <xf numFmtId="0" fontId="12" fillId="7" borderId="27" xfId="1" applyFont="1" applyFill="1" applyBorder="1" applyAlignment="1">
      <alignment horizontal="left" vertical="center"/>
    </xf>
    <xf numFmtId="0" fontId="12" fillId="7" borderId="28" xfId="1" applyFont="1" applyFill="1" applyBorder="1" applyAlignment="1">
      <alignment horizontal="left" vertical="center"/>
    </xf>
    <xf numFmtId="176" fontId="18" fillId="0" borderId="0" xfId="1" applyNumberFormat="1" applyFont="1" applyAlignment="1" applyProtection="1">
      <alignment horizontal="center"/>
    </xf>
    <xf numFmtId="0" fontId="2" fillId="0" borderId="41" xfId="1" applyBorder="1" applyAlignment="1">
      <alignment horizontal="left" vertical="center"/>
    </xf>
    <xf numFmtId="0" fontId="2" fillId="0" borderId="10" xfId="1" applyBorder="1" applyAlignment="1">
      <alignment horizontal="left" vertical="center"/>
    </xf>
    <xf numFmtId="0" fontId="2" fillId="0" borderId="42" xfId="1" applyBorder="1" applyAlignment="1">
      <alignment horizontal="left" vertical="center"/>
    </xf>
    <xf numFmtId="0" fontId="10" fillId="2" borderId="11" xfId="1" applyFont="1" applyFill="1" applyBorder="1" applyAlignment="1">
      <alignment horizontal="center" vertical="center"/>
    </xf>
    <xf numFmtId="0" fontId="10" fillId="2" borderId="12" xfId="1" applyFont="1" applyFill="1" applyBorder="1" applyAlignment="1">
      <alignment horizontal="center" vertical="center"/>
    </xf>
    <xf numFmtId="0" fontId="10" fillId="2" borderId="14" xfId="1" applyFont="1" applyFill="1" applyBorder="1" applyAlignment="1">
      <alignment horizontal="center" vertical="center"/>
    </xf>
    <xf numFmtId="0" fontId="13" fillId="7" borderId="35" xfId="1" applyFont="1" applyFill="1" applyBorder="1" applyAlignment="1">
      <alignment horizontal="left" vertical="center"/>
    </xf>
    <xf numFmtId="0" fontId="13" fillId="7" borderId="36" xfId="1" applyFont="1" applyFill="1" applyBorder="1" applyAlignment="1">
      <alignment horizontal="left" vertical="center"/>
    </xf>
    <xf numFmtId="0" fontId="2" fillId="7" borderId="19" xfId="1" applyFill="1" applyBorder="1" applyAlignment="1">
      <alignment horizontal="left" vertical="center"/>
    </xf>
    <xf numFmtId="0" fontId="2" fillId="7" borderId="20" xfId="1" applyFill="1" applyBorder="1" applyAlignment="1">
      <alignment horizontal="left" vertical="center"/>
    </xf>
    <xf numFmtId="0" fontId="2" fillId="0" borderId="11" xfId="1" applyBorder="1" applyAlignment="1">
      <alignment horizontal="left" vertical="center" wrapText="1"/>
    </xf>
    <xf numFmtId="0" fontId="8" fillId="0" borderId="12" xfId="1" applyFont="1" applyBorder="1" applyAlignment="1">
      <alignment horizontal="left" vertical="center" wrapText="1"/>
    </xf>
    <xf numFmtId="0" fontId="8" fillId="0" borderId="14" xfId="1" applyFont="1" applyBorder="1" applyAlignment="1">
      <alignment horizontal="left" vertical="center" wrapText="1"/>
    </xf>
    <xf numFmtId="0" fontId="2" fillId="0" borderId="40" xfId="1" applyBorder="1" applyAlignment="1">
      <alignment horizontal="left" vertical="center"/>
    </xf>
    <xf numFmtId="0" fontId="2" fillId="0" borderId="0" xfId="1" applyAlignment="1">
      <alignment horizontal="left" vertical="center"/>
    </xf>
    <xf numFmtId="0" fontId="2" fillId="0" borderId="39" xfId="1" applyBorder="1" applyAlignment="1">
      <alignment horizontal="left" vertical="center"/>
    </xf>
    <xf numFmtId="0" fontId="13" fillId="7" borderId="27" xfId="1" applyFont="1" applyFill="1" applyBorder="1" applyAlignment="1">
      <alignment horizontal="left" vertical="center" wrapText="1"/>
    </xf>
    <xf numFmtId="0" fontId="13" fillId="7" borderId="28" xfId="1" applyFont="1" applyFill="1" applyBorder="1" applyAlignment="1">
      <alignment horizontal="left" vertical="center" wrapText="1"/>
    </xf>
    <xf numFmtId="0" fontId="13" fillId="7" borderId="33" xfId="1" applyFont="1" applyFill="1" applyBorder="1" applyAlignment="1">
      <alignment horizontal="left" vertical="center" wrapText="1"/>
    </xf>
    <xf numFmtId="0" fontId="13" fillId="7" borderId="24" xfId="1" applyFont="1" applyFill="1" applyBorder="1" applyAlignment="1">
      <alignment horizontal="left" vertical="center"/>
    </xf>
    <xf numFmtId="0" fontId="12" fillId="7" borderId="32" xfId="1" applyFont="1" applyFill="1" applyBorder="1" applyAlignment="1">
      <alignment horizontal="left" vertical="center"/>
    </xf>
    <xf numFmtId="0" fontId="12" fillId="7" borderId="3" xfId="1" applyFont="1" applyFill="1" applyBorder="1" applyAlignment="1">
      <alignment horizontal="left" vertical="center"/>
    </xf>
    <xf numFmtId="0" fontId="12" fillId="7" borderId="34" xfId="1" applyFont="1" applyFill="1" applyBorder="1" applyAlignment="1">
      <alignment horizontal="left" vertical="center"/>
    </xf>
    <xf numFmtId="0" fontId="12" fillId="7" borderId="8" xfId="1" applyFont="1" applyFill="1" applyBorder="1" applyAlignment="1">
      <alignment horizontal="left" vertical="center"/>
    </xf>
    <xf numFmtId="0" fontId="3" fillId="6" borderId="10" xfId="1" applyFont="1" applyFill="1" applyBorder="1" applyAlignment="1">
      <alignment horizontal="center" vertical="center"/>
    </xf>
    <xf numFmtId="0" fontId="5" fillId="0" borderId="12" xfId="1" applyFont="1" applyBorder="1" applyAlignment="1">
      <alignment horizontal="center" vertical="center"/>
    </xf>
    <xf numFmtId="0" fontId="5" fillId="0" borderId="14" xfId="1" applyFont="1" applyBorder="1" applyAlignment="1">
      <alignment horizontal="center" vertical="center"/>
    </xf>
    <xf numFmtId="0" fontId="2" fillId="7" borderId="15" xfId="1" applyFill="1" applyBorder="1" applyAlignment="1">
      <alignment horizontal="left" vertical="center"/>
    </xf>
    <xf numFmtId="0" fontId="2" fillId="7" borderId="16" xfId="1" applyFill="1" applyBorder="1" applyAlignment="1">
      <alignment horizontal="left" vertical="center"/>
    </xf>
    <xf numFmtId="0" fontId="2" fillId="0" borderId="17" xfId="1" applyBorder="1" applyAlignment="1">
      <alignment horizontal="left" vertical="center"/>
    </xf>
    <xf numFmtId="0" fontId="2" fillId="0" borderId="16" xfId="1" applyBorder="1" applyAlignment="1">
      <alignment horizontal="left" vertical="center"/>
    </xf>
    <xf numFmtId="0" fontId="2" fillId="0" borderId="18" xfId="1" applyBorder="1" applyAlignment="1">
      <alignment horizontal="left" vertical="center"/>
    </xf>
    <xf numFmtId="0" fontId="2" fillId="0" borderId="21" xfId="1" applyFill="1" applyBorder="1" applyAlignment="1">
      <alignment horizontal="left" vertical="center" wrapText="1"/>
    </xf>
    <xf numFmtId="0" fontId="2" fillId="0" borderId="20" xfId="1" applyFill="1" applyBorder="1" applyAlignment="1">
      <alignment horizontal="left" vertical="center"/>
    </xf>
    <xf numFmtId="0" fontId="2" fillId="0" borderId="22" xfId="1" applyFill="1" applyBorder="1" applyAlignment="1">
      <alignment horizontal="left" vertical="center"/>
    </xf>
    <xf numFmtId="0" fontId="9" fillId="2" borderId="11" xfId="1" applyFont="1" applyFill="1" applyBorder="1" applyAlignment="1">
      <alignment horizontal="center" vertical="center"/>
    </xf>
    <xf numFmtId="0" fontId="9" fillId="2" borderId="12" xfId="1" applyFont="1" applyFill="1" applyBorder="1" applyAlignment="1">
      <alignment horizontal="center" vertical="center"/>
    </xf>
    <xf numFmtId="0" fontId="19" fillId="6" borderId="1" xfId="0" applyFont="1" applyFill="1" applyBorder="1" applyAlignment="1">
      <alignment horizontal="center" vertical="center"/>
    </xf>
    <xf numFmtId="0" fontId="19" fillId="6" borderId="1" xfId="0" applyFont="1" applyFill="1" applyBorder="1" applyAlignment="1">
      <alignment horizontal="left" vertical="center"/>
    </xf>
    <xf numFmtId="177" fontId="19" fillId="6" borderId="43" xfId="0" applyNumberFormat="1" applyFont="1" applyFill="1" applyBorder="1" applyAlignment="1">
      <alignment horizontal="right" vertical="center"/>
    </xf>
    <xf numFmtId="177" fontId="19" fillId="6" borderId="28" xfId="0" applyNumberFormat="1" applyFont="1" applyFill="1" applyBorder="1" applyAlignment="1">
      <alignment horizontal="right" vertical="center"/>
    </xf>
    <xf numFmtId="0" fontId="19" fillId="8" borderId="1" xfId="0" applyFont="1" applyFill="1" applyBorder="1" applyAlignment="1" applyProtection="1">
      <alignment horizontal="left" vertical="center" wrapText="1"/>
      <protection locked="0"/>
    </xf>
    <xf numFmtId="0" fontId="19" fillId="6" borderId="1" xfId="0" applyFont="1" applyFill="1" applyBorder="1" applyAlignment="1">
      <alignment horizontal="center" vertical="center" wrapText="1"/>
    </xf>
    <xf numFmtId="176" fontId="19" fillId="6" borderId="43" xfId="0" applyNumberFormat="1" applyFont="1" applyFill="1" applyBorder="1" applyAlignment="1">
      <alignment horizontal="right" vertical="center"/>
    </xf>
    <xf numFmtId="176" fontId="19" fillId="6" borderId="28" xfId="0" applyNumberFormat="1" applyFont="1" applyFill="1" applyBorder="1" applyAlignment="1">
      <alignment horizontal="right" vertical="center"/>
    </xf>
    <xf numFmtId="0" fontId="19" fillId="6" borderId="5" xfId="0" applyFont="1" applyFill="1" applyBorder="1" applyAlignment="1">
      <alignment horizontal="center" vertical="center"/>
    </xf>
    <xf numFmtId="0" fontId="19" fillId="6" borderId="0" xfId="0" applyFont="1" applyFill="1" applyBorder="1" applyAlignment="1">
      <alignment horizontal="center" vertical="center"/>
    </xf>
    <xf numFmtId="0" fontId="19" fillId="6" borderId="6" xfId="0" applyFont="1" applyFill="1" applyBorder="1" applyAlignment="1">
      <alignment horizontal="center" vertical="center"/>
    </xf>
    <xf numFmtId="0" fontId="20" fillId="6" borderId="0" xfId="0" applyFont="1" applyFill="1" applyBorder="1" applyAlignment="1">
      <alignment vertical="top" wrapText="1"/>
    </xf>
    <xf numFmtId="0" fontId="20" fillId="6" borderId="0" xfId="0" applyFont="1" applyFill="1" applyAlignment="1">
      <alignment vertical="top"/>
    </xf>
    <xf numFmtId="177" fontId="20" fillId="8" borderId="1" xfId="0" applyNumberFormat="1" applyFont="1" applyFill="1" applyBorder="1" applyAlignment="1" applyProtection="1">
      <alignment horizontal="right" vertical="center"/>
      <protection locked="0"/>
    </xf>
    <xf numFmtId="178" fontId="20" fillId="6" borderId="0" xfId="0" applyNumberFormat="1" applyFont="1" applyFill="1" applyBorder="1" applyAlignment="1">
      <alignment vertical="center"/>
    </xf>
  </cellXfs>
  <cellStyles count="3">
    <cellStyle name="桁区切り 2" xfId="2" xr:uid="{217FE48E-55DD-4E59-8593-0ECB33F0FD8B}"/>
    <cellStyle name="標準" xfId="0" builtinId="0"/>
    <cellStyle name="標準 2" xfId="1" xr:uid="{E0CC5364-3EF1-4335-92E6-7251774986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228600</xdr:colOff>
          <xdr:row>3</xdr:row>
          <xdr:rowOff>0</xdr:rowOff>
        </xdr:from>
        <xdr:to>
          <xdr:col>5</xdr:col>
          <xdr:colOff>457200</xdr:colOff>
          <xdr:row>4</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4</xdr:row>
          <xdr:rowOff>0</xdr:rowOff>
        </xdr:from>
        <xdr:to>
          <xdr:col>5</xdr:col>
          <xdr:colOff>457200</xdr:colOff>
          <xdr:row>5</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5</xdr:row>
          <xdr:rowOff>0</xdr:rowOff>
        </xdr:from>
        <xdr:to>
          <xdr:col>5</xdr:col>
          <xdr:colOff>457200</xdr:colOff>
          <xdr:row>6</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6</xdr:row>
          <xdr:rowOff>0</xdr:rowOff>
        </xdr:from>
        <xdr:to>
          <xdr:col>5</xdr:col>
          <xdr:colOff>457200</xdr:colOff>
          <xdr:row>7</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7</xdr:row>
          <xdr:rowOff>0</xdr:rowOff>
        </xdr:from>
        <xdr:to>
          <xdr:col>5</xdr:col>
          <xdr:colOff>457200</xdr:colOff>
          <xdr:row>8</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10</xdr:row>
          <xdr:rowOff>0</xdr:rowOff>
        </xdr:from>
        <xdr:to>
          <xdr:col>5</xdr:col>
          <xdr:colOff>457200</xdr:colOff>
          <xdr:row>11</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11</xdr:row>
          <xdr:rowOff>0</xdr:rowOff>
        </xdr:from>
        <xdr:to>
          <xdr:col>5</xdr:col>
          <xdr:colOff>457200</xdr:colOff>
          <xdr:row>12</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12</xdr:row>
          <xdr:rowOff>0</xdr:rowOff>
        </xdr:from>
        <xdr:to>
          <xdr:col>5</xdr:col>
          <xdr:colOff>457200</xdr:colOff>
          <xdr:row>13</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13</xdr:row>
          <xdr:rowOff>0</xdr:rowOff>
        </xdr:from>
        <xdr:to>
          <xdr:col>5</xdr:col>
          <xdr:colOff>457200</xdr:colOff>
          <xdr:row>14</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14</xdr:row>
          <xdr:rowOff>0</xdr:rowOff>
        </xdr:from>
        <xdr:to>
          <xdr:col>5</xdr:col>
          <xdr:colOff>457200</xdr:colOff>
          <xdr:row>15</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15</xdr:row>
          <xdr:rowOff>152400</xdr:rowOff>
        </xdr:from>
        <xdr:to>
          <xdr:col>5</xdr:col>
          <xdr:colOff>457200</xdr:colOff>
          <xdr:row>15</xdr:row>
          <xdr:rowOff>400050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18</xdr:row>
          <xdr:rowOff>0</xdr:rowOff>
        </xdr:from>
        <xdr:to>
          <xdr:col>5</xdr:col>
          <xdr:colOff>457200</xdr:colOff>
          <xdr:row>19</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19</xdr:row>
          <xdr:rowOff>85725</xdr:rowOff>
        </xdr:from>
        <xdr:to>
          <xdr:col>5</xdr:col>
          <xdr:colOff>457200</xdr:colOff>
          <xdr:row>19</xdr:row>
          <xdr:rowOff>333375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43208-CFB2-49EF-9214-6E870AD32C89}">
  <dimension ref="B2:D16"/>
  <sheetViews>
    <sheetView zoomScaleNormal="100" workbookViewId="0">
      <selection activeCell="B12" sqref="B12"/>
    </sheetView>
  </sheetViews>
  <sheetFormatPr defaultRowHeight="13.5"/>
  <cols>
    <col min="1" max="1" width="2.125" style="32" customWidth="1"/>
    <col min="2" max="2" width="64" style="32" bestFit="1" customWidth="1"/>
    <col min="3" max="3" width="13" style="32" bestFit="1" customWidth="1"/>
    <col min="4" max="4" width="10.125" style="32" customWidth="1"/>
    <col min="5" max="16384" width="9" style="32"/>
  </cols>
  <sheetData>
    <row r="2" spans="2:4">
      <c r="B2" s="103" t="s">
        <v>20</v>
      </c>
      <c r="C2" s="97">
        <v>1</v>
      </c>
      <c r="D2" s="96"/>
    </row>
    <row r="3" spans="2:4">
      <c r="B3" s="103" t="s">
        <v>21</v>
      </c>
      <c r="C3" s="97">
        <v>2</v>
      </c>
      <c r="D3" s="96"/>
    </row>
    <row r="4" spans="2:4">
      <c r="B4" s="103" t="s">
        <v>22</v>
      </c>
      <c r="C4" s="97">
        <v>3</v>
      </c>
      <c r="D4" s="96"/>
    </row>
    <row r="5" spans="2:4">
      <c r="B5" s="103" t="s">
        <v>23</v>
      </c>
      <c r="C5" s="97">
        <v>4</v>
      </c>
      <c r="D5" s="96"/>
    </row>
    <row r="6" spans="2:4">
      <c r="B6" s="103" t="s">
        <v>24</v>
      </c>
      <c r="C6" s="97">
        <v>5</v>
      </c>
      <c r="D6" s="96"/>
    </row>
    <row r="7" spans="2:4">
      <c r="B7" s="96"/>
      <c r="C7" s="96"/>
      <c r="D7" s="96"/>
    </row>
    <row r="8" spans="2:4">
      <c r="B8" s="104" t="s">
        <v>206</v>
      </c>
      <c r="C8" s="159">
        <v>1000000</v>
      </c>
      <c r="D8" s="110" t="s">
        <v>230</v>
      </c>
    </row>
    <row r="9" spans="2:4">
      <c r="B9" s="96"/>
      <c r="C9" s="96"/>
      <c r="D9" s="96"/>
    </row>
    <row r="10" spans="2:4">
      <c r="B10" s="104" t="s">
        <v>208</v>
      </c>
      <c r="C10" s="160">
        <v>2</v>
      </c>
      <c r="D10" s="161">
        <v>1</v>
      </c>
    </row>
    <row r="11" spans="2:4">
      <c r="B11" s="96"/>
      <c r="C11" s="96"/>
      <c r="D11" s="96"/>
    </row>
    <row r="12" spans="2:4">
      <c r="B12" s="104" t="s">
        <v>207</v>
      </c>
      <c r="C12" s="161" t="s">
        <v>253</v>
      </c>
      <c r="D12" s="96"/>
    </row>
    <row r="13" spans="2:4">
      <c r="B13" s="96"/>
      <c r="C13" s="96"/>
      <c r="D13" s="96"/>
    </row>
    <row r="14" spans="2:4">
      <c r="B14" s="97" t="s">
        <v>209</v>
      </c>
      <c r="C14" s="161" t="s">
        <v>252</v>
      </c>
      <c r="D14" s="96"/>
    </row>
    <row r="16" spans="2:4">
      <c r="B16" s="97" t="s">
        <v>268</v>
      </c>
      <c r="C16" s="161" t="s">
        <v>269</v>
      </c>
    </row>
  </sheetData>
  <sheetProtection algorithmName="SHA-512" hashValue="LevrBOeQw16bNP+g3SlnL4C1Q9F7Fnt8BoJ0gVd6h0kcVP4cYOpdE/UA8L3/TFZVVa3Pc5QKX/mqIte+oSxC+A==" saltValue="seWkPqMQExOjVVcq/99uwQ==" spinCount="100000" sheet="1" objects="1" scenarios="1"/>
  <phoneticPr fontId="1"/>
  <pageMargins left="0.7" right="0.7" top="0.75" bottom="0.75" header="0.3" footer="0.3"/>
  <pageSetup paperSize="9"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D0BB4-B333-47D9-A185-165465F472D4}">
  <dimension ref="A1:X52"/>
  <sheetViews>
    <sheetView zoomScaleNormal="100" zoomScaleSheetLayoutView="100" workbookViewId="0">
      <selection activeCell="AB25" sqref="AB25"/>
    </sheetView>
  </sheetViews>
  <sheetFormatPr defaultColWidth="3.5" defaultRowHeight="12"/>
  <cols>
    <col min="1" max="1" width="0.625" style="33" customWidth="1"/>
    <col min="2" max="23" width="3.5" style="33"/>
    <col min="24" max="24" width="2.25" style="33" customWidth="1"/>
    <col min="25" max="16384" width="3.5" style="33"/>
  </cols>
  <sheetData>
    <row r="1" spans="1:24">
      <c r="A1" s="49"/>
      <c r="B1" s="49" t="s">
        <v>55</v>
      </c>
      <c r="C1" s="49"/>
      <c r="D1" s="49"/>
      <c r="E1" s="49"/>
      <c r="F1" s="49"/>
      <c r="G1" s="49"/>
      <c r="H1" s="49"/>
      <c r="I1" s="49"/>
      <c r="J1" s="49"/>
      <c r="K1" s="49"/>
      <c r="L1" s="49"/>
      <c r="M1" s="49"/>
      <c r="N1" s="49"/>
      <c r="O1" s="49"/>
      <c r="P1" s="49"/>
      <c r="Q1" s="49"/>
      <c r="R1" s="49"/>
      <c r="S1" s="49"/>
      <c r="T1" s="49"/>
      <c r="U1" s="49"/>
      <c r="V1" s="49"/>
      <c r="W1" s="49"/>
      <c r="X1" s="49"/>
    </row>
    <row r="2" spans="1:24">
      <c r="A2" s="49"/>
      <c r="B2" s="51"/>
      <c r="C2" s="52"/>
      <c r="D2" s="52"/>
      <c r="E2" s="52"/>
      <c r="F2" s="52"/>
      <c r="G2" s="52"/>
      <c r="H2" s="52"/>
      <c r="I2" s="52"/>
      <c r="J2" s="52"/>
      <c r="K2" s="52"/>
      <c r="L2" s="52"/>
      <c r="M2" s="52"/>
      <c r="N2" s="52"/>
      <c r="O2" s="52"/>
      <c r="P2" s="52"/>
      <c r="Q2" s="52"/>
      <c r="R2" s="52"/>
      <c r="S2" s="52"/>
      <c r="T2" s="52"/>
      <c r="U2" s="52"/>
      <c r="V2" s="52"/>
      <c r="W2" s="52"/>
      <c r="X2" s="53"/>
    </row>
    <row r="3" spans="1:24">
      <c r="A3" s="49"/>
      <c r="B3" s="54"/>
      <c r="C3" s="55"/>
      <c r="D3" s="55"/>
      <c r="E3" s="55"/>
      <c r="F3" s="55"/>
      <c r="G3" s="55"/>
      <c r="H3" s="55"/>
      <c r="I3" s="55"/>
      <c r="J3" s="55"/>
      <c r="K3" s="55"/>
      <c r="L3" s="55"/>
      <c r="M3" s="55"/>
      <c r="N3" s="55"/>
      <c r="O3" s="55"/>
      <c r="P3" s="55"/>
      <c r="Q3" s="255" t="str">
        <f>"延水産第"&amp;入力シート!G24&amp;"号"</f>
        <v>延水産第80号</v>
      </c>
      <c r="R3" s="255"/>
      <c r="S3" s="255"/>
      <c r="T3" s="255"/>
      <c r="U3" s="255"/>
      <c r="V3" s="255"/>
      <c r="W3" s="255"/>
      <c r="X3" s="56"/>
    </row>
    <row r="4" spans="1:24">
      <c r="A4" s="49"/>
      <c r="B4" s="54"/>
      <c r="C4" s="55"/>
      <c r="D4" s="55"/>
      <c r="E4" s="55"/>
      <c r="F4" s="55"/>
      <c r="G4" s="55"/>
      <c r="H4" s="55"/>
      <c r="I4" s="55"/>
      <c r="J4" s="55"/>
      <c r="K4" s="55"/>
      <c r="L4" s="55"/>
      <c r="M4" s="55"/>
      <c r="N4" s="55"/>
      <c r="O4" s="55"/>
      <c r="P4" s="55"/>
      <c r="Q4" s="256">
        <f>入力シート!G25</f>
        <v>46096</v>
      </c>
      <c r="R4" s="256"/>
      <c r="S4" s="256"/>
      <c r="T4" s="256"/>
      <c r="U4" s="256"/>
      <c r="V4" s="256"/>
      <c r="W4" s="256"/>
      <c r="X4" s="56"/>
    </row>
    <row r="5" spans="1:24">
      <c r="A5" s="49"/>
      <c r="B5" s="54"/>
      <c r="C5" s="55"/>
      <c r="D5" s="55"/>
      <c r="E5" s="55"/>
      <c r="F5" s="55"/>
      <c r="G5" s="55"/>
      <c r="H5" s="55"/>
      <c r="I5" s="55"/>
      <c r="J5" s="55"/>
      <c r="K5" s="55"/>
      <c r="L5" s="55"/>
      <c r="M5" s="55"/>
      <c r="N5" s="55"/>
      <c r="O5" s="55"/>
      <c r="P5" s="55"/>
      <c r="Q5" s="55"/>
      <c r="R5" s="55"/>
      <c r="S5" s="55"/>
      <c r="T5" s="55"/>
      <c r="U5" s="55"/>
      <c r="V5" s="55"/>
      <c r="W5" s="55"/>
      <c r="X5" s="56"/>
    </row>
    <row r="6" spans="1:24" ht="13.5">
      <c r="A6" s="49"/>
      <c r="B6" s="204" t="s">
        <v>137</v>
      </c>
      <c r="C6" s="205"/>
      <c r="D6" s="205"/>
      <c r="E6" s="205"/>
      <c r="F6" s="205"/>
      <c r="G6" s="205"/>
      <c r="H6" s="205"/>
      <c r="I6" s="205"/>
      <c r="J6" s="205"/>
      <c r="K6" s="205"/>
      <c r="L6" s="205"/>
      <c r="M6" s="205"/>
      <c r="N6" s="205"/>
      <c r="O6" s="205"/>
      <c r="P6" s="205"/>
      <c r="Q6" s="205"/>
      <c r="R6" s="205"/>
      <c r="S6" s="205"/>
      <c r="T6" s="205"/>
      <c r="U6" s="205"/>
      <c r="V6" s="205"/>
      <c r="W6" s="205"/>
      <c r="X6" s="206"/>
    </row>
    <row r="7" spans="1:24">
      <c r="A7" s="49"/>
      <c r="B7" s="54"/>
      <c r="C7" s="55"/>
      <c r="D7" s="55"/>
      <c r="E7" s="55"/>
      <c r="F7" s="55"/>
      <c r="G7" s="55"/>
      <c r="H7" s="55"/>
      <c r="I7" s="55"/>
      <c r="J7" s="55"/>
      <c r="K7" s="55"/>
      <c r="L7" s="55"/>
      <c r="M7" s="55"/>
      <c r="N7" s="55"/>
      <c r="O7" s="55"/>
      <c r="P7" s="55"/>
      <c r="Q7" s="55"/>
      <c r="R7" s="55"/>
      <c r="S7" s="55"/>
      <c r="T7" s="55"/>
      <c r="U7" s="55"/>
      <c r="V7" s="55"/>
      <c r="W7" s="55"/>
      <c r="X7" s="56"/>
    </row>
    <row r="8" spans="1:24">
      <c r="A8" s="49"/>
      <c r="B8" s="54"/>
      <c r="C8" s="57" t="s">
        <v>3</v>
      </c>
      <c r="D8" s="49"/>
      <c r="E8" s="257" t="str">
        <f>入力シート!D10</f>
        <v>宮崎県延岡市東本小路１番地２３</v>
      </c>
      <c r="F8" s="257"/>
      <c r="G8" s="257"/>
      <c r="H8" s="257"/>
      <c r="I8" s="257"/>
      <c r="J8" s="257"/>
      <c r="K8" s="257"/>
      <c r="L8" s="257"/>
      <c r="M8" s="55"/>
      <c r="N8" s="55"/>
      <c r="O8" s="55"/>
      <c r="P8" s="55"/>
      <c r="Q8" s="55"/>
      <c r="R8" s="55"/>
      <c r="S8" s="55"/>
      <c r="T8" s="55"/>
      <c r="U8" s="55"/>
      <c r="V8" s="55"/>
      <c r="W8" s="55"/>
      <c r="X8" s="56"/>
    </row>
    <row r="9" spans="1:24">
      <c r="A9" s="49"/>
      <c r="B9" s="54"/>
      <c r="C9" s="55"/>
      <c r="D9" s="49"/>
      <c r="E9" s="64"/>
      <c r="F9" s="64"/>
      <c r="G9" s="64"/>
      <c r="H9" s="64"/>
      <c r="I9" s="64"/>
      <c r="J9" s="64"/>
      <c r="K9" s="64"/>
      <c r="L9" s="64"/>
      <c r="M9" s="55"/>
      <c r="N9" s="55"/>
      <c r="O9" s="55"/>
      <c r="P9" s="55"/>
      <c r="Q9" s="55"/>
      <c r="R9" s="55"/>
      <c r="S9" s="55"/>
      <c r="T9" s="55"/>
      <c r="U9" s="55"/>
      <c r="V9" s="55"/>
      <c r="W9" s="55"/>
      <c r="X9" s="56"/>
    </row>
    <row r="10" spans="1:24">
      <c r="A10" s="49"/>
      <c r="B10" s="54"/>
      <c r="C10" s="57" t="s">
        <v>37</v>
      </c>
      <c r="D10" s="49"/>
      <c r="E10" s="257" t="str">
        <f>入力シート!D11</f>
        <v>延岡株式会社</v>
      </c>
      <c r="F10" s="257"/>
      <c r="G10" s="257"/>
      <c r="H10" s="257"/>
      <c r="I10" s="257"/>
      <c r="J10" s="257"/>
      <c r="K10" s="257"/>
      <c r="L10" s="257"/>
      <c r="M10" s="55"/>
      <c r="N10" s="55"/>
      <c r="O10" s="55"/>
      <c r="P10" s="55"/>
      <c r="Q10" s="55"/>
      <c r="R10" s="55"/>
      <c r="S10" s="55"/>
      <c r="T10" s="55"/>
      <c r="U10" s="55"/>
      <c r="V10" s="55"/>
      <c r="W10" s="55"/>
      <c r="X10" s="56"/>
    </row>
    <row r="11" spans="1:24">
      <c r="A11" s="49"/>
      <c r="B11" s="54"/>
      <c r="C11" s="55"/>
      <c r="D11" s="55"/>
      <c r="E11" s="258" t="str">
        <f>" "&amp;入力シート!D12&amp;" 　様"</f>
        <v xml:space="preserve"> 代表取締役　延岡　太郎 　様</v>
      </c>
      <c r="F11" s="258"/>
      <c r="G11" s="258"/>
      <c r="H11" s="258"/>
      <c r="I11" s="258"/>
      <c r="J11" s="258"/>
      <c r="K11" s="258"/>
      <c r="L11" s="258"/>
      <c r="M11" s="49"/>
      <c r="N11" s="49"/>
      <c r="O11" s="49"/>
      <c r="P11" s="49"/>
      <c r="Q11" s="55"/>
      <c r="R11" s="55"/>
      <c r="S11" s="55"/>
      <c r="T11" s="55"/>
      <c r="U11" s="55"/>
      <c r="V11" s="55"/>
      <c r="W11" s="55"/>
      <c r="X11" s="56"/>
    </row>
    <row r="12" spans="1:24">
      <c r="A12" s="49"/>
      <c r="B12" s="54"/>
      <c r="C12" s="55"/>
      <c r="D12" s="55"/>
      <c r="E12" s="55"/>
      <c r="F12" s="55"/>
      <c r="G12" s="55"/>
      <c r="H12" s="55"/>
      <c r="I12" s="55"/>
      <c r="J12" s="55"/>
      <c r="K12" s="55"/>
      <c r="L12" s="55"/>
      <c r="M12" s="49"/>
      <c r="N12" s="49"/>
      <c r="O12" s="49"/>
      <c r="P12" s="49"/>
      <c r="Q12" s="55"/>
      <c r="R12" s="55"/>
      <c r="S12" s="55"/>
      <c r="T12" s="55"/>
      <c r="U12" s="55"/>
      <c r="V12" s="55"/>
      <c r="W12" s="55"/>
      <c r="X12" s="56"/>
    </row>
    <row r="13" spans="1:24">
      <c r="A13" s="49"/>
      <c r="B13" s="54"/>
      <c r="C13" s="55"/>
      <c r="D13" s="55"/>
      <c r="E13" s="55"/>
      <c r="F13" s="55"/>
      <c r="G13" s="55"/>
      <c r="H13" s="55"/>
      <c r="I13" s="55"/>
      <c r="J13" s="55"/>
      <c r="K13" s="55"/>
      <c r="L13" s="55"/>
      <c r="M13" s="49"/>
      <c r="N13" s="49"/>
      <c r="O13" s="49"/>
      <c r="P13" s="49"/>
      <c r="Q13" s="55"/>
      <c r="R13" s="55"/>
      <c r="S13" s="55"/>
      <c r="T13" s="55"/>
      <c r="U13" s="55"/>
      <c r="V13" s="55"/>
      <c r="W13" s="55"/>
      <c r="X13" s="56"/>
    </row>
    <row r="14" spans="1:24">
      <c r="A14" s="49"/>
      <c r="B14" s="54"/>
      <c r="C14" s="55"/>
      <c r="D14" s="55"/>
      <c r="E14" s="55"/>
      <c r="F14" s="55"/>
      <c r="G14" s="55"/>
      <c r="H14" s="55"/>
      <c r="I14" s="55"/>
      <c r="J14" s="55"/>
      <c r="K14" s="55"/>
      <c r="L14" s="55"/>
      <c r="M14" s="55"/>
      <c r="N14" s="55"/>
      <c r="O14" s="55"/>
      <c r="P14" s="55"/>
      <c r="Q14" s="55"/>
      <c r="R14" s="55"/>
      <c r="S14" s="55"/>
      <c r="T14" s="55"/>
      <c r="U14" s="57" t="str">
        <f>"延岡市長　"&amp;データーシート!C16</f>
        <v>延岡市長　三浦　久知</v>
      </c>
      <c r="V14" s="49"/>
      <c r="W14" s="55" t="s">
        <v>38</v>
      </c>
      <c r="X14" s="56"/>
    </row>
    <row r="15" spans="1:24">
      <c r="A15" s="49"/>
      <c r="B15" s="54"/>
      <c r="C15" s="55"/>
      <c r="D15" s="55"/>
      <c r="E15" s="55"/>
      <c r="F15" s="55"/>
      <c r="G15" s="55"/>
      <c r="H15" s="55"/>
      <c r="I15" s="55"/>
      <c r="J15" s="55"/>
      <c r="K15" s="55"/>
      <c r="L15" s="55"/>
      <c r="M15" s="55"/>
      <c r="N15" s="55"/>
      <c r="O15" s="55"/>
      <c r="P15" s="55"/>
      <c r="Q15" s="55"/>
      <c r="R15" s="55"/>
      <c r="S15" s="55"/>
      <c r="T15" s="55"/>
      <c r="U15" s="55"/>
      <c r="V15" s="55"/>
      <c r="W15" s="55"/>
      <c r="X15" s="56"/>
    </row>
    <row r="16" spans="1:24">
      <c r="A16" s="49"/>
      <c r="B16" s="54"/>
      <c r="C16" s="55"/>
      <c r="D16" s="55"/>
      <c r="E16" s="55"/>
      <c r="F16" s="55"/>
      <c r="G16" s="55"/>
      <c r="H16" s="55"/>
      <c r="I16" s="55"/>
      <c r="J16" s="55"/>
      <c r="K16" s="55"/>
      <c r="L16" s="55"/>
      <c r="M16" s="55"/>
      <c r="N16" s="55"/>
      <c r="O16" s="55"/>
      <c r="P16" s="55"/>
      <c r="Q16" s="55"/>
      <c r="R16" s="55"/>
      <c r="S16" s="55"/>
      <c r="T16" s="55"/>
      <c r="U16" s="55"/>
      <c r="V16" s="55"/>
      <c r="W16" s="55"/>
      <c r="X16" s="56"/>
    </row>
    <row r="17" spans="1:24" ht="13.5" customHeight="1">
      <c r="A17" s="49"/>
      <c r="B17" s="54"/>
      <c r="C17" s="252" t="str">
        <f>"　"&amp;TEXT(入力シート!D24,"[$-ja-JP]ggge年m月d日")&amp;"付けで実績報告のあった水産業新技術・設備導入支援事業について次のとおり補助金等の額を確定したので、延岡市補助金等の交付に関する規則第13条第１項の規定の基づいて通知します"</f>
        <v>　令和8年3月1日付けで実績報告のあった水産業新技術・設備導入支援事業について次のとおり補助金等の額を確定したので、延岡市補助金等の交付に関する規則第13条第１項の規定の基づいて通知します</v>
      </c>
      <c r="D17" s="252"/>
      <c r="E17" s="252"/>
      <c r="F17" s="252"/>
      <c r="G17" s="252"/>
      <c r="H17" s="252"/>
      <c r="I17" s="252"/>
      <c r="J17" s="252"/>
      <c r="K17" s="252"/>
      <c r="L17" s="252"/>
      <c r="M17" s="252"/>
      <c r="N17" s="252"/>
      <c r="O17" s="252"/>
      <c r="P17" s="252"/>
      <c r="Q17" s="252"/>
      <c r="R17" s="252"/>
      <c r="S17" s="252"/>
      <c r="T17" s="252"/>
      <c r="U17" s="252"/>
      <c r="V17" s="252"/>
      <c r="W17" s="252"/>
      <c r="X17" s="56"/>
    </row>
    <row r="18" spans="1:24">
      <c r="A18" s="49"/>
      <c r="B18" s="54"/>
      <c r="C18" s="252"/>
      <c r="D18" s="252"/>
      <c r="E18" s="252"/>
      <c r="F18" s="252"/>
      <c r="G18" s="252"/>
      <c r="H18" s="252"/>
      <c r="I18" s="252"/>
      <c r="J18" s="252"/>
      <c r="K18" s="252"/>
      <c r="L18" s="252"/>
      <c r="M18" s="252"/>
      <c r="N18" s="252"/>
      <c r="O18" s="252"/>
      <c r="P18" s="252"/>
      <c r="Q18" s="252"/>
      <c r="R18" s="252"/>
      <c r="S18" s="252"/>
      <c r="T18" s="252"/>
      <c r="U18" s="252"/>
      <c r="V18" s="252"/>
      <c r="W18" s="252"/>
      <c r="X18" s="56"/>
    </row>
    <row r="19" spans="1:24">
      <c r="A19" s="49"/>
      <c r="B19" s="54"/>
      <c r="C19" s="252"/>
      <c r="D19" s="252"/>
      <c r="E19" s="252"/>
      <c r="F19" s="252"/>
      <c r="G19" s="252"/>
      <c r="H19" s="252"/>
      <c r="I19" s="252"/>
      <c r="J19" s="252"/>
      <c r="K19" s="252"/>
      <c r="L19" s="252"/>
      <c r="M19" s="252"/>
      <c r="N19" s="252"/>
      <c r="O19" s="252"/>
      <c r="P19" s="252"/>
      <c r="Q19" s="252"/>
      <c r="R19" s="252"/>
      <c r="S19" s="252"/>
      <c r="T19" s="252"/>
      <c r="U19" s="252"/>
      <c r="V19" s="252"/>
      <c r="W19" s="252"/>
      <c r="X19" s="56"/>
    </row>
    <row r="20" spans="1:24">
      <c r="A20" s="49"/>
      <c r="B20" s="54"/>
      <c r="C20" s="252"/>
      <c r="D20" s="252"/>
      <c r="E20" s="252"/>
      <c r="F20" s="252"/>
      <c r="G20" s="252"/>
      <c r="H20" s="252"/>
      <c r="I20" s="252"/>
      <c r="J20" s="252"/>
      <c r="K20" s="252"/>
      <c r="L20" s="252"/>
      <c r="M20" s="252"/>
      <c r="N20" s="252"/>
      <c r="O20" s="252"/>
      <c r="P20" s="252"/>
      <c r="Q20" s="252"/>
      <c r="R20" s="252"/>
      <c r="S20" s="252"/>
      <c r="T20" s="252"/>
      <c r="U20" s="252"/>
      <c r="V20" s="252"/>
      <c r="W20" s="252"/>
      <c r="X20" s="56"/>
    </row>
    <row r="21" spans="1:24">
      <c r="A21" s="49"/>
      <c r="B21" s="54"/>
      <c r="C21" s="252"/>
      <c r="D21" s="252"/>
      <c r="E21" s="252"/>
      <c r="F21" s="252"/>
      <c r="G21" s="252"/>
      <c r="H21" s="252"/>
      <c r="I21" s="252"/>
      <c r="J21" s="252"/>
      <c r="K21" s="252"/>
      <c r="L21" s="252"/>
      <c r="M21" s="252"/>
      <c r="N21" s="252"/>
      <c r="O21" s="252"/>
      <c r="P21" s="252"/>
      <c r="Q21" s="252"/>
      <c r="R21" s="252"/>
      <c r="S21" s="252"/>
      <c r="T21" s="252"/>
      <c r="U21" s="252"/>
      <c r="V21" s="252"/>
      <c r="W21" s="252"/>
      <c r="X21" s="56"/>
    </row>
    <row r="22" spans="1:24">
      <c r="A22" s="49"/>
      <c r="B22" s="54"/>
      <c r="C22" s="65"/>
      <c r="D22" s="65"/>
      <c r="E22" s="65"/>
      <c r="F22" s="65"/>
      <c r="G22" s="65"/>
      <c r="H22" s="65"/>
      <c r="I22" s="65"/>
      <c r="J22" s="65"/>
      <c r="K22" s="65"/>
      <c r="L22" s="65"/>
      <c r="M22" s="65"/>
      <c r="N22" s="65"/>
      <c r="O22" s="65"/>
      <c r="P22" s="65"/>
      <c r="Q22" s="65"/>
      <c r="R22" s="65"/>
      <c r="S22" s="65"/>
      <c r="T22" s="65"/>
      <c r="U22" s="65"/>
      <c r="V22" s="65"/>
      <c r="W22" s="65"/>
      <c r="X22" s="56"/>
    </row>
    <row r="23" spans="1:24">
      <c r="A23" s="49"/>
      <c r="B23" s="54"/>
      <c r="C23" s="253" t="s">
        <v>4</v>
      </c>
      <c r="D23" s="253"/>
      <c r="E23" s="253"/>
      <c r="F23" s="253"/>
      <c r="G23" s="253"/>
      <c r="H23" s="253"/>
      <c r="I23" s="253"/>
      <c r="J23" s="253"/>
      <c r="K23" s="253"/>
      <c r="L23" s="253"/>
      <c r="M23" s="253"/>
      <c r="N23" s="253"/>
      <c r="O23" s="253"/>
      <c r="P23" s="253"/>
      <c r="Q23" s="253"/>
      <c r="R23" s="253"/>
      <c r="S23" s="253"/>
      <c r="T23" s="253"/>
      <c r="U23" s="253"/>
      <c r="V23" s="253"/>
      <c r="W23" s="253"/>
      <c r="X23" s="56"/>
    </row>
    <row r="24" spans="1:24">
      <c r="A24" s="49"/>
      <c r="B24" s="54"/>
      <c r="C24" s="55"/>
      <c r="D24" s="55"/>
      <c r="E24" s="55"/>
      <c r="F24" s="55"/>
      <c r="G24" s="55"/>
      <c r="H24" s="55"/>
      <c r="I24" s="55"/>
      <c r="J24" s="55"/>
      <c r="K24" s="55"/>
      <c r="L24" s="55"/>
      <c r="M24" s="55"/>
      <c r="N24" s="55"/>
      <c r="O24" s="55"/>
      <c r="P24" s="55"/>
      <c r="Q24" s="55"/>
      <c r="R24" s="55"/>
      <c r="S24" s="55"/>
      <c r="T24" s="55"/>
      <c r="U24" s="55"/>
      <c r="V24" s="55"/>
      <c r="W24" s="55"/>
      <c r="X24" s="56"/>
    </row>
    <row r="25" spans="1:24">
      <c r="A25" s="49"/>
      <c r="B25" s="54"/>
      <c r="C25" s="49"/>
      <c r="D25" s="49"/>
      <c r="E25" s="49"/>
      <c r="F25" s="49"/>
      <c r="G25" s="49"/>
      <c r="H25" s="49"/>
      <c r="I25" s="49"/>
      <c r="J25" s="55"/>
      <c r="K25" s="55"/>
      <c r="L25" s="55"/>
      <c r="M25" s="55"/>
      <c r="N25" s="55"/>
      <c r="O25" s="55"/>
      <c r="P25" s="55"/>
      <c r="Q25" s="55"/>
      <c r="R25" s="55"/>
      <c r="S25" s="55"/>
      <c r="T25" s="55"/>
      <c r="U25" s="55"/>
      <c r="V25" s="55"/>
      <c r="W25" s="55"/>
      <c r="X25" s="56"/>
    </row>
    <row r="26" spans="1:24">
      <c r="A26" s="49"/>
      <c r="B26" s="54"/>
      <c r="C26" s="55"/>
      <c r="D26" s="55"/>
      <c r="E26" s="55"/>
      <c r="F26" s="55"/>
      <c r="G26" s="55"/>
      <c r="H26" s="55"/>
      <c r="I26" s="55"/>
      <c r="J26" s="55"/>
      <c r="K26" s="55"/>
      <c r="L26" s="55"/>
      <c r="M26" s="55"/>
      <c r="N26" s="55"/>
      <c r="O26" s="55"/>
      <c r="P26" s="55"/>
      <c r="Q26" s="55"/>
      <c r="R26" s="55"/>
      <c r="S26" s="55"/>
      <c r="T26" s="55"/>
      <c r="U26" s="55"/>
      <c r="V26" s="55"/>
      <c r="W26" s="55"/>
      <c r="X26" s="56"/>
    </row>
    <row r="27" spans="1:24">
      <c r="A27" s="49"/>
      <c r="B27" s="54"/>
      <c r="C27" s="55" t="s">
        <v>6</v>
      </c>
      <c r="D27" s="55"/>
      <c r="E27" s="49"/>
      <c r="F27" s="55"/>
      <c r="G27" s="55"/>
      <c r="H27" s="55"/>
      <c r="I27" s="55"/>
      <c r="J27" s="55"/>
      <c r="K27" s="55"/>
      <c r="L27" s="55"/>
      <c r="M27" s="55"/>
      <c r="N27" s="55"/>
      <c r="O27" s="55"/>
      <c r="P27" s="55"/>
      <c r="Q27" s="55"/>
      <c r="R27" s="55"/>
      <c r="S27" s="55"/>
      <c r="T27" s="55"/>
      <c r="U27" s="55"/>
      <c r="V27" s="55"/>
      <c r="W27" s="55"/>
      <c r="X27" s="56"/>
    </row>
    <row r="28" spans="1:24">
      <c r="A28" s="49"/>
      <c r="B28" s="54"/>
      <c r="C28" s="55"/>
      <c r="D28" s="55"/>
      <c r="E28" s="55"/>
      <c r="F28" s="55"/>
      <c r="G28" s="55"/>
      <c r="H28" s="55"/>
      <c r="I28" s="55"/>
      <c r="J28" s="55"/>
      <c r="K28" s="55"/>
      <c r="L28" s="55"/>
      <c r="M28" s="55"/>
      <c r="N28" s="55"/>
      <c r="O28" s="55"/>
      <c r="P28" s="55"/>
      <c r="Q28" s="55"/>
      <c r="R28" s="55"/>
      <c r="S28" s="55"/>
      <c r="T28" s="55"/>
      <c r="U28" s="55"/>
      <c r="V28" s="55"/>
      <c r="W28" s="55"/>
      <c r="X28" s="56"/>
    </row>
    <row r="29" spans="1:24" s="31" customFormat="1" ht="18" customHeight="1">
      <c r="A29" s="66"/>
      <c r="B29" s="67"/>
      <c r="C29" s="107"/>
      <c r="D29" s="261" t="s">
        <v>226</v>
      </c>
      <c r="E29" s="261"/>
      <c r="F29" s="261"/>
      <c r="G29" s="261"/>
      <c r="H29" s="261"/>
      <c r="I29" s="281">
        <f>入力シート!G26</f>
        <v>617680</v>
      </c>
      <c r="J29" s="281"/>
      <c r="K29" s="281"/>
      <c r="L29" s="281"/>
      <c r="M29" s="281"/>
      <c r="N29" s="108"/>
      <c r="O29" s="108"/>
      <c r="P29" s="108"/>
      <c r="Q29" s="108"/>
      <c r="R29" s="108"/>
      <c r="S29" s="68"/>
      <c r="T29" s="68"/>
      <c r="U29" s="68"/>
      <c r="V29" s="68"/>
      <c r="W29" s="68"/>
      <c r="X29" s="69"/>
    </row>
    <row r="30" spans="1:24" s="31" customFormat="1" ht="9" customHeight="1">
      <c r="A30" s="66"/>
      <c r="B30" s="67"/>
      <c r="C30" s="94"/>
      <c r="D30" s="95"/>
      <c r="E30" s="94"/>
      <c r="F30" s="95"/>
      <c r="G30" s="95"/>
      <c r="H30" s="95"/>
      <c r="I30" s="95"/>
      <c r="J30" s="95"/>
      <c r="K30" s="95"/>
      <c r="L30" s="95"/>
      <c r="M30" s="95"/>
      <c r="N30" s="68"/>
      <c r="O30" s="68"/>
      <c r="P30" s="68"/>
      <c r="Q30" s="68"/>
      <c r="R30" s="68"/>
      <c r="S30" s="68"/>
      <c r="T30" s="68"/>
      <c r="U30" s="68"/>
      <c r="V30" s="68"/>
      <c r="W30" s="68"/>
      <c r="X30" s="69"/>
    </row>
    <row r="31" spans="1:24" s="31" customFormat="1" ht="18" customHeight="1">
      <c r="A31" s="66"/>
      <c r="B31" s="67"/>
      <c r="C31" s="61" t="s">
        <v>228</v>
      </c>
      <c r="D31" s="283" t="s">
        <v>227</v>
      </c>
      <c r="E31" s="283"/>
      <c r="F31" s="283"/>
      <c r="G31" s="283"/>
      <c r="H31" s="283"/>
      <c r="I31" s="282" t="str">
        <f>IF(入力シート!G49="有",TEXT(入力シート!G50,"###,###,###")&amp;" 円",TEXT(入力シート!G11,"###,###,###")&amp;" 円")</f>
        <v>617,680 円</v>
      </c>
      <c r="J31" s="282"/>
      <c r="K31" s="282"/>
      <c r="L31" s="282"/>
      <c r="M31" s="282"/>
      <c r="N31" s="109" t="s">
        <v>229</v>
      </c>
      <c r="O31" s="68"/>
      <c r="P31" s="68"/>
      <c r="Q31" s="68"/>
      <c r="R31" s="68"/>
      <c r="S31" s="68"/>
      <c r="T31" s="68"/>
      <c r="U31" s="68"/>
      <c r="V31" s="68"/>
      <c r="W31" s="68"/>
      <c r="X31" s="69"/>
    </row>
    <row r="32" spans="1:24" s="31" customFormat="1" ht="18" customHeight="1">
      <c r="A32" s="66"/>
      <c r="B32" s="67"/>
      <c r="C32" s="68"/>
      <c r="D32" s="68"/>
      <c r="E32" s="66"/>
      <c r="F32" s="68"/>
      <c r="G32" s="68"/>
      <c r="H32" s="68"/>
      <c r="I32" s="68"/>
      <c r="J32" s="68"/>
      <c r="K32" s="68"/>
      <c r="L32" s="68"/>
      <c r="M32" s="68"/>
      <c r="N32" s="68"/>
      <c r="O32" s="68"/>
      <c r="P32" s="68"/>
      <c r="Q32" s="68"/>
      <c r="R32" s="68"/>
      <c r="S32" s="68"/>
      <c r="T32" s="68"/>
      <c r="U32" s="68"/>
      <c r="V32" s="68"/>
      <c r="W32" s="68"/>
      <c r="X32" s="69"/>
    </row>
    <row r="33" spans="1:24" s="31" customFormat="1" ht="18" customHeight="1">
      <c r="A33" s="66"/>
      <c r="B33" s="67"/>
      <c r="C33" s="68"/>
      <c r="D33" s="68"/>
      <c r="E33" s="66"/>
      <c r="F33" s="68"/>
      <c r="G33" s="68"/>
      <c r="H33" s="68"/>
      <c r="I33" s="68"/>
      <c r="J33" s="68"/>
      <c r="K33" s="68"/>
      <c r="L33" s="68"/>
      <c r="M33" s="68"/>
      <c r="N33" s="68"/>
      <c r="O33" s="68"/>
      <c r="P33" s="68"/>
      <c r="Q33" s="68"/>
      <c r="R33" s="68"/>
      <c r="S33" s="68"/>
      <c r="T33" s="68"/>
      <c r="U33" s="68"/>
      <c r="V33" s="68"/>
      <c r="W33" s="68"/>
      <c r="X33" s="69"/>
    </row>
    <row r="34" spans="1:24" s="31" customFormat="1" ht="18" customHeight="1">
      <c r="A34" s="66"/>
      <c r="B34" s="67"/>
      <c r="C34" s="68"/>
      <c r="D34" s="68"/>
      <c r="E34" s="66"/>
      <c r="F34" s="68"/>
      <c r="G34" s="68"/>
      <c r="H34" s="68"/>
      <c r="I34" s="68"/>
      <c r="J34" s="68"/>
      <c r="K34" s="68"/>
      <c r="L34" s="68"/>
      <c r="M34" s="68"/>
      <c r="N34" s="68"/>
      <c r="O34" s="68"/>
      <c r="P34" s="68"/>
      <c r="Q34" s="68"/>
      <c r="R34" s="68"/>
      <c r="S34" s="68"/>
      <c r="T34" s="68"/>
      <c r="U34" s="68"/>
      <c r="V34" s="68"/>
      <c r="W34" s="68"/>
      <c r="X34" s="69"/>
    </row>
    <row r="35" spans="1:24" s="31" customFormat="1" ht="18" customHeight="1">
      <c r="A35" s="66"/>
      <c r="B35" s="67"/>
      <c r="C35" s="68"/>
      <c r="D35" s="68"/>
      <c r="E35" s="66"/>
      <c r="F35" s="68"/>
      <c r="G35" s="68"/>
      <c r="H35" s="68"/>
      <c r="I35" s="68"/>
      <c r="J35" s="68"/>
      <c r="K35" s="68"/>
      <c r="L35" s="68"/>
      <c r="M35" s="68"/>
      <c r="N35" s="68"/>
      <c r="O35" s="68"/>
      <c r="P35" s="68"/>
      <c r="Q35" s="68"/>
      <c r="R35" s="68"/>
      <c r="S35" s="68"/>
      <c r="T35" s="68"/>
      <c r="U35" s="68"/>
      <c r="V35" s="68"/>
      <c r="W35" s="68"/>
      <c r="X35" s="69"/>
    </row>
    <row r="36" spans="1:24" s="31" customFormat="1" ht="18" customHeight="1">
      <c r="A36" s="66"/>
      <c r="B36" s="67"/>
      <c r="C36" s="68"/>
      <c r="D36" s="68"/>
      <c r="E36" s="68"/>
      <c r="F36" s="68"/>
      <c r="G36" s="68"/>
      <c r="H36" s="68"/>
      <c r="I36" s="68"/>
      <c r="J36" s="68"/>
      <c r="K36" s="68"/>
      <c r="L36" s="68"/>
      <c r="M36" s="68"/>
      <c r="N36" s="68"/>
      <c r="O36" s="68"/>
      <c r="P36" s="68"/>
      <c r="Q36" s="68"/>
      <c r="R36" s="68"/>
      <c r="S36" s="68"/>
      <c r="T36" s="68"/>
      <c r="U36" s="68"/>
      <c r="V36" s="68"/>
      <c r="W36" s="68"/>
      <c r="X36" s="69"/>
    </row>
    <row r="37" spans="1:24" s="31" customFormat="1" ht="18" customHeight="1">
      <c r="A37" s="66"/>
      <c r="B37" s="67"/>
      <c r="C37" s="68"/>
      <c r="D37" s="74"/>
      <c r="E37" s="74"/>
      <c r="F37" s="74"/>
      <c r="G37" s="74"/>
      <c r="H37" s="74"/>
      <c r="I37" s="74"/>
      <c r="J37" s="74"/>
      <c r="K37" s="74"/>
      <c r="L37" s="74"/>
      <c r="M37" s="74"/>
      <c r="N37" s="74"/>
      <c r="O37" s="74"/>
      <c r="P37" s="74"/>
      <c r="Q37" s="74"/>
      <c r="R37" s="74"/>
      <c r="S37" s="74"/>
      <c r="T37" s="74"/>
      <c r="U37" s="74"/>
      <c r="V37" s="74"/>
      <c r="W37" s="74"/>
      <c r="X37" s="69"/>
    </row>
    <row r="38" spans="1:24" s="31" customFormat="1" ht="18" customHeight="1">
      <c r="A38" s="66"/>
      <c r="B38" s="67"/>
      <c r="C38" s="68"/>
      <c r="D38" s="74"/>
      <c r="E38" s="74"/>
      <c r="F38" s="74"/>
      <c r="G38" s="74"/>
      <c r="H38" s="74"/>
      <c r="I38" s="74"/>
      <c r="J38" s="74"/>
      <c r="K38" s="74"/>
      <c r="L38" s="74"/>
      <c r="M38" s="74"/>
      <c r="N38" s="74"/>
      <c r="O38" s="74"/>
      <c r="P38" s="74"/>
      <c r="Q38" s="74"/>
      <c r="R38" s="74"/>
      <c r="S38" s="74"/>
      <c r="T38" s="74"/>
      <c r="U38" s="74"/>
      <c r="V38" s="74"/>
      <c r="W38" s="74"/>
      <c r="X38" s="69"/>
    </row>
    <row r="39" spans="1:24" s="31" customFormat="1" ht="18" customHeight="1">
      <c r="A39" s="66"/>
      <c r="B39" s="67"/>
      <c r="C39" s="68"/>
      <c r="D39" s="68"/>
      <c r="E39" s="68"/>
      <c r="F39" s="68"/>
      <c r="G39" s="68"/>
      <c r="H39" s="68"/>
      <c r="I39" s="68"/>
      <c r="J39" s="68"/>
      <c r="K39" s="68"/>
      <c r="L39" s="68"/>
      <c r="M39" s="68"/>
      <c r="N39" s="68"/>
      <c r="O39" s="68"/>
      <c r="P39" s="68"/>
      <c r="Q39" s="68"/>
      <c r="R39" s="68"/>
      <c r="S39" s="68"/>
      <c r="T39" s="68"/>
      <c r="U39" s="68"/>
      <c r="V39" s="68"/>
      <c r="W39" s="68"/>
      <c r="X39" s="69"/>
    </row>
    <row r="40" spans="1:24" s="31" customFormat="1" ht="18" customHeight="1">
      <c r="A40" s="66"/>
      <c r="B40" s="67"/>
      <c r="C40" s="68"/>
      <c r="D40" s="68"/>
      <c r="E40" s="68"/>
      <c r="F40" s="68"/>
      <c r="G40" s="68"/>
      <c r="H40" s="68"/>
      <c r="I40" s="68"/>
      <c r="J40" s="68"/>
      <c r="K40" s="68"/>
      <c r="L40" s="68"/>
      <c r="M40" s="68"/>
      <c r="N40" s="68"/>
      <c r="O40" s="68"/>
      <c r="P40" s="68"/>
      <c r="Q40" s="68"/>
      <c r="R40" s="68"/>
      <c r="S40" s="68"/>
      <c r="T40" s="68"/>
      <c r="U40" s="68"/>
      <c r="V40" s="68"/>
      <c r="W40" s="68"/>
      <c r="X40" s="69"/>
    </row>
    <row r="41" spans="1:24" s="31" customFormat="1" ht="18" customHeight="1">
      <c r="A41" s="66"/>
      <c r="B41" s="67"/>
      <c r="C41" s="68"/>
      <c r="D41" s="68"/>
      <c r="E41" s="68"/>
      <c r="F41" s="68"/>
      <c r="G41" s="68"/>
      <c r="H41" s="68"/>
      <c r="I41" s="68"/>
      <c r="J41" s="68"/>
      <c r="K41" s="68"/>
      <c r="L41" s="68"/>
      <c r="M41" s="68"/>
      <c r="N41" s="68"/>
      <c r="O41" s="68"/>
      <c r="P41" s="68"/>
      <c r="Q41" s="68"/>
      <c r="R41" s="68"/>
      <c r="S41" s="68"/>
      <c r="T41" s="68"/>
      <c r="U41" s="68"/>
      <c r="V41" s="68"/>
      <c r="W41" s="68"/>
      <c r="X41" s="69"/>
    </row>
    <row r="42" spans="1:24" s="31" customFormat="1" ht="18" customHeight="1">
      <c r="A42" s="66"/>
      <c r="B42" s="67"/>
      <c r="C42" s="68"/>
      <c r="D42" s="68"/>
      <c r="E42" s="68"/>
      <c r="F42" s="68"/>
      <c r="G42" s="68"/>
      <c r="H42" s="68"/>
      <c r="I42" s="68"/>
      <c r="J42" s="68"/>
      <c r="K42" s="68"/>
      <c r="L42" s="68"/>
      <c r="M42" s="68"/>
      <c r="N42" s="68"/>
      <c r="O42" s="68"/>
      <c r="P42" s="68"/>
      <c r="Q42" s="68"/>
      <c r="R42" s="68"/>
      <c r="S42" s="68"/>
      <c r="T42" s="68"/>
      <c r="U42" s="68"/>
      <c r="V42" s="68"/>
      <c r="W42" s="68"/>
      <c r="X42" s="69"/>
    </row>
    <row r="43" spans="1:24" s="31" customFormat="1" ht="18" customHeight="1">
      <c r="A43" s="66"/>
      <c r="B43" s="67"/>
      <c r="C43" s="68"/>
      <c r="D43" s="68"/>
      <c r="E43" s="68"/>
      <c r="F43" s="68"/>
      <c r="G43" s="68"/>
      <c r="H43" s="68"/>
      <c r="I43" s="68"/>
      <c r="J43" s="68"/>
      <c r="K43" s="68"/>
      <c r="L43" s="68"/>
      <c r="M43" s="68"/>
      <c r="N43" s="68"/>
      <c r="O43" s="68"/>
      <c r="P43" s="68"/>
      <c r="Q43" s="68"/>
      <c r="R43" s="68"/>
      <c r="S43" s="68"/>
      <c r="T43" s="68"/>
      <c r="U43" s="68"/>
      <c r="V43" s="68"/>
      <c r="W43" s="68"/>
      <c r="X43" s="69"/>
    </row>
    <row r="44" spans="1:24" s="31" customFormat="1" ht="18" customHeight="1">
      <c r="A44" s="66"/>
      <c r="B44" s="67"/>
      <c r="C44" s="68"/>
      <c r="D44" s="68"/>
      <c r="E44" s="68"/>
      <c r="F44" s="68"/>
      <c r="G44" s="68"/>
      <c r="H44" s="68"/>
      <c r="I44" s="68"/>
      <c r="J44" s="68"/>
      <c r="K44" s="68"/>
      <c r="L44" s="68"/>
      <c r="M44" s="68"/>
      <c r="N44" s="68"/>
      <c r="O44" s="68"/>
      <c r="P44" s="68"/>
      <c r="Q44" s="68"/>
      <c r="R44" s="68"/>
      <c r="S44" s="68"/>
      <c r="T44" s="68"/>
      <c r="U44" s="68"/>
      <c r="V44" s="68"/>
      <c r="W44" s="68"/>
      <c r="X44" s="69"/>
    </row>
    <row r="45" spans="1:24" s="31" customFormat="1" ht="18" customHeight="1">
      <c r="A45" s="66"/>
      <c r="B45" s="67"/>
      <c r="C45" s="68"/>
      <c r="D45" s="68"/>
      <c r="E45" s="68"/>
      <c r="F45" s="68"/>
      <c r="G45" s="68"/>
      <c r="H45" s="68"/>
      <c r="I45" s="68"/>
      <c r="J45" s="68"/>
      <c r="K45" s="68"/>
      <c r="L45" s="68"/>
      <c r="M45" s="68"/>
      <c r="N45" s="68"/>
      <c r="O45" s="68"/>
      <c r="P45" s="68"/>
      <c r="Q45" s="68"/>
      <c r="R45" s="68"/>
      <c r="S45" s="68"/>
      <c r="T45" s="68"/>
      <c r="U45" s="68"/>
      <c r="V45" s="68"/>
      <c r="W45" s="68"/>
      <c r="X45" s="69"/>
    </row>
    <row r="46" spans="1:24" s="31" customFormat="1" ht="18" customHeight="1">
      <c r="A46" s="66"/>
      <c r="B46" s="67"/>
      <c r="C46" s="68"/>
      <c r="D46" s="68"/>
      <c r="E46" s="68"/>
      <c r="F46" s="68"/>
      <c r="G46" s="68"/>
      <c r="H46" s="68"/>
      <c r="I46" s="68"/>
      <c r="J46" s="68"/>
      <c r="K46" s="68"/>
      <c r="L46" s="68"/>
      <c r="M46" s="68"/>
      <c r="N46" s="68"/>
      <c r="O46" s="68"/>
      <c r="P46" s="68"/>
      <c r="Q46" s="68"/>
      <c r="R46" s="68"/>
      <c r="S46" s="68"/>
      <c r="T46" s="68"/>
      <c r="U46" s="68"/>
      <c r="V46" s="68"/>
      <c r="W46" s="68"/>
      <c r="X46" s="69"/>
    </row>
    <row r="47" spans="1:24" s="31" customFormat="1" ht="18" customHeight="1">
      <c r="A47" s="66"/>
      <c r="B47" s="67"/>
      <c r="C47" s="68"/>
      <c r="D47" s="68"/>
      <c r="E47" s="68"/>
      <c r="F47" s="68"/>
      <c r="G47" s="68"/>
      <c r="H47" s="68"/>
      <c r="I47" s="68"/>
      <c r="J47" s="68"/>
      <c r="K47" s="68"/>
      <c r="L47" s="68"/>
      <c r="M47" s="68"/>
      <c r="N47" s="68"/>
      <c r="O47" s="68"/>
      <c r="P47" s="68"/>
      <c r="Q47" s="68"/>
      <c r="R47" s="68"/>
      <c r="S47" s="68"/>
      <c r="T47" s="68"/>
      <c r="U47" s="68"/>
      <c r="V47" s="68"/>
      <c r="W47" s="68"/>
      <c r="X47" s="69"/>
    </row>
    <row r="48" spans="1:24" s="31" customFormat="1" ht="18" customHeight="1">
      <c r="A48" s="66"/>
      <c r="B48" s="67"/>
      <c r="C48" s="68"/>
      <c r="D48" s="68"/>
      <c r="E48" s="68"/>
      <c r="F48" s="68"/>
      <c r="G48" s="68"/>
      <c r="H48" s="68"/>
      <c r="I48" s="68"/>
      <c r="J48" s="68"/>
      <c r="K48" s="68"/>
      <c r="L48" s="68"/>
      <c r="M48" s="68"/>
      <c r="N48" s="68"/>
      <c r="O48" s="68"/>
      <c r="P48" s="68"/>
      <c r="Q48" s="68"/>
      <c r="R48" s="68"/>
      <c r="S48" s="68"/>
      <c r="T48" s="68"/>
      <c r="U48" s="68"/>
      <c r="V48" s="68"/>
      <c r="W48" s="68"/>
      <c r="X48" s="69"/>
    </row>
    <row r="49" spans="1:24">
      <c r="A49" s="49"/>
      <c r="B49" s="54"/>
      <c r="C49" s="55"/>
      <c r="D49" s="55"/>
      <c r="E49" s="55"/>
      <c r="F49" s="55"/>
      <c r="G49" s="55"/>
      <c r="H49" s="55"/>
      <c r="I49" s="55"/>
      <c r="J49" s="55"/>
      <c r="K49" s="55"/>
      <c r="L49" s="55"/>
      <c r="M49" s="55"/>
      <c r="N49" s="55"/>
      <c r="O49" s="55"/>
      <c r="P49" s="55"/>
      <c r="Q49" s="55"/>
      <c r="R49" s="55"/>
      <c r="S49" s="55"/>
      <c r="T49" s="55"/>
      <c r="U49" s="55"/>
      <c r="V49" s="55"/>
      <c r="W49" s="55"/>
      <c r="X49" s="56"/>
    </row>
    <row r="50" spans="1:24">
      <c r="A50" s="49"/>
      <c r="B50" s="54"/>
      <c r="C50" s="55"/>
      <c r="D50" s="55"/>
      <c r="E50" s="55"/>
      <c r="F50" s="55"/>
      <c r="G50" s="55"/>
      <c r="H50" s="55"/>
      <c r="I50" s="55"/>
      <c r="J50" s="55"/>
      <c r="K50" s="55"/>
      <c r="L50" s="55"/>
      <c r="M50" s="55"/>
      <c r="N50" s="55"/>
      <c r="O50" s="55"/>
      <c r="P50" s="55"/>
      <c r="Q50" s="55"/>
      <c r="R50" s="55"/>
      <c r="S50" s="55"/>
      <c r="T50" s="55"/>
      <c r="U50" s="55"/>
      <c r="V50" s="55"/>
      <c r="W50" s="55"/>
      <c r="X50" s="56"/>
    </row>
    <row r="51" spans="1:24">
      <c r="A51" s="49"/>
      <c r="B51" s="58"/>
      <c r="C51" s="59"/>
      <c r="D51" s="59"/>
      <c r="E51" s="59"/>
      <c r="F51" s="59"/>
      <c r="G51" s="59"/>
      <c r="H51" s="59"/>
      <c r="I51" s="59"/>
      <c r="J51" s="59"/>
      <c r="K51" s="59"/>
      <c r="L51" s="59"/>
      <c r="M51" s="59"/>
      <c r="N51" s="59"/>
      <c r="O51" s="59"/>
      <c r="P51" s="59"/>
      <c r="Q51" s="59"/>
      <c r="R51" s="59"/>
      <c r="S51" s="59"/>
      <c r="T51" s="59"/>
      <c r="U51" s="59"/>
      <c r="V51" s="59"/>
      <c r="W51" s="59"/>
      <c r="X51" s="60"/>
    </row>
    <row r="52" spans="1:24">
      <c r="A52" s="49"/>
      <c r="B52" s="49"/>
      <c r="C52" s="49"/>
      <c r="D52" s="49"/>
      <c r="E52" s="49"/>
      <c r="F52" s="49"/>
      <c r="G52" s="49"/>
      <c r="H52" s="49"/>
      <c r="I52" s="49"/>
      <c r="J52" s="49"/>
      <c r="K52" s="49"/>
      <c r="L52" s="49"/>
      <c r="M52" s="49"/>
      <c r="N52" s="49"/>
      <c r="O52" s="49"/>
      <c r="P52" s="49"/>
      <c r="Q52" s="49"/>
      <c r="R52" s="49"/>
      <c r="S52" s="49"/>
      <c r="T52" s="49"/>
      <c r="U52" s="49"/>
      <c r="V52" s="49"/>
      <c r="W52" s="49"/>
      <c r="X52" s="49"/>
    </row>
  </sheetData>
  <sheetProtection algorithmName="SHA-512" hashValue="bQ7QXhpNBJnVYP3MdHcTqdIrn2C5OIacFSBz9HFkYzIl0G5UrjgzwKe2DzM08/pYyQ+XnZBeC1bMMcAgdin8sg==" saltValue="0508O1whwya+Zr1DZgNGCw==" spinCount="100000" sheet="1" objects="1" scenarios="1"/>
  <mergeCells count="12">
    <mergeCell ref="Q3:W3"/>
    <mergeCell ref="Q4:W4"/>
    <mergeCell ref="E8:L8"/>
    <mergeCell ref="E10:L10"/>
    <mergeCell ref="E11:L11"/>
    <mergeCell ref="I29:M29"/>
    <mergeCell ref="I31:M31"/>
    <mergeCell ref="D29:H29"/>
    <mergeCell ref="D31:H31"/>
    <mergeCell ref="B6:X6"/>
    <mergeCell ref="C17:W21"/>
    <mergeCell ref="C23:W2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8BE21-A9E0-4DF7-9EAD-FF29ECACC9EA}">
  <sheetPr codeName="Sheet9"/>
  <dimension ref="A1:J30"/>
  <sheetViews>
    <sheetView showGridLines="0" zoomScaleNormal="100" zoomScaleSheetLayoutView="100" workbookViewId="0">
      <selection activeCell="F6" sqref="F6"/>
    </sheetView>
  </sheetViews>
  <sheetFormatPr defaultRowHeight="18.75"/>
  <cols>
    <col min="1" max="1" width="11" style="1" customWidth="1"/>
    <col min="2" max="2" width="9" style="1" customWidth="1"/>
    <col min="3" max="3" width="15.125" style="1" customWidth="1"/>
    <col min="4" max="4" width="12.375" style="1" customWidth="1"/>
    <col min="5" max="5" width="37.5" style="1" customWidth="1"/>
    <col min="6" max="6" width="14.5" style="1" customWidth="1"/>
    <col min="7" max="7" width="8.375" style="7" customWidth="1"/>
    <col min="8" max="16384" width="9" style="1"/>
  </cols>
  <sheetData>
    <row r="1" spans="1:10" ht="35.25" customHeight="1" thickBot="1">
      <c r="A1" s="311" t="s">
        <v>57</v>
      </c>
      <c r="B1" s="311"/>
      <c r="C1" s="311"/>
      <c r="D1" s="311"/>
      <c r="E1" s="311"/>
      <c r="F1" s="311"/>
      <c r="G1" s="311"/>
    </row>
    <row r="2" spans="1:10" ht="30" customHeight="1" thickBot="1">
      <c r="A2" s="2" t="s">
        <v>58</v>
      </c>
      <c r="B2" s="3" t="s">
        <v>59</v>
      </c>
      <c r="C2" s="4" t="s">
        <v>60</v>
      </c>
      <c r="D2" s="5" t="s">
        <v>61</v>
      </c>
      <c r="E2" s="6" t="s">
        <v>62</v>
      </c>
      <c r="F2" s="312" t="s">
        <v>63</v>
      </c>
      <c r="G2" s="313"/>
    </row>
    <row r="3" spans="1:10" ht="30" customHeight="1">
      <c r="A3" s="314" t="s">
        <v>64</v>
      </c>
      <c r="B3" s="315"/>
      <c r="C3" s="315"/>
      <c r="D3" s="315"/>
      <c r="E3" s="316" t="s">
        <v>138</v>
      </c>
      <c r="F3" s="317"/>
      <c r="G3" s="318"/>
    </row>
    <row r="4" spans="1:10" ht="30" customHeight="1" thickBot="1">
      <c r="A4" s="295" t="s">
        <v>65</v>
      </c>
      <c r="B4" s="296"/>
      <c r="C4" s="296"/>
      <c r="D4" s="296"/>
      <c r="E4" s="319" t="str">
        <f>入力シート!D11&amp;"　　"&amp;入力シート!D12</f>
        <v>延岡株式会社　　代表取締役　延岡　太郎</v>
      </c>
      <c r="F4" s="320"/>
      <c r="G4" s="321"/>
      <c r="J4" s="7"/>
    </row>
    <row r="5" spans="1:10" ht="30" customHeight="1" thickBot="1">
      <c r="A5" s="322" t="s">
        <v>66</v>
      </c>
      <c r="B5" s="323"/>
      <c r="C5" s="323"/>
      <c r="D5" s="323"/>
      <c r="E5" s="8" t="s">
        <v>67</v>
      </c>
      <c r="F5" s="291" t="s">
        <v>68</v>
      </c>
      <c r="G5" s="292"/>
    </row>
    <row r="6" spans="1:10" ht="30" customHeight="1">
      <c r="A6" s="314" t="s">
        <v>69</v>
      </c>
      <c r="B6" s="315"/>
      <c r="C6" s="315"/>
      <c r="D6" s="315"/>
      <c r="E6" s="9" t="s">
        <v>70</v>
      </c>
      <c r="F6" s="10">
        <f t="array" ref="F6">'5.実績報告'!D28:K28</f>
        <v>617680</v>
      </c>
      <c r="G6" s="11" t="s">
        <v>71</v>
      </c>
      <c r="I6" s="12"/>
    </row>
    <row r="7" spans="1:10" ht="30" customHeight="1">
      <c r="A7" s="284" t="s">
        <v>72</v>
      </c>
      <c r="B7" s="285"/>
      <c r="C7" s="285"/>
      <c r="D7" s="285"/>
      <c r="E7" s="13" t="s">
        <v>73</v>
      </c>
      <c r="F7" s="14">
        <f>'6.事業報告（入力有）'!J50</f>
        <v>1358903</v>
      </c>
      <c r="G7" s="15" t="s">
        <v>71</v>
      </c>
    </row>
    <row r="8" spans="1:10" ht="30" customHeight="1">
      <c r="A8" s="284" t="s">
        <v>74</v>
      </c>
      <c r="B8" s="285"/>
      <c r="C8" s="285"/>
      <c r="D8" s="285"/>
      <c r="E8" s="13" t="s">
        <v>75</v>
      </c>
      <c r="F8" s="14">
        <f>'6.事業報告（入力有）'!J46</f>
        <v>1235367</v>
      </c>
      <c r="G8" s="15" t="s">
        <v>71</v>
      </c>
    </row>
    <row r="9" spans="1:10" ht="30" customHeight="1">
      <c r="A9" s="284" t="s">
        <v>76</v>
      </c>
      <c r="B9" s="285"/>
      <c r="C9" s="285"/>
      <c r="D9" s="285"/>
      <c r="E9" s="13" t="s">
        <v>77</v>
      </c>
      <c r="F9" s="16">
        <f>F7-F8</f>
        <v>123536</v>
      </c>
      <c r="G9" s="15" t="s">
        <v>71</v>
      </c>
    </row>
    <row r="10" spans="1:10" ht="30" customHeight="1">
      <c r="A10" s="284" t="s">
        <v>267</v>
      </c>
      <c r="B10" s="285"/>
      <c r="C10" s="285"/>
      <c r="D10" s="285"/>
      <c r="E10" s="13" t="s">
        <v>78</v>
      </c>
      <c r="F10" s="14">
        <f>'6.事業報告（入力有）'!J35</f>
        <v>741223</v>
      </c>
      <c r="G10" s="15" t="s">
        <v>71</v>
      </c>
    </row>
    <row r="11" spans="1:10" ht="30" customHeight="1">
      <c r="A11" s="284" t="s">
        <v>79</v>
      </c>
      <c r="B11" s="285"/>
      <c r="C11" s="285"/>
      <c r="D11" s="285"/>
      <c r="E11" s="13" t="s">
        <v>73</v>
      </c>
      <c r="F11" s="14">
        <v>0</v>
      </c>
      <c r="G11" s="15" t="s">
        <v>71</v>
      </c>
    </row>
    <row r="12" spans="1:10" ht="30" customHeight="1">
      <c r="A12" s="284" t="s">
        <v>80</v>
      </c>
      <c r="B12" s="285"/>
      <c r="C12" s="285"/>
      <c r="D12" s="285"/>
      <c r="E12" s="13" t="s">
        <v>73</v>
      </c>
      <c r="F12" s="14">
        <v>0</v>
      </c>
      <c r="G12" s="15" t="s">
        <v>71</v>
      </c>
    </row>
    <row r="13" spans="1:10" ht="30" customHeight="1">
      <c r="A13" s="284" t="s">
        <v>81</v>
      </c>
      <c r="B13" s="285"/>
      <c r="C13" s="285"/>
      <c r="D13" s="285"/>
      <c r="E13" s="17" t="s">
        <v>82</v>
      </c>
      <c r="F13" s="14">
        <v>0</v>
      </c>
      <c r="G13" s="15" t="s">
        <v>71</v>
      </c>
    </row>
    <row r="14" spans="1:10" ht="30" customHeight="1">
      <c r="A14" s="303" t="s">
        <v>83</v>
      </c>
      <c r="B14" s="304"/>
      <c r="C14" s="304"/>
      <c r="D14" s="304"/>
      <c r="E14" s="13" t="s">
        <v>84</v>
      </c>
      <c r="F14" s="16">
        <f>F10-F9-F13</f>
        <v>617687</v>
      </c>
      <c r="G14" s="15" t="s">
        <v>71</v>
      </c>
    </row>
    <row r="15" spans="1:10" ht="30" customHeight="1">
      <c r="A15" s="284" t="s">
        <v>85</v>
      </c>
      <c r="B15" s="285"/>
      <c r="C15" s="285"/>
      <c r="D15" s="285"/>
      <c r="E15" s="13" t="s">
        <v>86</v>
      </c>
      <c r="F15" s="16">
        <f>F8-F14</f>
        <v>617680</v>
      </c>
      <c r="G15" s="15" t="s">
        <v>71</v>
      </c>
    </row>
    <row r="16" spans="1:10" ht="30" customHeight="1">
      <c r="A16" s="284" t="s">
        <v>87</v>
      </c>
      <c r="B16" s="285"/>
      <c r="C16" s="285"/>
      <c r="D16" s="285"/>
      <c r="E16" s="13" t="s">
        <v>88</v>
      </c>
      <c r="F16" s="14">
        <f>データーシート!C8</f>
        <v>1000000</v>
      </c>
      <c r="G16" s="15" t="s">
        <v>71</v>
      </c>
    </row>
    <row r="17" spans="1:7" ht="30" customHeight="1">
      <c r="A17" s="307" t="s">
        <v>89</v>
      </c>
      <c r="B17" s="308"/>
      <c r="C17" s="308"/>
      <c r="D17" s="308"/>
      <c r="E17" s="305" t="s">
        <v>90</v>
      </c>
      <c r="F17" s="14">
        <f>データーシート!D10</f>
        <v>1</v>
      </c>
      <c r="G17" s="18" t="s">
        <v>91</v>
      </c>
    </row>
    <row r="18" spans="1:7" ht="30" customHeight="1">
      <c r="A18" s="309"/>
      <c r="B18" s="310"/>
      <c r="C18" s="310"/>
      <c r="D18" s="310"/>
      <c r="E18" s="306"/>
      <c r="F18" s="14">
        <f>データーシート!C10</f>
        <v>2</v>
      </c>
      <c r="G18" s="18" t="s">
        <v>92</v>
      </c>
    </row>
    <row r="19" spans="1:7" ht="30" customHeight="1">
      <c r="A19" s="284" t="s">
        <v>93</v>
      </c>
      <c r="B19" s="285"/>
      <c r="C19" s="285"/>
      <c r="D19" s="285"/>
      <c r="E19" s="13" t="s">
        <v>94</v>
      </c>
      <c r="F19" s="16">
        <f>ROUNDDOWN(F8*F17/F18,0)</f>
        <v>617683</v>
      </c>
      <c r="G19" s="15" t="s">
        <v>71</v>
      </c>
    </row>
    <row r="20" spans="1:7" ht="30" customHeight="1">
      <c r="A20" s="284" t="s">
        <v>95</v>
      </c>
      <c r="B20" s="285"/>
      <c r="C20" s="285"/>
      <c r="D20" s="285"/>
      <c r="E20" s="13" t="s">
        <v>96</v>
      </c>
      <c r="F20" s="16">
        <f>MIN(F15,F16,F19)</f>
        <v>617680</v>
      </c>
      <c r="G20" s="15" t="s">
        <v>71</v>
      </c>
    </row>
    <row r="21" spans="1:7" ht="30" customHeight="1" thickBot="1">
      <c r="A21" s="284" t="s">
        <v>97</v>
      </c>
      <c r="B21" s="285"/>
      <c r="C21" s="285"/>
      <c r="D21" s="285"/>
      <c r="E21" s="13" t="s">
        <v>73</v>
      </c>
      <c r="F21" s="14">
        <v>0</v>
      </c>
      <c r="G21" s="15" t="s">
        <v>71</v>
      </c>
    </row>
    <row r="22" spans="1:7" ht="30" customHeight="1" thickBot="1">
      <c r="A22" s="290" t="s">
        <v>98</v>
      </c>
      <c r="B22" s="291"/>
      <c r="C22" s="291"/>
      <c r="D22" s="291"/>
      <c r="E22" s="291"/>
      <c r="F22" s="291"/>
      <c r="G22" s="292"/>
    </row>
    <row r="23" spans="1:7" ht="30" customHeight="1">
      <c r="A23" s="293" t="s">
        <v>99</v>
      </c>
      <c r="B23" s="294"/>
      <c r="C23" s="294"/>
      <c r="D23" s="294"/>
      <c r="E23" s="19" t="s">
        <v>100</v>
      </c>
      <c r="F23" s="20"/>
      <c r="G23" s="21" t="s">
        <v>101</v>
      </c>
    </row>
    <row r="24" spans="1:7" ht="30" hidden="1" customHeight="1">
      <c r="A24" s="22"/>
      <c r="B24" s="23"/>
      <c r="C24" s="23"/>
      <c r="D24" s="23"/>
      <c r="E24" s="24" t="s">
        <v>102</v>
      </c>
      <c r="F24" s="25">
        <f>F13*10</f>
        <v>0</v>
      </c>
      <c r="G24" s="26"/>
    </row>
    <row r="25" spans="1:7" ht="30" customHeight="1" thickBot="1">
      <c r="A25" s="295" t="s">
        <v>103</v>
      </c>
      <c r="B25" s="296"/>
      <c r="C25" s="296"/>
      <c r="D25" s="296"/>
      <c r="E25" s="13" t="s">
        <v>104</v>
      </c>
      <c r="F25" s="16">
        <f>F13/F20*100</f>
        <v>0</v>
      </c>
      <c r="G25" s="27" t="s">
        <v>101</v>
      </c>
    </row>
    <row r="26" spans="1:7" ht="29.1" customHeight="1" thickBot="1">
      <c r="A26" s="290" t="s">
        <v>105</v>
      </c>
      <c r="B26" s="291"/>
      <c r="C26" s="291"/>
      <c r="D26" s="291"/>
      <c r="E26" s="291"/>
      <c r="F26" s="291"/>
      <c r="G26" s="292"/>
    </row>
    <row r="27" spans="1:7" ht="72.75" customHeight="1" thickBot="1">
      <c r="A27" s="297" t="s">
        <v>106</v>
      </c>
      <c r="B27" s="298"/>
      <c r="C27" s="298"/>
      <c r="D27" s="298"/>
      <c r="E27" s="298"/>
      <c r="F27" s="298"/>
      <c r="G27" s="299"/>
    </row>
    <row r="28" spans="1:7" ht="24.75" customHeight="1">
      <c r="A28" s="300" t="s">
        <v>107</v>
      </c>
      <c r="B28" s="301"/>
      <c r="C28" s="301"/>
      <c r="D28" s="301"/>
      <c r="E28" s="301"/>
      <c r="F28" s="301"/>
      <c r="G28" s="302"/>
    </row>
    <row r="29" spans="1:7" ht="17.25" customHeight="1">
      <c r="A29" s="28"/>
      <c r="B29" s="286">
        <f>入力シート!G27</f>
        <v>46096</v>
      </c>
      <c r="C29" s="286"/>
      <c r="D29" s="286"/>
      <c r="E29" s="29"/>
      <c r="F29" s="29"/>
      <c r="G29" s="30"/>
    </row>
    <row r="30" spans="1:7" ht="30.75" customHeight="1" thickBot="1">
      <c r="A30" s="287" t="str">
        <f>"　　　　　　　　　　　　　　　　　　　　　　　　　　　　水産課長　　　"&amp;データーシート!C14&amp;"　　　　印"</f>
        <v>　　　　　　　　　　　　　　　　　　　　　　　　　　　　水産課長　　　渡部　嘉教　　　　印</v>
      </c>
      <c r="B30" s="288"/>
      <c r="C30" s="288"/>
      <c r="D30" s="288"/>
      <c r="E30" s="288"/>
      <c r="F30" s="288"/>
      <c r="G30" s="289"/>
    </row>
  </sheetData>
  <sheetProtection algorithmName="SHA-512" hashValue="cjjVHoIlHFksV9XQGvT4lclnF5aVRI9R3diotACRtnxF/QGYRr3khfpPE14ZN3aJMPHHeX1Qch9GqeD2O7oufg==" saltValue="BXjNWRckV6a66b/piclwqg==" spinCount="100000" sheet="1" objects="1" scenarios="1"/>
  <dataConsolidate/>
  <mergeCells count="32">
    <mergeCell ref="A10:D10"/>
    <mergeCell ref="A9:D9"/>
    <mergeCell ref="A1:G1"/>
    <mergeCell ref="F2:G2"/>
    <mergeCell ref="A3:D3"/>
    <mergeCell ref="E3:G3"/>
    <mergeCell ref="A4:D4"/>
    <mergeCell ref="E4:G4"/>
    <mergeCell ref="A5:D5"/>
    <mergeCell ref="F5:G5"/>
    <mergeCell ref="A6:D6"/>
    <mergeCell ref="A7:D7"/>
    <mergeCell ref="A8:D8"/>
    <mergeCell ref="A11:D11"/>
    <mergeCell ref="A12:D12"/>
    <mergeCell ref="A13:D13"/>
    <mergeCell ref="A14:D14"/>
    <mergeCell ref="E17:E18"/>
    <mergeCell ref="A15:D15"/>
    <mergeCell ref="A16:D16"/>
    <mergeCell ref="A17:D18"/>
    <mergeCell ref="A19:D19"/>
    <mergeCell ref="A20:D20"/>
    <mergeCell ref="B29:D29"/>
    <mergeCell ref="A30:G30"/>
    <mergeCell ref="A22:G22"/>
    <mergeCell ref="A23:D23"/>
    <mergeCell ref="A25:D25"/>
    <mergeCell ref="A26:G26"/>
    <mergeCell ref="A27:G27"/>
    <mergeCell ref="A28:G28"/>
    <mergeCell ref="A21:D21"/>
  </mergeCells>
  <phoneticPr fontId="1"/>
  <dataValidations count="3">
    <dataValidation type="list" allowBlank="1" showInputMessage="1" showErrorMessage="1" sqref="A2" xr:uid="{D02415C4-4E38-4525-8E10-909D7B93B4D3}">
      <formula1>"事業,運営"</formula1>
    </dataValidation>
    <dataValidation type="list" allowBlank="1" showInputMessage="1" showErrorMessage="1" sqref="D2" xr:uid="{B5774D19-E669-4BFC-A570-7436BFB4BA11}">
      <formula1>"単年度,継続"</formula1>
    </dataValidation>
    <dataValidation type="list" allowBlank="1" showInputMessage="1" showErrorMessage="1" sqref="F2:G2" xr:uid="{1BA2A8AF-9850-4737-86AA-E81B95C4F2FD}">
      <formula1>"確定払,前金払,概算払"</formula1>
    </dataValidation>
  </dataValidations>
  <pageMargins left="0.31496062992125984" right="0.31496062992125984" top="0.74803149606299213" bottom="0.74803149606299213" header="0.31496062992125984" footer="0.31496062992125984"/>
  <pageSetup paperSize="9" scale="82" fitToWidth="0" orientation="portrait" r:id="rId1"/>
  <colBreaks count="1" manualBreakCount="1">
    <brk id="7" max="29"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C4B4B-1BC4-4B9F-BE4C-5D095B6E395B}">
  <dimension ref="A1:W49"/>
  <sheetViews>
    <sheetView zoomScaleNormal="100" zoomScaleSheetLayoutView="130" workbookViewId="0">
      <selection activeCell="E38" sqref="E38:K38"/>
    </sheetView>
  </sheetViews>
  <sheetFormatPr defaultColWidth="3.5" defaultRowHeight="13.5"/>
  <cols>
    <col min="1" max="1" width="1.25" style="32" customWidth="1"/>
    <col min="2" max="21" width="3.5" style="32"/>
    <col min="22" max="23" width="4.25" style="32" customWidth="1"/>
    <col min="24" max="16384" width="3.5" style="32"/>
  </cols>
  <sheetData>
    <row r="1" spans="1:23">
      <c r="A1" s="37"/>
      <c r="B1" s="37" t="s">
        <v>108</v>
      </c>
      <c r="C1" s="37"/>
      <c r="D1" s="37"/>
      <c r="E1" s="37"/>
      <c r="F1" s="37"/>
      <c r="G1" s="37"/>
      <c r="H1" s="37"/>
      <c r="I1" s="37"/>
      <c r="J1" s="37"/>
      <c r="K1" s="37"/>
      <c r="L1" s="37"/>
      <c r="M1" s="37"/>
      <c r="N1" s="37"/>
      <c r="O1" s="37"/>
      <c r="P1" s="37"/>
      <c r="Q1" s="37"/>
      <c r="R1" s="37"/>
      <c r="S1" s="37"/>
      <c r="T1" s="37"/>
      <c r="U1" s="37"/>
      <c r="V1" s="37"/>
      <c r="W1" s="37"/>
    </row>
    <row r="2" spans="1:23">
      <c r="A2" s="37"/>
      <c r="B2" s="38"/>
      <c r="C2" s="39"/>
      <c r="D2" s="39"/>
      <c r="E2" s="39"/>
      <c r="F2" s="39"/>
      <c r="G2" s="39"/>
      <c r="H2" s="39"/>
      <c r="I2" s="39"/>
      <c r="J2" s="39"/>
      <c r="K2" s="39"/>
      <c r="L2" s="39"/>
      <c r="M2" s="39"/>
      <c r="N2" s="39"/>
      <c r="O2" s="39"/>
      <c r="P2" s="39"/>
      <c r="Q2" s="39"/>
      <c r="R2" s="39"/>
      <c r="S2" s="39"/>
      <c r="T2" s="39"/>
      <c r="U2" s="39"/>
      <c r="V2" s="39"/>
      <c r="W2" s="40"/>
    </row>
    <row r="3" spans="1:23">
      <c r="A3" s="37"/>
      <c r="B3" s="41"/>
      <c r="C3" s="42"/>
      <c r="D3" s="42"/>
      <c r="E3" s="42"/>
      <c r="F3" s="42"/>
      <c r="G3" s="42"/>
      <c r="H3" s="42"/>
      <c r="I3" s="42"/>
      <c r="J3" s="42"/>
      <c r="K3" s="42"/>
      <c r="L3" s="42"/>
      <c r="M3" s="42"/>
      <c r="N3" s="42"/>
      <c r="O3" s="42"/>
      <c r="P3" s="42"/>
      <c r="Q3" s="256">
        <f>入力シート!D34</f>
        <v>46096</v>
      </c>
      <c r="R3" s="256"/>
      <c r="S3" s="256"/>
      <c r="T3" s="256"/>
      <c r="U3" s="256"/>
      <c r="V3" s="256"/>
      <c r="W3" s="43"/>
    </row>
    <row r="4" spans="1:23">
      <c r="A4" s="37"/>
      <c r="B4" s="41"/>
      <c r="C4" s="42"/>
      <c r="D4" s="42"/>
      <c r="E4" s="42"/>
      <c r="F4" s="42"/>
      <c r="G4" s="42"/>
      <c r="H4" s="42"/>
      <c r="I4" s="42"/>
      <c r="J4" s="42"/>
      <c r="K4" s="42"/>
      <c r="L4" s="42"/>
      <c r="M4" s="42"/>
      <c r="N4" s="42"/>
      <c r="O4" s="42"/>
      <c r="P4" s="42"/>
      <c r="Q4" s="42"/>
      <c r="R4" s="42"/>
      <c r="S4" s="42"/>
      <c r="T4" s="42"/>
      <c r="U4" s="42"/>
      <c r="V4" s="42"/>
      <c r="W4" s="43"/>
    </row>
    <row r="5" spans="1:23">
      <c r="A5" s="37"/>
      <c r="B5" s="204" t="s">
        <v>139</v>
      </c>
      <c r="C5" s="205"/>
      <c r="D5" s="205"/>
      <c r="E5" s="205"/>
      <c r="F5" s="205"/>
      <c r="G5" s="205"/>
      <c r="H5" s="205"/>
      <c r="I5" s="205"/>
      <c r="J5" s="205"/>
      <c r="K5" s="205"/>
      <c r="L5" s="205"/>
      <c r="M5" s="205"/>
      <c r="N5" s="205"/>
      <c r="O5" s="205"/>
      <c r="P5" s="205"/>
      <c r="Q5" s="205"/>
      <c r="R5" s="205"/>
      <c r="S5" s="205"/>
      <c r="T5" s="205"/>
      <c r="U5" s="205"/>
      <c r="V5" s="205"/>
      <c r="W5" s="206"/>
    </row>
    <row r="6" spans="1:23">
      <c r="A6" s="37"/>
      <c r="B6" s="41"/>
      <c r="C6" s="42"/>
      <c r="D6" s="42"/>
      <c r="E6" s="42"/>
      <c r="F6" s="42"/>
      <c r="G6" s="42"/>
      <c r="H6" s="42"/>
      <c r="I6" s="42"/>
      <c r="J6" s="42"/>
      <c r="K6" s="42"/>
      <c r="L6" s="42"/>
      <c r="M6" s="42"/>
      <c r="N6" s="42"/>
      <c r="O6" s="42"/>
      <c r="P6" s="42"/>
      <c r="Q6" s="42"/>
      <c r="R6" s="42"/>
      <c r="S6" s="42"/>
      <c r="T6" s="42"/>
      <c r="U6" s="42"/>
      <c r="V6" s="42"/>
      <c r="W6" s="43"/>
    </row>
    <row r="7" spans="1:23">
      <c r="A7" s="37"/>
      <c r="B7" s="41"/>
      <c r="C7" s="42" t="str">
        <f>"延岡市長　"&amp;データーシート!C16&amp;"　様"</f>
        <v>延岡市長　三浦　久知　様</v>
      </c>
      <c r="D7" s="42"/>
      <c r="E7" s="42"/>
      <c r="F7" s="42"/>
      <c r="G7" s="42"/>
      <c r="H7" s="42"/>
      <c r="I7" s="42"/>
      <c r="J7" s="42"/>
      <c r="K7" s="42"/>
      <c r="L7" s="42"/>
      <c r="M7" s="42"/>
      <c r="N7" s="42"/>
      <c r="O7" s="42"/>
      <c r="P7" s="42"/>
      <c r="Q7" s="42"/>
      <c r="R7" s="42"/>
      <c r="S7" s="42"/>
      <c r="T7" s="42"/>
      <c r="U7" s="42"/>
      <c r="V7" s="42"/>
      <c r="W7" s="43"/>
    </row>
    <row r="8" spans="1:23">
      <c r="A8" s="37"/>
      <c r="B8" s="41"/>
      <c r="C8" s="42"/>
      <c r="D8" s="42"/>
      <c r="E8" s="42"/>
      <c r="F8" s="42"/>
      <c r="G8" s="42"/>
      <c r="H8" s="42"/>
      <c r="I8" s="42"/>
      <c r="J8" s="42"/>
      <c r="K8" s="42"/>
      <c r="L8" s="61" t="s">
        <v>3</v>
      </c>
      <c r="M8" s="61"/>
      <c r="N8" s="49"/>
      <c r="O8" s="265" t="str">
        <f>入力シート!D10</f>
        <v>宮崎県延岡市東本小路１番地２３</v>
      </c>
      <c r="P8" s="265"/>
      <c r="Q8" s="265"/>
      <c r="R8" s="265"/>
      <c r="S8" s="265"/>
      <c r="T8" s="265"/>
      <c r="U8" s="265"/>
      <c r="V8" s="265"/>
      <c r="W8" s="266"/>
    </row>
    <row r="9" spans="1:23">
      <c r="A9" s="37"/>
      <c r="B9" s="41"/>
      <c r="C9" s="42"/>
      <c r="D9" s="42"/>
      <c r="E9" s="42"/>
      <c r="F9" s="42"/>
      <c r="G9" s="42"/>
      <c r="H9" s="42"/>
      <c r="I9" s="42"/>
      <c r="J9" s="42"/>
      <c r="K9" s="42"/>
      <c r="L9" s="62"/>
      <c r="M9" s="62"/>
      <c r="N9" s="49"/>
      <c r="O9" s="265"/>
      <c r="P9" s="265"/>
      <c r="Q9" s="265"/>
      <c r="R9" s="265"/>
      <c r="S9" s="265"/>
      <c r="T9" s="265"/>
      <c r="U9" s="265"/>
      <c r="V9" s="265"/>
      <c r="W9" s="266"/>
    </row>
    <row r="10" spans="1:23">
      <c r="A10" s="37"/>
      <c r="B10" s="41"/>
      <c r="C10" s="42"/>
      <c r="D10" s="42"/>
      <c r="E10" s="42"/>
      <c r="F10" s="42"/>
      <c r="G10" s="42"/>
      <c r="H10" s="42"/>
      <c r="I10" s="42"/>
      <c r="J10" s="42"/>
      <c r="K10" s="42"/>
      <c r="L10" s="61" t="s">
        <v>37</v>
      </c>
      <c r="M10" s="61"/>
      <c r="N10" s="49"/>
      <c r="O10" s="267" t="str">
        <f>入力シート!D11</f>
        <v>延岡株式会社</v>
      </c>
      <c r="P10" s="267"/>
      <c r="Q10" s="267"/>
      <c r="R10" s="267"/>
      <c r="S10" s="267"/>
      <c r="T10" s="267"/>
      <c r="U10" s="267"/>
      <c r="V10" s="267"/>
      <c r="W10" s="268"/>
    </row>
    <row r="11" spans="1:23">
      <c r="A11" s="37"/>
      <c r="B11" s="41"/>
      <c r="C11" s="42"/>
      <c r="D11" s="42"/>
      <c r="E11" s="42"/>
      <c r="F11" s="42"/>
      <c r="G11" s="42"/>
      <c r="H11" s="42"/>
      <c r="I11" s="42"/>
      <c r="J11" s="42"/>
      <c r="K11" s="42"/>
      <c r="L11" s="55"/>
      <c r="M11" s="55"/>
      <c r="N11" s="55"/>
      <c r="O11" s="257" t="str">
        <f>"　"&amp;入力シート!D12</f>
        <v>　代表取締役　延岡　太郎</v>
      </c>
      <c r="P11" s="257"/>
      <c r="Q11" s="257"/>
      <c r="R11" s="257"/>
      <c r="S11" s="257"/>
      <c r="T11" s="257"/>
      <c r="U11" s="257"/>
      <c r="V11" s="257"/>
      <c r="W11" s="268"/>
    </row>
    <row r="12" spans="1:23">
      <c r="A12" s="37"/>
      <c r="B12" s="41"/>
      <c r="C12" s="42"/>
      <c r="D12" s="42"/>
      <c r="E12" s="42"/>
      <c r="F12" s="42"/>
      <c r="G12" s="42"/>
      <c r="H12" s="42"/>
      <c r="I12" s="42"/>
      <c r="J12" s="42"/>
      <c r="K12" s="42"/>
      <c r="L12" s="42"/>
      <c r="M12" s="42"/>
      <c r="N12" s="42"/>
      <c r="O12" s="42"/>
      <c r="P12" s="42"/>
      <c r="Q12" s="42"/>
      <c r="R12" s="42"/>
      <c r="S12" s="42"/>
      <c r="T12" s="42"/>
      <c r="U12" s="42"/>
      <c r="V12" s="42"/>
      <c r="W12" s="43"/>
    </row>
    <row r="13" spans="1:23" ht="18.75" customHeight="1">
      <c r="A13" s="37"/>
      <c r="B13" s="41"/>
      <c r="C13" s="207" t="str">
        <f>IF(入力シート!G49="有","　"&amp;TEXT(入力シート!G47,"[$-ja-JP]ggge年m月d日")&amp;"付け第"&amp;TEXT(入力シート!G46,"###")&amp;"号で補助金等の変更交付の決定を受けた水産新技術・設備導入支援事業について事業が完了しましたので、延岡市補助金等の交付に関する規則第15条の規定に基づいて補助金等の交付を請求します。","　"&amp;TEXT(入力シート!G9,"[$-ja-JP]ggge年m月d日")&amp;"付け第"&amp;TEXT(入力シート!G10,"###")&amp;"号で補助金等の交付の決定を受けた水産新技術・設備導入支援事業について事業が完了しましたので、延岡市補助金等の交付に関する規則第15条の規定に基づいて補助金等の交付を請求します。")</f>
        <v>　令和7年5月15日付け第35号で補助金等の交付の決定を受けた水産新技術・設備導入支援事業について事業が完了しましたので、延岡市補助金等の交付に関する規則第15条の規定に基づいて補助金等の交付を請求します。</v>
      </c>
      <c r="D13" s="207"/>
      <c r="E13" s="207"/>
      <c r="F13" s="207"/>
      <c r="G13" s="207"/>
      <c r="H13" s="207"/>
      <c r="I13" s="207"/>
      <c r="J13" s="207"/>
      <c r="K13" s="207"/>
      <c r="L13" s="207"/>
      <c r="M13" s="207"/>
      <c r="N13" s="207"/>
      <c r="O13" s="207"/>
      <c r="P13" s="207"/>
      <c r="Q13" s="207"/>
      <c r="R13" s="207"/>
      <c r="S13" s="207"/>
      <c r="T13" s="207"/>
      <c r="U13" s="207"/>
      <c r="V13" s="207"/>
      <c r="W13" s="43"/>
    </row>
    <row r="14" spans="1:23" ht="13.5" customHeight="1">
      <c r="A14" s="37"/>
      <c r="B14" s="41"/>
      <c r="C14" s="207"/>
      <c r="D14" s="207"/>
      <c r="E14" s="207"/>
      <c r="F14" s="207"/>
      <c r="G14" s="207"/>
      <c r="H14" s="207"/>
      <c r="I14" s="207"/>
      <c r="J14" s="207"/>
      <c r="K14" s="207"/>
      <c r="L14" s="207"/>
      <c r="M14" s="207"/>
      <c r="N14" s="207"/>
      <c r="O14" s="207"/>
      <c r="P14" s="207"/>
      <c r="Q14" s="207"/>
      <c r="R14" s="207"/>
      <c r="S14" s="207"/>
      <c r="T14" s="207"/>
      <c r="U14" s="207"/>
      <c r="V14" s="207"/>
      <c r="W14" s="43"/>
    </row>
    <row r="15" spans="1:23">
      <c r="A15" s="37"/>
      <c r="B15" s="41"/>
      <c r="C15" s="207"/>
      <c r="D15" s="207"/>
      <c r="E15" s="207"/>
      <c r="F15" s="207"/>
      <c r="G15" s="207"/>
      <c r="H15" s="207"/>
      <c r="I15" s="207"/>
      <c r="J15" s="207"/>
      <c r="K15" s="207"/>
      <c r="L15" s="207"/>
      <c r="M15" s="207"/>
      <c r="N15" s="207"/>
      <c r="O15" s="207"/>
      <c r="P15" s="207"/>
      <c r="Q15" s="207"/>
      <c r="R15" s="207"/>
      <c r="S15" s="207"/>
      <c r="T15" s="207"/>
      <c r="U15" s="207"/>
      <c r="V15" s="207"/>
      <c r="W15" s="43"/>
    </row>
    <row r="16" spans="1:23">
      <c r="A16" s="37"/>
      <c r="B16" s="41"/>
      <c r="C16" s="207"/>
      <c r="D16" s="207"/>
      <c r="E16" s="207"/>
      <c r="F16" s="207"/>
      <c r="G16" s="207"/>
      <c r="H16" s="207"/>
      <c r="I16" s="207"/>
      <c r="J16" s="207"/>
      <c r="K16" s="207"/>
      <c r="L16" s="207"/>
      <c r="M16" s="207"/>
      <c r="N16" s="207"/>
      <c r="O16" s="207"/>
      <c r="P16" s="207"/>
      <c r="Q16" s="207"/>
      <c r="R16" s="207"/>
      <c r="S16" s="207"/>
      <c r="T16" s="207"/>
      <c r="U16" s="207"/>
      <c r="V16" s="207"/>
      <c r="W16" s="43"/>
    </row>
    <row r="17" spans="1:23">
      <c r="A17" s="37"/>
      <c r="B17" s="41"/>
      <c r="C17" s="42"/>
      <c r="D17" s="42"/>
      <c r="E17" s="42"/>
      <c r="F17" s="42"/>
      <c r="G17" s="42"/>
      <c r="H17" s="42"/>
      <c r="I17" s="42"/>
      <c r="J17" s="42"/>
      <c r="K17" s="42"/>
      <c r="L17" s="42"/>
      <c r="M17" s="42"/>
      <c r="N17" s="42"/>
      <c r="O17" s="42"/>
      <c r="P17" s="42"/>
      <c r="Q17" s="42"/>
      <c r="R17" s="42"/>
      <c r="S17" s="42"/>
      <c r="T17" s="42"/>
      <c r="U17" s="42"/>
      <c r="V17" s="42"/>
      <c r="W17" s="43"/>
    </row>
    <row r="18" spans="1:23">
      <c r="A18" s="37"/>
      <c r="B18" s="41"/>
      <c r="C18" s="205" t="s">
        <v>4</v>
      </c>
      <c r="D18" s="205"/>
      <c r="E18" s="205"/>
      <c r="F18" s="205"/>
      <c r="G18" s="205"/>
      <c r="H18" s="205"/>
      <c r="I18" s="205"/>
      <c r="J18" s="205"/>
      <c r="K18" s="205"/>
      <c r="L18" s="205"/>
      <c r="M18" s="205"/>
      <c r="N18" s="205"/>
      <c r="O18" s="205"/>
      <c r="P18" s="205"/>
      <c r="Q18" s="205"/>
      <c r="R18" s="205"/>
      <c r="S18" s="205"/>
      <c r="T18" s="205"/>
      <c r="U18" s="205"/>
      <c r="V18" s="205"/>
      <c r="W18" s="43"/>
    </row>
    <row r="19" spans="1:23">
      <c r="A19" s="37"/>
      <c r="B19" s="41"/>
      <c r="C19" s="42"/>
      <c r="D19" s="42"/>
      <c r="E19" s="42"/>
      <c r="F19" s="42"/>
      <c r="G19" s="42"/>
      <c r="H19" s="42"/>
      <c r="I19" s="42"/>
      <c r="J19" s="42"/>
      <c r="K19" s="42"/>
      <c r="L19" s="42"/>
      <c r="M19" s="42"/>
      <c r="N19" s="42"/>
      <c r="O19" s="42"/>
      <c r="P19" s="42"/>
      <c r="Q19" s="42"/>
      <c r="R19" s="42"/>
      <c r="S19" s="42"/>
      <c r="T19" s="42"/>
      <c r="U19" s="42"/>
      <c r="V19" s="42"/>
      <c r="W19" s="43"/>
    </row>
    <row r="20" spans="1:23">
      <c r="A20" s="37"/>
      <c r="B20" s="41"/>
      <c r="C20" s="42" t="s">
        <v>109</v>
      </c>
      <c r="D20" s="42"/>
      <c r="E20" s="42"/>
      <c r="F20" s="42"/>
      <c r="G20" s="42"/>
      <c r="H20" s="42"/>
      <c r="I20" s="42"/>
      <c r="J20" s="42"/>
      <c r="K20" s="42"/>
      <c r="L20" s="42"/>
      <c r="M20" s="42"/>
      <c r="N20" s="42"/>
      <c r="O20" s="42"/>
      <c r="P20" s="42"/>
      <c r="Q20" s="42"/>
      <c r="R20" s="42"/>
      <c r="S20" s="42"/>
      <c r="T20" s="42"/>
      <c r="U20" s="42"/>
      <c r="V20" s="42"/>
      <c r="W20" s="43"/>
    </row>
    <row r="21" spans="1:23">
      <c r="A21" s="37"/>
      <c r="B21" s="41"/>
      <c r="C21" s="42"/>
      <c r="D21" s="42"/>
      <c r="E21" s="42"/>
      <c r="F21" s="42"/>
      <c r="G21" s="42"/>
      <c r="H21" s="42"/>
      <c r="I21" s="42"/>
      <c r="J21" s="42"/>
      <c r="K21" s="42"/>
      <c r="L21" s="42"/>
      <c r="M21" s="42"/>
      <c r="N21" s="42"/>
      <c r="O21" s="42"/>
      <c r="P21" s="42"/>
      <c r="Q21" s="42"/>
      <c r="R21" s="42"/>
      <c r="S21" s="42"/>
      <c r="T21" s="42"/>
      <c r="U21" s="42"/>
      <c r="V21" s="42"/>
      <c r="W21" s="43"/>
    </row>
    <row r="22" spans="1:23">
      <c r="A22" s="37"/>
      <c r="B22" s="41"/>
      <c r="C22" s="42" t="s">
        <v>6</v>
      </c>
      <c r="D22" s="42"/>
      <c r="E22" s="202">
        <f>入力シート!G26</f>
        <v>617680</v>
      </c>
      <c r="F22" s="202"/>
      <c r="G22" s="202"/>
      <c r="H22" s="202"/>
      <c r="I22" s="202"/>
      <c r="J22" s="202"/>
      <c r="K22" s="202"/>
      <c r="L22" s="202"/>
      <c r="M22" s="202"/>
      <c r="N22" s="202"/>
      <c r="O22" s="42"/>
      <c r="P22" s="42"/>
      <c r="Q22" s="42"/>
      <c r="R22" s="42"/>
      <c r="S22" s="42"/>
      <c r="T22" s="42"/>
      <c r="U22" s="42"/>
      <c r="V22" s="42"/>
      <c r="W22" s="43"/>
    </row>
    <row r="23" spans="1:23">
      <c r="A23" s="37"/>
      <c r="B23" s="41"/>
      <c r="C23" s="42"/>
      <c r="D23" s="42"/>
      <c r="E23" s="42"/>
      <c r="F23" s="42"/>
      <c r="G23" s="42"/>
      <c r="H23" s="42"/>
      <c r="I23" s="42"/>
      <c r="J23" s="42"/>
      <c r="K23" s="42"/>
      <c r="L23" s="42"/>
      <c r="M23" s="42"/>
      <c r="N23" s="42"/>
      <c r="O23" s="42"/>
      <c r="P23" s="42"/>
      <c r="Q23" s="42"/>
      <c r="R23" s="42"/>
      <c r="S23" s="42"/>
      <c r="T23" s="42"/>
      <c r="U23" s="42"/>
      <c r="V23" s="42"/>
      <c r="W23" s="43"/>
    </row>
    <row r="24" spans="1:23">
      <c r="A24" s="37"/>
      <c r="B24" s="41"/>
      <c r="C24" s="42" t="s">
        <v>110</v>
      </c>
      <c r="D24" s="42"/>
      <c r="E24" s="42"/>
      <c r="F24" s="42"/>
      <c r="G24" s="42"/>
      <c r="H24" s="42"/>
      <c r="I24" s="42"/>
      <c r="J24" s="42"/>
      <c r="K24" s="42"/>
      <c r="L24" s="42"/>
      <c r="M24" s="42"/>
      <c r="N24" s="42"/>
      <c r="O24" s="42"/>
      <c r="P24" s="42"/>
      <c r="Q24" s="42"/>
      <c r="R24" s="42"/>
      <c r="S24" s="42"/>
      <c r="T24" s="42"/>
      <c r="U24" s="42"/>
      <c r="V24" s="42"/>
      <c r="W24" s="43"/>
    </row>
    <row r="25" spans="1:23">
      <c r="A25" s="37"/>
      <c r="B25" s="41"/>
      <c r="C25" s="42"/>
      <c r="D25" s="42"/>
      <c r="E25" s="42"/>
      <c r="F25" s="42"/>
      <c r="G25" s="42"/>
      <c r="H25" s="42"/>
      <c r="I25" s="42"/>
      <c r="J25" s="42"/>
      <c r="K25" s="42"/>
      <c r="L25" s="42"/>
      <c r="M25" s="42"/>
      <c r="N25" s="42"/>
      <c r="O25" s="42"/>
      <c r="P25" s="42"/>
      <c r="Q25" s="42"/>
      <c r="R25" s="42"/>
      <c r="S25" s="42"/>
      <c r="T25" s="42"/>
      <c r="U25" s="42"/>
      <c r="V25" s="42"/>
      <c r="W25" s="43"/>
    </row>
    <row r="26" spans="1:23">
      <c r="A26" s="37"/>
      <c r="B26" s="41"/>
      <c r="C26" s="42"/>
      <c r="D26" s="42"/>
      <c r="E26" s="42" t="s">
        <v>111</v>
      </c>
      <c r="F26" s="42"/>
      <c r="G26" s="42"/>
      <c r="H26" s="42"/>
      <c r="I26" s="42"/>
      <c r="J26" s="42"/>
      <c r="K26" s="42"/>
      <c r="L26" s="42"/>
      <c r="M26" s="42"/>
      <c r="N26" s="42"/>
      <c r="O26" s="42"/>
      <c r="P26" s="42"/>
      <c r="Q26" s="42"/>
      <c r="R26" s="42"/>
      <c r="S26" s="42"/>
      <c r="T26" s="42"/>
      <c r="U26" s="42"/>
      <c r="V26" s="42"/>
      <c r="W26" s="43"/>
    </row>
    <row r="27" spans="1:23">
      <c r="A27" s="37"/>
      <c r="B27" s="41"/>
      <c r="C27" s="42"/>
      <c r="D27" s="42"/>
      <c r="E27" s="42"/>
      <c r="F27" s="42"/>
      <c r="G27" s="42"/>
      <c r="H27" s="42"/>
      <c r="I27" s="42"/>
      <c r="J27" s="42"/>
      <c r="K27" s="42"/>
      <c r="L27" s="42"/>
      <c r="M27" s="42"/>
      <c r="N27" s="42"/>
      <c r="O27" s="42"/>
      <c r="P27" s="42"/>
      <c r="Q27" s="42"/>
      <c r="R27" s="42"/>
      <c r="S27" s="42"/>
      <c r="T27" s="42"/>
      <c r="U27" s="42"/>
      <c r="V27" s="42"/>
      <c r="W27" s="43"/>
    </row>
    <row r="28" spans="1:23">
      <c r="A28" s="37"/>
      <c r="B28" s="41"/>
      <c r="C28" s="42" t="s">
        <v>112</v>
      </c>
      <c r="D28" s="42"/>
      <c r="E28" s="42"/>
      <c r="F28" s="42"/>
      <c r="G28" s="42"/>
      <c r="H28" s="42"/>
      <c r="I28" s="42"/>
      <c r="J28" s="42"/>
      <c r="K28" s="42"/>
      <c r="L28" s="42"/>
      <c r="M28" s="42"/>
      <c r="N28" s="42"/>
      <c r="O28" s="42"/>
      <c r="P28" s="42"/>
      <c r="Q28" s="42"/>
      <c r="R28" s="42"/>
      <c r="S28" s="42"/>
      <c r="T28" s="42"/>
      <c r="U28" s="42"/>
      <c r="V28" s="42"/>
      <c r="W28" s="43"/>
    </row>
    <row r="29" spans="1:23">
      <c r="A29" s="37"/>
      <c r="B29" s="41"/>
      <c r="C29" s="42"/>
      <c r="D29" s="42"/>
      <c r="E29" s="42"/>
      <c r="F29" s="42"/>
      <c r="G29" s="42"/>
      <c r="H29" s="42"/>
      <c r="I29" s="42"/>
      <c r="J29" s="42"/>
      <c r="K29" s="42"/>
      <c r="L29" s="42"/>
      <c r="M29" s="42"/>
      <c r="N29" s="42"/>
      <c r="O29" s="42"/>
      <c r="P29" s="42"/>
      <c r="Q29" s="42"/>
      <c r="R29" s="42"/>
      <c r="S29" s="42"/>
      <c r="T29" s="42"/>
      <c r="U29" s="42"/>
      <c r="V29" s="42"/>
      <c r="W29" s="43"/>
    </row>
    <row r="30" spans="1:23">
      <c r="A30" s="37"/>
      <c r="B30" s="41"/>
      <c r="C30" s="42"/>
      <c r="D30" s="42"/>
      <c r="E30" s="202">
        <f>入力シート!D27</f>
        <v>1358903</v>
      </c>
      <c r="F30" s="202"/>
      <c r="G30" s="202"/>
      <c r="H30" s="202"/>
      <c r="I30" s="202"/>
      <c r="J30" s="203">
        <f>入力シート!D28</f>
        <v>1235367</v>
      </c>
      <c r="K30" s="203"/>
      <c r="L30" s="203"/>
      <c r="M30" s="203"/>
      <c r="N30" s="203"/>
      <c r="O30" s="203"/>
      <c r="P30" s="203"/>
      <c r="Q30" s="203"/>
      <c r="R30" s="42"/>
      <c r="S30" s="42"/>
      <c r="T30" s="42"/>
      <c r="U30" s="42"/>
      <c r="V30" s="42"/>
      <c r="W30" s="43"/>
    </row>
    <row r="31" spans="1:23">
      <c r="A31" s="37"/>
      <c r="B31" s="41"/>
      <c r="C31" s="42"/>
      <c r="D31" s="42"/>
      <c r="E31" s="42"/>
      <c r="F31" s="42"/>
      <c r="G31" s="42"/>
      <c r="H31" s="42"/>
      <c r="I31" s="42"/>
      <c r="J31" s="42"/>
      <c r="K31" s="42"/>
      <c r="L31" s="42"/>
      <c r="M31" s="42"/>
      <c r="N31" s="42"/>
      <c r="O31" s="42"/>
      <c r="P31" s="42"/>
      <c r="Q31" s="42"/>
      <c r="R31" s="42"/>
      <c r="S31" s="42"/>
      <c r="T31" s="42"/>
      <c r="U31" s="42"/>
      <c r="V31" s="42"/>
      <c r="W31" s="43"/>
    </row>
    <row r="32" spans="1:23">
      <c r="A32" s="37"/>
      <c r="B32" s="41"/>
      <c r="C32" s="42" t="s">
        <v>113</v>
      </c>
      <c r="D32" s="42"/>
      <c r="E32" s="42"/>
      <c r="F32" s="42"/>
      <c r="G32" s="42"/>
      <c r="H32" s="42"/>
      <c r="I32" s="42"/>
      <c r="J32" s="42"/>
      <c r="K32" s="42"/>
      <c r="L32" s="42"/>
      <c r="M32" s="42"/>
      <c r="N32" s="42"/>
      <c r="O32" s="42"/>
      <c r="P32" s="42"/>
      <c r="Q32" s="42"/>
      <c r="R32" s="42"/>
      <c r="S32" s="42"/>
      <c r="T32" s="42"/>
      <c r="U32" s="42"/>
      <c r="V32" s="42"/>
      <c r="W32" s="43"/>
    </row>
    <row r="33" spans="1:23">
      <c r="A33" s="37"/>
      <c r="B33" s="41"/>
      <c r="C33" s="42"/>
      <c r="D33" s="42"/>
      <c r="E33" s="42"/>
      <c r="F33" s="42"/>
      <c r="G33" s="42"/>
      <c r="H33" s="42"/>
      <c r="I33" s="42"/>
      <c r="J33" s="42"/>
      <c r="K33" s="42"/>
      <c r="L33" s="42"/>
      <c r="M33" s="42"/>
      <c r="N33" s="42"/>
      <c r="O33" s="42"/>
      <c r="P33" s="42"/>
      <c r="Q33" s="42"/>
      <c r="R33" s="42"/>
      <c r="S33" s="42"/>
      <c r="T33" s="42"/>
      <c r="U33" s="42"/>
      <c r="V33" s="42"/>
      <c r="W33" s="43"/>
    </row>
    <row r="34" spans="1:23">
      <c r="A34" s="37"/>
      <c r="B34" s="41"/>
      <c r="C34" s="42"/>
      <c r="D34" s="42"/>
      <c r="E34" s="201">
        <f>入力シート!D25</f>
        <v>45809</v>
      </c>
      <c r="F34" s="201"/>
      <c r="G34" s="201"/>
      <c r="H34" s="201"/>
      <c r="I34" s="201"/>
      <c r="J34" s="201"/>
      <c r="K34" s="201"/>
      <c r="L34" s="42"/>
      <c r="M34" s="42"/>
      <c r="N34" s="42"/>
      <c r="O34" s="42"/>
      <c r="P34" s="42"/>
      <c r="Q34" s="42"/>
      <c r="R34" s="42"/>
      <c r="S34" s="42"/>
      <c r="T34" s="42"/>
      <c r="U34" s="42"/>
      <c r="V34" s="42"/>
      <c r="W34" s="43"/>
    </row>
    <row r="35" spans="1:23">
      <c r="A35" s="37"/>
      <c r="B35" s="41"/>
      <c r="C35" s="42"/>
      <c r="D35" s="42"/>
      <c r="E35" s="42"/>
      <c r="F35" s="42"/>
      <c r="G35" s="42"/>
      <c r="H35" s="42"/>
      <c r="I35" s="42"/>
      <c r="J35" s="42"/>
      <c r="K35" s="42"/>
      <c r="L35" s="42"/>
      <c r="M35" s="42"/>
      <c r="N35" s="42"/>
      <c r="O35" s="42"/>
      <c r="P35" s="42"/>
      <c r="Q35" s="42"/>
      <c r="R35" s="42"/>
      <c r="S35" s="42"/>
      <c r="T35" s="42"/>
      <c r="U35" s="42"/>
      <c r="V35" s="42"/>
      <c r="W35" s="43"/>
    </row>
    <row r="36" spans="1:23">
      <c r="A36" s="37"/>
      <c r="B36" s="41"/>
      <c r="C36" s="42" t="s">
        <v>114</v>
      </c>
      <c r="D36" s="42"/>
      <c r="E36" s="42"/>
      <c r="F36" s="42"/>
      <c r="G36" s="42"/>
      <c r="H36" s="42"/>
      <c r="I36" s="42"/>
      <c r="J36" s="42"/>
      <c r="K36" s="42"/>
      <c r="L36" s="42"/>
      <c r="M36" s="42"/>
      <c r="N36" s="42"/>
      <c r="O36" s="42"/>
      <c r="P36" s="42"/>
      <c r="Q36" s="42"/>
      <c r="R36" s="42"/>
      <c r="S36" s="42"/>
      <c r="T36" s="42"/>
      <c r="U36" s="42"/>
      <c r="V36" s="42"/>
      <c r="W36" s="43"/>
    </row>
    <row r="37" spans="1:23">
      <c r="A37" s="37"/>
      <c r="B37" s="41"/>
      <c r="C37" s="42"/>
      <c r="D37" s="42"/>
      <c r="E37" s="42"/>
      <c r="F37" s="42"/>
      <c r="G37" s="42"/>
      <c r="H37" s="42"/>
      <c r="I37" s="42"/>
      <c r="J37" s="42"/>
      <c r="K37" s="42"/>
      <c r="L37" s="42"/>
      <c r="M37" s="42"/>
      <c r="N37" s="42"/>
      <c r="O37" s="42"/>
      <c r="P37" s="42"/>
      <c r="Q37" s="42"/>
      <c r="R37" s="42"/>
      <c r="S37" s="42"/>
      <c r="T37" s="42"/>
      <c r="U37" s="42"/>
      <c r="V37" s="42"/>
      <c r="W37" s="43"/>
    </row>
    <row r="38" spans="1:23">
      <c r="A38" s="37"/>
      <c r="B38" s="41"/>
      <c r="C38" s="42"/>
      <c r="D38" s="42"/>
      <c r="E38" s="201">
        <f>IF(入力シート!G51="有",入力シート!D49,入力シート!D26)</f>
        <v>46082</v>
      </c>
      <c r="F38" s="201"/>
      <c r="G38" s="201"/>
      <c r="H38" s="201"/>
      <c r="I38" s="201"/>
      <c r="J38" s="201"/>
      <c r="K38" s="201"/>
      <c r="L38" s="42"/>
      <c r="M38" s="42"/>
      <c r="N38" s="42"/>
      <c r="O38" s="42"/>
      <c r="P38" s="42"/>
      <c r="Q38" s="42"/>
      <c r="R38" s="42"/>
      <c r="S38" s="42"/>
      <c r="T38" s="42"/>
      <c r="U38" s="42"/>
      <c r="V38" s="42"/>
      <c r="W38" s="43"/>
    </row>
    <row r="39" spans="1:23">
      <c r="A39" s="37"/>
      <c r="B39" s="41"/>
      <c r="C39" s="42"/>
      <c r="D39" s="42"/>
      <c r="E39" s="42"/>
      <c r="F39" s="42"/>
      <c r="G39" s="42"/>
      <c r="H39" s="42"/>
      <c r="I39" s="42"/>
      <c r="J39" s="42"/>
      <c r="K39" s="42"/>
      <c r="L39" s="42"/>
      <c r="M39" s="42"/>
      <c r="N39" s="42"/>
      <c r="O39" s="42"/>
      <c r="P39" s="42"/>
      <c r="Q39" s="42"/>
      <c r="R39" s="42"/>
      <c r="S39" s="42"/>
      <c r="T39" s="42"/>
      <c r="U39" s="42"/>
      <c r="V39" s="42"/>
      <c r="W39" s="43"/>
    </row>
    <row r="40" spans="1:23">
      <c r="A40" s="37"/>
      <c r="B40" s="46"/>
      <c r="C40" s="47"/>
      <c r="D40" s="47"/>
      <c r="E40" s="47"/>
      <c r="F40" s="47"/>
      <c r="G40" s="47"/>
      <c r="H40" s="47"/>
      <c r="I40" s="47"/>
      <c r="J40" s="47"/>
      <c r="K40" s="47"/>
      <c r="L40" s="47"/>
      <c r="M40" s="47"/>
      <c r="N40" s="47"/>
      <c r="O40" s="47"/>
      <c r="P40" s="47"/>
      <c r="Q40" s="47"/>
      <c r="R40" s="47"/>
      <c r="S40" s="47"/>
      <c r="T40" s="47"/>
      <c r="U40" s="47"/>
      <c r="V40" s="47"/>
      <c r="W40" s="48"/>
    </row>
    <row r="41" spans="1:23">
      <c r="A41" s="37"/>
      <c r="B41" s="37"/>
      <c r="C41" s="37"/>
      <c r="D41" s="37"/>
      <c r="E41" s="37"/>
      <c r="F41" s="37"/>
      <c r="G41" s="37"/>
      <c r="H41" s="37"/>
      <c r="I41" s="37"/>
      <c r="J41" s="37"/>
      <c r="K41" s="37"/>
      <c r="L41" s="37"/>
      <c r="M41" s="37"/>
      <c r="N41" s="37"/>
      <c r="O41" s="37"/>
      <c r="P41" s="37"/>
      <c r="Q41" s="37"/>
      <c r="R41" s="37"/>
      <c r="S41" s="37"/>
      <c r="T41" s="37"/>
      <c r="U41" s="37"/>
      <c r="V41" s="37"/>
      <c r="W41" s="37"/>
    </row>
    <row r="42" spans="1:23">
      <c r="A42" s="37"/>
      <c r="B42" s="37" t="s">
        <v>115</v>
      </c>
      <c r="C42" s="37"/>
      <c r="D42" s="37"/>
      <c r="E42" s="37"/>
      <c r="F42" s="37"/>
      <c r="G42" s="37"/>
      <c r="H42" s="37"/>
      <c r="I42" s="37"/>
      <c r="J42" s="37"/>
      <c r="K42" s="37"/>
      <c r="L42" s="37"/>
      <c r="M42" s="37"/>
      <c r="N42" s="37"/>
      <c r="O42" s="37"/>
      <c r="P42" s="37"/>
      <c r="Q42" s="37"/>
      <c r="R42" s="37"/>
      <c r="S42" s="37"/>
      <c r="T42" s="37"/>
      <c r="U42" s="37"/>
      <c r="V42" s="37"/>
      <c r="W42" s="37"/>
    </row>
    <row r="43" spans="1:23" ht="24.75" customHeight="1">
      <c r="A43" s="37"/>
      <c r="B43" s="324" t="s">
        <v>116</v>
      </c>
      <c r="C43" s="324"/>
      <c r="D43" s="324"/>
      <c r="E43" s="324"/>
      <c r="F43" s="324"/>
      <c r="G43" s="325" t="str">
        <f>入力シート!D35&amp;"　　"&amp;入力シート!D36</f>
        <v>宮崎銀行　　延岡支店</v>
      </c>
      <c r="H43" s="325"/>
      <c r="I43" s="325"/>
      <c r="J43" s="325"/>
      <c r="K43" s="325"/>
      <c r="L43" s="325"/>
      <c r="M43" s="325"/>
      <c r="N43" s="325"/>
      <c r="O43" s="325"/>
      <c r="P43" s="325"/>
      <c r="Q43" s="325"/>
      <c r="R43" s="325"/>
      <c r="S43" s="325"/>
      <c r="T43" s="325"/>
      <c r="U43" s="325"/>
      <c r="V43" s="325"/>
      <c r="W43" s="325"/>
    </row>
    <row r="44" spans="1:23" ht="24.75" customHeight="1">
      <c r="A44" s="37"/>
      <c r="B44" s="324" t="s">
        <v>117</v>
      </c>
      <c r="C44" s="324"/>
      <c r="D44" s="324"/>
      <c r="E44" s="324"/>
      <c r="F44" s="324"/>
      <c r="G44" s="325" t="str">
        <f>入力シート!D37</f>
        <v>普通</v>
      </c>
      <c r="H44" s="325"/>
      <c r="I44" s="325"/>
      <c r="J44" s="325"/>
      <c r="K44" s="325"/>
      <c r="L44" s="325"/>
      <c r="M44" s="325"/>
      <c r="N44" s="325"/>
      <c r="O44" s="325"/>
      <c r="P44" s="325"/>
      <c r="Q44" s="325"/>
      <c r="R44" s="325"/>
      <c r="S44" s="325"/>
      <c r="T44" s="325"/>
      <c r="U44" s="325"/>
      <c r="V44" s="325"/>
      <c r="W44" s="325"/>
    </row>
    <row r="45" spans="1:23" ht="24.75" customHeight="1">
      <c r="A45" s="37"/>
      <c r="B45" s="324" t="s">
        <v>118</v>
      </c>
      <c r="C45" s="324"/>
      <c r="D45" s="324"/>
      <c r="E45" s="324"/>
      <c r="F45" s="324"/>
      <c r="G45" s="325">
        <f>入力シート!D38</f>
        <v>1234567</v>
      </c>
      <c r="H45" s="325"/>
      <c r="I45" s="325"/>
      <c r="J45" s="325"/>
      <c r="K45" s="325"/>
      <c r="L45" s="325"/>
      <c r="M45" s="325"/>
      <c r="N45" s="325"/>
      <c r="O45" s="325"/>
      <c r="P45" s="325"/>
      <c r="Q45" s="325"/>
      <c r="R45" s="325"/>
      <c r="S45" s="325"/>
      <c r="T45" s="325"/>
      <c r="U45" s="325"/>
      <c r="V45" s="325"/>
      <c r="W45" s="325"/>
    </row>
    <row r="46" spans="1:23" ht="24.75" customHeight="1">
      <c r="A46" s="37"/>
      <c r="B46" s="324" t="s">
        <v>119</v>
      </c>
      <c r="C46" s="324"/>
      <c r="D46" s="324"/>
      <c r="E46" s="324"/>
      <c r="F46" s="324"/>
      <c r="G46" s="325" t="str">
        <f>入力シート!D40</f>
        <v>ノベオカタロウ</v>
      </c>
      <c r="H46" s="325"/>
      <c r="I46" s="325"/>
      <c r="J46" s="325"/>
      <c r="K46" s="325"/>
      <c r="L46" s="325"/>
      <c r="M46" s="325"/>
      <c r="N46" s="325"/>
      <c r="O46" s="325"/>
      <c r="P46" s="325"/>
      <c r="Q46" s="325"/>
      <c r="R46" s="325"/>
      <c r="S46" s="325"/>
      <c r="T46" s="325"/>
      <c r="U46" s="325"/>
      <c r="V46" s="325"/>
      <c r="W46" s="325"/>
    </row>
    <row r="47" spans="1:23" ht="24.75" customHeight="1">
      <c r="A47" s="37"/>
      <c r="B47" s="324" t="s">
        <v>120</v>
      </c>
      <c r="C47" s="324"/>
      <c r="D47" s="324"/>
      <c r="E47" s="324"/>
      <c r="F47" s="324"/>
      <c r="G47" s="325" t="str">
        <f>入力シート!D39</f>
        <v>延岡太郎</v>
      </c>
      <c r="H47" s="325"/>
      <c r="I47" s="325"/>
      <c r="J47" s="325"/>
      <c r="K47" s="325"/>
      <c r="L47" s="325"/>
      <c r="M47" s="325"/>
      <c r="N47" s="325"/>
      <c r="O47" s="325"/>
      <c r="P47" s="325"/>
      <c r="Q47" s="325"/>
      <c r="R47" s="325"/>
      <c r="S47" s="325"/>
      <c r="T47" s="325"/>
      <c r="U47" s="325"/>
      <c r="V47" s="325"/>
      <c r="W47" s="325"/>
    </row>
    <row r="48" spans="1:23">
      <c r="A48" s="37"/>
      <c r="B48" s="37" t="s">
        <v>121</v>
      </c>
      <c r="C48" s="37"/>
      <c r="D48" s="37"/>
      <c r="E48" s="37"/>
      <c r="F48" s="37"/>
      <c r="G48" s="37"/>
      <c r="H48" s="37"/>
      <c r="I48" s="37"/>
      <c r="J48" s="37"/>
      <c r="K48" s="37"/>
      <c r="L48" s="37"/>
      <c r="M48" s="37"/>
      <c r="N48" s="37"/>
      <c r="O48" s="37"/>
      <c r="P48" s="37"/>
      <c r="Q48" s="37"/>
      <c r="R48" s="37"/>
      <c r="S48" s="37"/>
      <c r="T48" s="37"/>
      <c r="U48" s="37"/>
      <c r="V48" s="37"/>
      <c r="W48" s="37"/>
    </row>
    <row r="49" spans="1:23">
      <c r="A49" s="37"/>
      <c r="B49" s="37"/>
      <c r="C49" s="37"/>
      <c r="D49" s="37"/>
      <c r="E49" s="37"/>
      <c r="F49" s="37"/>
      <c r="G49" s="37"/>
      <c r="H49" s="37"/>
      <c r="I49" s="37"/>
      <c r="J49" s="37"/>
      <c r="K49" s="37"/>
      <c r="L49" s="37"/>
      <c r="M49" s="37"/>
      <c r="N49" s="37"/>
      <c r="O49" s="37"/>
      <c r="P49" s="37"/>
      <c r="Q49" s="37"/>
      <c r="R49" s="37"/>
      <c r="S49" s="37"/>
      <c r="T49" s="37"/>
      <c r="U49" s="37"/>
      <c r="V49" s="37"/>
      <c r="W49" s="37"/>
    </row>
  </sheetData>
  <sheetProtection algorithmName="SHA-512" hashValue="kHhQXATjjqwsyqTxkgCMrxwW9bsVAew04DqUKMhoyBE1aFdqdGjHxeKGb4Q9R9G8z/hW5EbNHkbv8p+DD4p+lA==" saltValue="VeWMs4HG8fQwuStC4mRaCg==" spinCount="100000" sheet="1" objects="1" scenarios="1"/>
  <mergeCells count="22">
    <mergeCell ref="Q3:V3"/>
    <mergeCell ref="O11:W11"/>
    <mergeCell ref="O8:W9"/>
    <mergeCell ref="O10:W10"/>
    <mergeCell ref="B5:W5"/>
    <mergeCell ref="C18:V18"/>
    <mergeCell ref="C13:V16"/>
    <mergeCell ref="B43:F43"/>
    <mergeCell ref="G43:W43"/>
    <mergeCell ref="B44:F44"/>
    <mergeCell ref="G44:W44"/>
    <mergeCell ref="E22:N22"/>
    <mergeCell ref="E34:K34"/>
    <mergeCell ref="E38:K38"/>
    <mergeCell ref="E30:I30"/>
    <mergeCell ref="J30:Q30"/>
    <mergeCell ref="B45:F45"/>
    <mergeCell ref="B46:F46"/>
    <mergeCell ref="B47:F47"/>
    <mergeCell ref="G47:W47"/>
    <mergeCell ref="G46:W46"/>
    <mergeCell ref="G45:W45"/>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76F9A-28E2-461A-84F2-AAFEF89BA2F9}">
  <dimension ref="A1:Z35"/>
  <sheetViews>
    <sheetView zoomScaleNormal="100" zoomScaleSheetLayoutView="115" workbookViewId="0"/>
  </sheetViews>
  <sheetFormatPr defaultColWidth="3.5" defaultRowHeight="13.5"/>
  <cols>
    <col min="1" max="1" width="1.875" style="32" customWidth="1"/>
    <col min="2" max="21" width="3.5" style="32"/>
    <col min="22" max="23" width="4" style="32" customWidth="1"/>
    <col min="24" max="16384" width="3.5" style="32"/>
  </cols>
  <sheetData>
    <row r="1" spans="1:23">
      <c r="A1" s="37"/>
      <c r="B1" s="37" t="s">
        <v>122</v>
      </c>
      <c r="C1" s="37"/>
      <c r="D1" s="37"/>
      <c r="E1" s="37"/>
      <c r="F1" s="37"/>
      <c r="G1" s="37"/>
      <c r="H1" s="37"/>
      <c r="I1" s="37"/>
      <c r="J1" s="37"/>
      <c r="K1" s="37"/>
      <c r="L1" s="37"/>
      <c r="M1" s="37"/>
      <c r="N1" s="37"/>
      <c r="O1" s="37"/>
      <c r="P1" s="37"/>
      <c r="Q1" s="37"/>
      <c r="R1" s="37"/>
      <c r="S1" s="37"/>
      <c r="T1" s="37"/>
      <c r="U1" s="37"/>
      <c r="V1" s="37"/>
      <c r="W1" s="37"/>
    </row>
    <row r="2" spans="1:23">
      <c r="A2" s="37"/>
      <c r="B2" s="38"/>
      <c r="C2" s="39"/>
      <c r="D2" s="39"/>
      <c r="E2" s="39"/>
      <c r="F2" s="39"/>
      <c r="G2" s="39"/>
      <c r="H2" s="39"/>
      <c r="I2" s="39"/>
      <c r="J2" s="39"/>
      <c r="K2" s="39"/>
      <c r="L2" s="39"/>
      <c r="M2" s="39"/>
      <c r="N2" s="39"/>
      <c r="O2" s="39"/>
      <c r="P2" s="39"/>
      <c r="Q2" s="39"/>
      <c r="R2" s="39"/>
      <c r="S2" s="39"/>
      <c r="T2" s="39"/>
      <c r="U2" s="39"/>
      <c r="V2" s="39"/>
      <c r="W2" s="40"/>
    </row>
    <row r="3" spans="1:23">
      <c r="A3" s="37"/>
      <c r="B3" s="41"/>
      <c r="C3" s="42"/>
      <c r="D3" s="42"/>
      <c r="E3" s="42"/>
      <c r="F3" s="42"/>
      <c r="G3" s="42"/>
      <c r="H3" s="42"/>
      <c r="I3" s="42"/>
      <c r="J3" s="42"/>
      <c r="K3" s="42"/>
      <c r="L3" s="42"/>
      <c r="M3" s="42"/>
      <c r="N3" s="42"/>
      <c r="O3" s="42"/>
      <c r="P3" s="256">
        <f>入力シート!D45</f>
        <v>46082</v>
      </c>
      <c r="Q3" s="256"/>
      <c r="R3" s="256"/>
      <c r="S3" s="256"/>
      <c r="T3" s="256"/>
      <c r="U3" s="256"/>
      <c r="V3" s="256"/>
      <c r="W3" s="43"/>
    </row>
    <row r="4" spans="1:23">
      <c r="A4" s="37"/>
      <c r="B4" s="41"/>
      <c r="C4" s="42"/>
      <c r="D4" s="42"/>
      <c r="E4" s="42"/>
      <c r="F4" s="42"/>
      <c r="G4" s="42"/>
      <c r="H4" s="42"/>
      <c r="I4" s="42"/>
      <c r="J4" s="42"/>
      <c r="K4" s="42"/>
      <c r="L4" s="42"/>
      <c r="M4" s="42"/>
      <c r="N4" s="42"/>
      <c r="O4" s="42"/>
      <c r="P4" s="42"/>
      <c r="Q4" s="42"/>
      <c r="R4" s="42"/>
      <c r="S4" s="42"/>
      <c r="T4" s="42"/>
      <c r="U4" s="42"/>
      <c r="V4" s="42"/>
      <c r="W4" s="43"/>
    </row>
    <row r="5" spans="1:23">
      <c r="A5" s="37"/>
      <c r="B5" s="41"/>
      <c r="C5" s="42"/>
      <c r="D5" s="42"/>
      <c r="E5" s="42"/>
      <c r="F5" s="42"/>
      <c r="G5" s="42"/>
      <c r="H5" s="42"/>
      <c r="I5" s="42"/>
      <c r="J5" s="42"/>
      <c r="K5" s="42"/>
      <c r="L5" s="42"/>
      <c r="M5" s="42"/>
      <c r="N5" s="42"/>
      <c r="O5" s="42"/>
      <c r="P5" s="42"/>
      <c r="Q5" s="42"/>
      <c r="R5" s="42"/>
      <c r="S5" s="42"/>
      <c r="T5" s="42"/>
      <c r="U5" s="42"/>
      <c r="V5" s="42"/>
      <c r="W5" s="43"/>
    </row>
    <row r="6" spans="1:23">
      <c r="A6" s="37"/>
      <c r="B6" s="204" t="s">
        <v>123</v>
      </c>
      <c r="C6" s="205"/>
      <c r="D6" s="205"/>
      <c r="E6" s="205"/>
      <c r="F6" s="205"/>
      <c r="G6" s="205"/>
      <c r="H6" s="205"/>
      <c r="I6" s="205"/>
      <c r="J6" s="205"/>
      <c r="K6" s="205"/>
      <c r="L6" s="205"/>
      <c r="M6" s="205"/>
      <c r="N6" s="205"/>
      <c r="O6" s="205"/>
      <c r="P6" s="205"/>
      <c r="Q6" s="205"/>
      <c r="R6" s="205"/>
      <c r="S6" s="205"/>
      <c r="T6" s="205"/>
      <c r="U6" s="205"/>
      <c r="V6" s="205"/>
      <c r="W6" s="206"/>
    </row>
    <row r="7" spans="1:23">
      <c r="A7" s="37"/>
      <c r="B7" s="41"/>
      <c r="C7" s="42"/>
      <c r="D7" s="42"/>
      <c r="E7" s="42"/>
      <c r="F7" s="42"/>
      <c r="G7" s="42"/>
      <c r="H7" s="42"/>
      <c r="I7" s="42"/>
      <c r="J7" s="42"/>
      <c r="K7" s="42"/>
      <c r="L7" s="42"/>
      <c r="M7" s="42"/>
      <c r="N7" s="42"/>
      <c r="O7" s="42"/>
      <c r="P7" s="42"/>
      <c r="Q7" s="42"/>
      <c r="R7" s="42"/>
      <c r="S7" s="42"/>
      <c r="T7" s="42"/>
      <c r="U7" s="42"/>
      <c r="V7" s="42"/>
      <c r="W7" s="43"/>
    </row>
    <row r="8" spans="1:23">
      <c r="A8" s="37"/>
      <c r="B8" s="41"/>
      <c r="C8" s="42"/>
      <c r="D8" s="42"/>
      <c r="E8" s="42"/>
      <c r="F8" s="42"/>
      <c r="G8" s="42"/>
      <c r="H8" s="42"/>
      <c r="I8" s="42"/>
      <c r="J8" s="42"/>
      <c r="K8" s="42"/>
      <c r="L8" s="42"/>
      <c r="M8" s="42"/>
      <c r="N8" s="42"/>
      <c r="O8" s="42"/>
      <c r="P8" s="42"/>
      <c r="Q8" s="42"/>
      <c r="R8" s="42"/>
      <c r="S8" s="42"/>
      <c r="T8" s="42"/>
      <c r="U8" s="42"/>
      <c r="V8" s="42"/>
      <c r="W8" s="43"/>
    </row>
    <row r="9" spans="1:23">
      <c r="A9" s="37"/>
      <c r="B9" s="41"/>
      <c r="C9" s="42" t="str">
        <f>"延岡市長　"&amp;データーシート!C16&amp;"　様"</f>
        <v>延岡市長　三浦　久知　様</v>
      </c>
      <c r="D9" s="42"/>
      <c r="E9" s="42"/>
      <c r="F9" s="42"/>
      <c r="G9" s="42"/>
      <c r="H9" s="42"/>
      <c r="I9" s="42"/>
      <c r="J9" s="42"/>
      <c r="K9" s="42"/>
      <c r="L9" s="42"/>
      <c r="M9" s="42"/>
      <c r="N9" s="42"/>
      <c r="O9" s="42"/>
      <c r="P9" s="42"/>
      <c r="Q9" s="42"/>
      <c r="R9" s="42"/>
      <c r="S9" s="42"/>
      <c r="T9" s="42"/>
      <c r="U9" s="42"/>
      <c r="V9" s="42"/>
      <c r="W9" s="43"/>
    </row>
    <row r="10" spans="1:23">
      <c r="A10" s="37"/>
      <c r="B10" s="41"/>
      <c r="C10" s="42"/>
      <c r="D10" s="42"/>
      <c r="E10" s="42"/>
      <c r="F10" s="42"/>
      <c r="G10" s="42"/>
      <c r="H10" s="42"/>
      <c r="I10" s="42"/>
      <c r="J10" s="42"/>
      <c r="K10" s="42"/>
      <c r="L10" s="42"/>
      <c r="M10" s="42"/>
      <c r="N10" s="42"/>
      <c r="O10" s="42"/>
      <c r="P10" s="42"/>
      <c r="Q10" s="42"/>
      <c r="R10" s="42"/>
      <c r="S10" s="42"/>
      <c r="T10" s="42"/>
      <c r="U10" s="42"/>
      <c r="V10" s="42"/>
      <c r="W10" s="43"/>
    </row>
    <row r="11" spans="1:23">
      <c r="A11" s="37"/>
      <c r="B11" s="41"/>
      <c r="C11" s="42"/>
      <c r="D11" s="42"/>
      <c r="E11" s="42"/>
      <c r="F11" s="42"/>
      <c r="G11" s="42"/>
      <c r="H11" s="42"/>
      <c r="I11" s="42"/>
      <c r="J11" s="42"/>
      <c r="K11" s="42"/>
      <c r="L11" s="61" t="s">
        <v>3</v>
      </c>
      <c r="M11" s="49"/>
      <c r="N11" s="265" t="str">
        <f>入力シート!D10</f>
        <v>宮崎県延岡市東本小路１番地２３</v>
      </c>
      <c r="O11" s="265"/>
      <c r="P11" s="265"/>
      <c r="Q11" s="265"/>
      <c r="R11" s="265"/>
      <c r="S11" s="265"/>
      <c r="T11" s="265"/>
      <c r="U11" s="265"/>
      <c r="V11" s="265"/>
      <c r="W11" s="266"/>
    </row>
    <row r="12" spans="1:23">
      <c r="A12" s="37"/>
      <c r="B12" s="41"/>
      <c r="C12" s="42"/>
      <c r="D12" s="42"/>
      <c r="E12" s="42"/>
      <c r="F12" s="42"/>
      <c r="G12" s="42"/>
      <c r="H12" s="42"/>
      <c r="I12" s="42"/>
      <c r="J12" s="42"/>
      <c r="K12" s="42"/>
      <c r="L12" s="62"/>
      <c r="M12" s="49"/>
      <c r="N12" s="265"/>
      <c r="O12" s="265"/>
      <c r="P12" s="265"/>
      <c r="Q12" s="265"/>
      <c r="R12" s="265"/>
      <c r="S12" s="265"/>
      <c r="T12" s="265"/>
      <c r="U12" s="265"/>
      <c r="V12" s="265"/>
      <c r="W12" s="266"/>
    </row>
    <row r="13" spans="1:23">
      <c r="A13" s="37"/>
      <c r="B13" s="41"/>
      <c r="C13" s="42"/>
      <c r="D13" s="42"/>
      <c r="E13" s="42"/>
      <c r="F13" s="42"/>
      <c r="G13" s="42"/>
      <c r="H13" s="42"/>
      <c r="I13" s="42"/>
      <c r="J13" s="42"/>
      <c r="K13" s="42"/>
      <c r="L13" s="61" t="s">
        <v>37</v>
      </c>
      <c r="M13" s="49"/>
      <c r="N13" s="267" t="str">
        <f>入力シート!D11</f>
        <v>延岡株式会社</v>
      </c>
      <c r="O13" s="267"/>
      <c r="P13" s="267"/>
      <c r="Q13" s="267"/>
      <c r="R13" s="267"/>
      <c r="S13" s="267"/>
      <c r="T13" s="267"/>
      <c r="U13" s="267"/>
      <c r="V13" s="267"/>
      <c r="W13" s="268"/>
    </row>
    <row r="14" spans="1:23">
      <c r="A14" s="37"/>
      <c r="B14" s="41"/>
      <c r="C14" s="42"/>
      <c r="D14" s="42"/>
      <c r="E14" s="42"/>
      <c r="F14" s="42"/>
      <c r="G14" s="42"/>
      <c r="H14" s="42"/>
      <c r="I14" s="42"/>
      <c r="J14" s="42"/>
      <c r="K14" s="42"/>
      <c r="L14" s="55"/>
      <c r="M14" s="55"/>
      <c r="N14" s="257" t="str">
        <f>"　"&amp;入力シート!D12</f>
        <v>　代表取締役　延岡　太郎</v>
      </c>
      <c r="O14" s="257"/>
      <c r="P14" s="257"/>
      <c r="Q14" s="257"/>
      <c r="R14" s="257"/>
      <c r="S14" s="257"/>
      <c r="T14" s="257"/>
      <c r="U14" s="257"/>
      <c r="V14" s="257"/>
      <c r="W14" s="268"/>
    </row>
    <row r="15" spans="1:23">
      <c r="A15" s="37"/>
      <c r="B15" s="41"/>
      <c r="C15" s="42"/>
      <c r="D15" s="42"/>
      <c r="E15" s="42"/>
      <c r="F15" s="42"/>
      <c r="G15" s="42"/>
      <c r="H15" s="42"/>
      <c r="I15" s="42"/>
      <c r="J15" s="42"/>
      <c r="K15" s="42"/>
      <c r="L15" s="42"/>
      <c r="M15" s="42"/>
      <c r="N15" s="42"/>
      <c r="O15" s="42"/>
      <c r="P15" s="42"/>
      <c r="Q15" s="42"/>
      <c r="R15" s="42"/>
      <c r="S15" s="42"/>
      <c r="T15" s="42"/>
      <c r="U15" s="42"/>
      <c r="V15" s="42"/>
      <c r="W15" s="43"/>
    </row>
    <row r="16" spans="1:23">
      <c r="A16" s="37"/>
      <c r="B16" s="41"/>
      <c r="C16" s="42"/>
      <c r="D16" s="42"/>
      <c r="E16" s="42"/>
      <c r="F16" s="42"/>
      <c r="G16" s="42"/>
      <c r="H16" s="42"/>
      <c r="I16" s="42"/>
      <c r="J16" s="42"/>
      <c r="K16" s="42"/>
      <c r="L16" s="42"/>
      <c r="M16" s="42"/>
      <c r="N16" s="42"/>
      <c r="O16" s="42"/>
      <c r="P16" s="42"/>
      <c r="Q16" s="42"/>
      <c r="R16" s="42"/>
      <c r="S16" s="42"/>
      <c r="T16" s="42"/>
      <c r="U16" s="42"/>
      <c r="V16" s="42"/>
      <c r="W16" s="43"/>
    </row>
    <row r="17" spans="1:26" ht="13.5" customHeight="1">
      <c r="A17" s="37"/>
      <c r="B17" s="41"/>
      <c r="C17" s="207" t="str">
        <f>"　"&amp;TEXT(入力シート!G9,"[$-ja-JP]ggge年m月d日")&amp;"付け第"&amp;TEXT(入力シート!G10,"###")&amp;"号で補助金等の交付の決定を受けた水産業新技術・設備導入支援事業について次のとおり中止・変更したいので、延岡市補助金等の交付に関する規則第８条第１項に基づいて申請します。"</f>
        <v>　令和7年5月15日付け第35号で補助金等の交付の決定を受けた水産業新技術・設備導入支援事業について次のとおり中止・変更したいので、延岡市補助金等の交付に関する規則第８条第１項に基づいて申請します。</v>
      </c>
      <c r="D17" s="207"/>
      <c r="E17" s="207"/>
      <c r="F17" s="207"/>
      <c r="G17" s="207"/>
      <c r="H17" s="207"/>
      <c r="I17" s="207"/>
      <c r="J17" s="207"/>
      <c r="K17" s="207"/>
      <c r="L17" s="207"/>
      <c r="M17" s="207"/>
      <c r="N17" s="207"/>
      <c r="O17" s="207"/>
      <c r="P17" s="207"/>
      <c r="Q17" s="207"/>
      <c r="R17" s="207"/>
      <c r="S17" s="207"/>
      <c r="T17" s="207"/>
      <c r="U17" s="207"/>
      <c r="V17" s="207"/>
      <c r="W17" s="43"/>
    </row>
    <row r="18" spans="1:26">
      <c r="A18" s="37"/>
      <c r="B18" s="41"/>
      <c r="C18" s="207"/>
      <c r="D18" s="207"/>
      <c r="E18" s="207"/>
      <c r="F18" s="207"/>
      <c r="G18" s="207"/>
      <c r="H18" s="207"/>
      <c r="I18" s="207"/>
      <c r="J18" s="207"/>
      <c r="K18" s="207"/>
      <c r="L18" s="207"/>
      <c r="M18" s="207"/>
      <c r="N18" s="207"/>
      <c r="O18" s="207"/>
      <c r="P18" s="207"/>
      <c r="Q18" s="207"/>
      <c r="R18" s="207"/>
      <c r="S18" s="207"/>
      <c r="T18" s="207"/>
      <c r="U18" s="207"/>
      <c r="V18" s="207"/>
      <c r="W18" s="43"/>
    </row>
    <row r="19" spans="1:26">
      <c r="A19" s="37"/>
      <c r="B19" s="41"/>
      <c r="C19" s="207"/>
      <c r="D19" s="207"/>
      <c r="E19" s="207"/>
      <c r="F19" s="207"/>
      <c r="G19" s="207"/>
      <c r="H19" s="207"/>
      <c r="I19" s="207"/>
      <c r="J19" s="207"/>
      <c r="K19" s="207"/>
      <c r="L19" s="207"/>
      <c r="M19" s="207"/>
      <c r="N19" s="207"/>
      <c r="O19" s="207"/>
      <c r="P19" s="207"/>
      <c r="Q19" s="207"/>
      <c r="R19" s="207"/>
      <c r="S19" s="207"/>
      <c r="T19" s="207"/>
      <c r="U19" s="207"/>
      <c r="V19" s="207"/>
      <c r="W19" s="43"/>
    </row>
    <row r="20" spans="1:26">
      <c r="A20" s="37"/>
      <c r="B20" s="41"/>
      <c r="C20" s="207"/>
      <c r="D20" s="207"/>
      <c r="E20" s="207"/>
      <c r="F20" s="207"/>
      <c r="G20" s="207"/>
      <c r="H20" s="207"/>
      <c r="I20" s="207"/>
      <c r="J20" s="207"/>
      <c r="K20" s="207"/>
      <c r="L20" s="207"/>
      <c r="M20" s="207"/>
      <c r="N20" s="207"/>
      <c r="O20" s="207"/>
      <c r="P20" s="207"/>
      <c r="Q20" s="207"/>
      <c r="R20" s="207"/>
      <c r="S20" s="207"/>
      <c r="T20" s="207"/>
      <c r="U20" s="207"/>
      <c r="V20" s="207"/>
      <c r="W20" s="43"/>
    </row>
    <row r="21" spans="1:26">
      <c r="A21" s="37"/>
      <c r="B21" s="41"/>
      <c r="C21" s="42"/>
      <c r="D21" s="42"/>
      <c r="E21" s="42"/>
      <c r="F21" s="42"/>
      <c r="G21" s="42"/>
      <c r="H21" s="42"/>
      <c r="I21" s="42"/>
      <c r="J21" s="42"/>
      <c r="K21" s="42"/>
      <c r="L21" s="42"/>
      <c r="M21" s="42"/>
      <c r="N21" s="42"/>
      <c r="O21" s="42"/>
      <c r="P21" s="42"/>
      <c r="Q21" s="42"/>
      <c r="R21" s="42"/>
      <c r="S21" s="42"/>
      <c r="T21" s="42"/>
      <c r="U21" s="42"/>
      <c r="V21" s="42"/>
      <c r="W21" s="43"/>
    </row>
    <row r="22" spans="1:26">
      <c r="A22" s="37"/>
      <c r="B22" s="41"/>
      <c r="C22" s="205" t="s">
        <v>4</v>
      </c>
      <c r="D22" s="205"/>
      <c r="E22" s="205"/>
      <c r="F22" s="205"/>
      <c r="G22" s="205"/>
      <c r="H22" s="205"/>
      <c r="I22" s="205"/>
      <c r="J22" s="205"/>
      <c r="K22" s="205"/>
      <c r="L22" s="205"/>
      <c r="M22" s="205"/>
      <c r="N22" s="205"/>
      <c r="O22" s="205"/>
      <c r="P22" s="205"/>
      <c r="Q22" s="205"/>
      <c r="R22" s="205"/>
      <c r="S22" s="205"/>
      <c r="T22" s="205"/>
      <c r="U22" s="205"/>
      <c r="V22" s="205"/>
      <c r="W22" s="43"/>
    </row>
    <row r="23" spans="1:26">
      <c r="A23" s="37"/>
      <c r="B23" s="41"/>
      <c r="C23" s="42"/>
      <c r="D23" s="42"/>
      <c r="E23" s="42"/>
      <c r="F23" s="42"/>
      <c r="G23" s="42"/>
      <c r="H23" s="42"/>
      <c r="I23" s="42"/>
      <c r="J23" s="42"/>
      <c r="K23" s="42"/>
      <c r="L23" s="42"/>
      <c r="M23" s="42"/>
      <c r="N23" s="42"/>
      <c r="O23" s="42"/>
      <c r="P23" s="42"/>
      <c r="Q23" s="42"/>
      <c r="R23" s="42"/>
      <c r="S23" s="42"/>
      <c r="T23" s="42"/>
      <c r="U23" s="42"/>
      <c r="V23" s="42"/>
      <c r="W23" s="43"/>
    </row>
    <row r="24" spans="1:26">
      <c r="A24" s="37"/>
      <c r="B24" s="41"/>
      <c r="C24" s="42"/>
      <c r="D24" s="42"/>
      <c r="E24" s="42"/>
      <c r="F24" s="42"/>
      <c r="G24" s="42"/>
      <c r="H24" s="42"/>
      <c r="I24" s="42"/>
      <c r="J24" s="42"/>
      <c r="K24" s="42"/>
      <c r="L24" s="42"/>
      <c r="M24" s="42"/>
      <c r="N24" s="42"/>
      <c r="O24" s="42"/>
      <c r="P24" s="42"/>
      <c r="Q24" s="42"/>
      <c r="R24" s="42"/>
      <c r="S24" s="42"/>
      <c r="T24" s="42"/>
      <c r="U24" s="42"/>
      <c r="V24" s="42"/>
      <c r="W24" s="43"/>
    </row>
    <row r="25" spans="1:26" ht="28.5" customHeight="1">
      <c r="A25" s="37"/>
      <c r="B25" s="41"/>
      <c r="C25" s="324" t="s">
        <v>124</v>
      </c>
      <c r="D25" s="324"/>
      <c r="E25" s="324"/>
      <c r="F25" s="324"/>
      <c r="G25" s="324"/>
      <c r="H25" s="324" t="s">
        <v>164</v>
      </c>
      <c r="I25" s="324"/>
      <c r="J25" s="324"/>
      <c r="K25" s="324"/>
      <c r="L25" s="324"/>
      <c r="M25" s="324"/>
      <c r="N25" s="324"/>
      <c r="O25" s="324"/>
      <c r="P25" s="324"/>
      <c r="Q25" s="324"/>
      <c r="R25" s="324"/>
      <c r="S25" s="324"/>
      <c r="T25" s="324"/>
      <c r="U25" s="324"/>
      <c r="V25" s="42"/>
      <c r="W25" s="43"/>
    </row>
    <row r="26" spans="1:26" ht="28.5" customHeight="1">
      <c r="A26" s="37"/>
      <c r="B26" s="41"/>
      <c r="C26" s="324"/>
      <c r="D26" s="324"/>
      <c r="E26" s="324"/>
      <c r="F26" s="324"/>
      <c r="G26" s="324"/>
      <c r="H26" s="324" t="s">
        <v>125</v>
      </c>
      <c r="I26" s="324"/>
      <c r="J26" s="324"/>
      <c r="K26" s="324"/>
      <c r="L26" s="324"/>
      <c r="M26" s="324"/>
      <c r="N26" s="324"/>
      <c r="O26" s="324" t="s">
        <v>126</v>
      </c>
      <c r="P26" s="324"/>
      <c r="Q26" s="324"/>
      <c r="R26" s="324"/>
      <c r="S26" s="324"/>
      <c r="T26" s="324"/>
      <c r="U26" s="324"/>
      <c r="V26" s="42"/>
      <c r="W26" s="43"/>
    </row>
    <row r="27" spans="1:26" ht="28.5" customHeight="1">
      <c r="A27" s="37"/>
      <c r="B27" s="41"/>
      <c r="C27" s="324" t="s">
        <v>127</v>
      </c>
      <c r="D27" s="324"/>
      <c r="E27" s="324"/>
      <c r="F27" s="324"/>
      <c r="G27" s="324"/>
      <c r="H27" s="326">
        <f>入力シート!D16</f>
        <v>1358903</v>
      </c>
      <c r="I27" s="327"/>
      <c r="J27" s="327"/>
      <c r="K27" s="327"/>
      <c r="L27" s="327"/>
      <c r="M27" s="327"/>
      <c r="N27" s="63" t="s">
        <v>165</v>
      </c>
      <c r="O27" s="326">
        <f>IF(入力シート!D46="","変更なし",入力シート!D46)</f>
        <v>2200000</v>
      </c>
      <c r="P27" s="327"/>
      <c r="Q27" s="327"/>
      <c r="R27" s="327"/>
      <c r="S27" s="327"/>
      <c r="T27" s="327"/>
      <c r="U27" s="63" t="str">
        <f>IF(O27="変更なし","","円")</f>
        <v>円</v>
      </c>
      <c r="V27" s="42"/>
      <c r="W27" s="43"/>
    </row>
    <row r="28" spans="1:26" ht="28.5" customHeight="1">
      <c r="A28" s="37"/>
      <c r="B28" s="41"/>
      <c r="C28" s="324" t="s">
        <v>128</v>
      </c>
      <c r="D28" s="324"/>
      <c r="E28" s="324"/>
      <c r="F28" s="324"/>
      <c r="G28" s="324"/>
      <c r="H28" s="326">
        <f>入力シート!D17</f>
        <v>1235367</v>
      </c>
      <c r="I28" s="327"/>
      <c r="J28" s="327"/>
      <c r="K28" s="327"/>
      <c r="L28" s="327"/>
      <c r="M28" s="327"/>
      <c r="N28" s="63" t="s">
        <v>165</v>
      </c>
      <c r="O28" s="326">
        <f>IF(入力シート!D47="","変更なし",入力シート!D47)</f>
        <v>2000000</v>
      </c>
      <c r="P28" s="327"/>
      <c r="Q28" s="327"/>
      <c r="R28" s="327"/>
      <c r="S28" s="327"/>
      <c r="T28" s="327"/>
      <c r="U28" s="63" t="str">
        <f>IF(O28="変更なし","","円")</f>
        <v>円</v>
      </c>
      <c r="V28" s="42"/>
      <c r="W28" s="43"/>
    </row>
    <row r="29" spans="1:26" ht="28.5" customHeight="1">
      <c r="A29" s="37"/>
      <c r="B29" s="41"/>
      <c r="C29" s="324" t="s">
        <v>129</v>
      </c>
      <c r="D29" s="324"/>
      <c r="E29" s="324"/>
      <c r="F29" s="324"/>
      <c r="G29" s="324"/>
      <c r="H29" s="326">
        <f>入力シート!D18</f>
        <v>617680</v>
      </c>
      <c r="I29" s="327"/>
      <c r="J29" s="327"/>
      <c r="K29" s="327"/>
      <c r="L29" s="327"/>
      <c r="M29" s="327"/>
      <c r="N29" s="63" t="s">
        <v>165</v>
      </c>
      <c r="O29" s="326">
        <f>IF(入力シート!D48="","変更なし",入力シート!D48)</f>
        <v>1000000</v>
      </c>
      <c r="P29" s="327"/>
      <c r="Q29" s="327"/>
      <c r="R29" s="327"/>
      <c r="S29" s="327"/>
      <c r="T29" s="327"/>
      <c r="U29" s="63" t="str">
        <f>IF(O29="変更なし","","円")</f>
        <v>円</v>
      </c>
      <c r="V29" s="42"/>
      <c r="W29" s="43"/>
    </row>
    <row r="30" spans="1:26" ht="28.5" customHeight="1">
      <c r="A30" s="37"/>
      <c r="B30" s="41"/>
      <c r="C30" s="324" t="s">
        <v>130</v>
      </c>
      <c r="D30" s="324"/>
      <c r="E30" s="324"/>
      <c r="F30" s="324"/>
      <c r="G30" s="324"/>
      <c r="H30" s="330">
        <f>入力シート!D15</f>
        <v>46082</v>
      </c>
      <c r="I30" s="331"/>
      <c r="J30" s="331"/>
      <c r="K30" s="331"/>
      <c r="L30" s="331"/>
      <c r="M30" s="331"/>
      <c r="N30" s="91"/>
      <c r="O30" s="330">
        <f>IF(入力シート!D49="","変更なし",入力シート!D49)</f>
        <v>46096</v>
      </c>
      <c r="P30" s="331"/>
      <c r="Q30" s="331"/>
      <c r="R30" s="331"/>
      <c r="S30" s="331"/>
      <c r="T30" s="331"/>
      <c r="U30" s="91"/>
      <c r="V30" s="42"/>
      <c r="W30" s="43"/>
    </row>
    <row r="31" spans="1:26" ht="167.25" customHeight="1">
      <c r="A31" s="37"/>
      <c r="B31" s="41"/>
      <c r="C31" s="329" t="s">
        <v>131</v>
      </c>
      <c r="D31" s="324"/>
      <c r="E31" s="324"/>
      <c r="F31" s="324"/>
      <c r="G31" s="324"/>
      <c r="H31" s="328"/>
      <c r="I31" s="328"/>
      <c r="J31" s="328"/>
      <c r="K31" s="328"/>
      <c r="L31" s="328"/>
      <c r="M31" s="328"/>
      <c r="N31" s="328"/>
      <c r="O31" s="328"/>
      <c r="P31" s="328"/>
      <c r="Q31" s="328"/>
      <c r="R31" s="328"/>
      <c r="S31" s="328"/>
      <c r="T31" s="328"/>
      <c r="U31" s="328"/>
      <c r="V31" s="42"/>
      <c r="W31" s="43"/>
      <c r="Y31" s="189" t="s">
        <v>236</v>
      </c>
      <c r="Z31" s="111" t="s">
        <v>274</v>
      </c>
    </row>
    <row r="32" spans="1:26" ht="28.5" customHeight="1">
      <c r="A32" s="37"/>
      <c r="B32" s="41"/>
      <c r="C32" s="42"/>
      <c r="D32" s="42"/>
      <c r="E32" s="42"/>
      <c r="F32" s="42"/>
      <c r="G32" s="42"/>
      <c r="H32" s="42"/>
      <c r="I32" s="42"/>
      <c r="J32" s="42"/>
      <c r="K32" s="42"/>
      <c r="L32" s="42"/>
      <c r="M32" s="42"/>
      <c r="N32" s="42"/>
      <c r="O32" s="42"/>
      <c r="P32" s="42"/>
      <c r="Q32" s="42"/>
      <c r="R32" s="42"/>
      <c r="S32" s="42"/>
      <c r="T32" s="42"/>
      <c r="U32" s="42"/>
      <c r="V32" s="42"/>
      <c r="W32" s="43"/>
    </row>
    <row r="33" spans="1:23">
      <c r="A33" s="37"/>
      <c r="B33" s="41"/>
      <c r="C33" s="42"/>
      <c r="D33" s="42"/>
      <c r="E33" s="42"/>
      <c r="F33" s="42"/>
      <c r="G33" s="42"/>
      <c r="H33" s="42"/>
      <c r="I33" s="42"/>
      <c r="J33" s="42"/>
      <c r="K33" s="42"/>
      <c r="L33" s="42"/>
      <c r="M33" s="42"/>
      <c r="N33" s="42"/>
      <c r="O33" s="42"/>
      <c r="P33" s="42"/>
      <c r="Q33" s="42"/>
      <c r="R33" s="42"/>
      <c r="S33" s="42"/>
      <c r="T33" s="42"/>
      <c r="U33" s="42"/>
      <c r="V33" s="42"/>
      <c r="W33" s="43"/>
    </row>
    <row r="34" spans="1:23">
      <c r="A34" s="37"/>
      <c r="B34" s="46"/>
      <c r="C34" s="47"/>
      <c r="D34" s="47"/>
      <c r="E34" s="47"/>
      <c r="F34" s="47"/>
      <c r="G34" s="47"/>
      <c r="H34" s="47"/>
      <c r="I34" s="47"/>
      <c r="J34" s="47"/>
      <c r="K34" s="47"/>
      <c r="L34" s="47"/>
      <c r="M34" s="47"/>
      <c r="N34" s="47"/>
      <c r="O34" s="47"/>
      <c r="P34" s="47"/>
      <c r="Q34" s="47"/>
      <c r="R34" s="47"/>
      <c r="S34" s="47"/>
      <c r="T34" s="47"/>
      <c r="U34" s="47"/>
      <c r="V34" s="47"/>
      <c r="W34" s="48"/>
    </row>
    <row r="35" spans="1:23">
      <c r="A35" s="37"/>
      <c r="B35" s="37"/>
      <c r="C35" s="37"/>
      <c r="D35" s="37"/>
      <c r="E35" s="37"/>
      <c r="F35" s="37"/>
      <c r="G35" s="37"/>
      <c r="H35" s="37"/>
      <c r="I35" s="37"/>
      <c r="J35" s="37"/>
      <c r="K35" s="37"/>
      <c r="L35" s="37"/>
      <c r="M35" s="37"/>
      <c r="N35" s="37"/>
      <c r="O35" s="37"/>
      <c r="P35" s="37"/>
      <c r="Q35" s="37"/>
      <c r="R35" s="37"/>
      <c r="S35" s="37"/>
      <c r="T35" s="37"/>
      <c r="U35" s="37"/>
      <c r="V35" s="37"/>
      <c r="W35" s="37"/>
    </row>
  </sheetData>
  <sheetProtection algorithmName="SHA-512" hashValue="H8PQ+aCWF2ozjd92ImHkvzq12fz9hBQTqErZ0dG2ctrzaH6e925okSrr6XJ7/3VUko13Xi/We20yGbPGHnI/AQ==" saltValue="P5penwu0rRJJLSOyZzpUIA==" spinCount="100000" sheet="1" objects="1" scenarios="1"/>
  <mergeCells count="26">
    <mergeCell ref="H31:U31"/>
    <mergeCell ref="C30:G30"/>
    <mergeCell ref="C31:G31"/>
    <mergeCell ref="H26:N26"/>
    <mergeCell ref="O26:U26"/>
    <mergeCell ref="C29:G29"/>
    <mergeCell ref="H27:M27"/>
    <mergeCell ref="H28:M28"/>
    <mergeCell ref="H29:M29"/>
    <mergeCell ref="O27:T27"/>
    <mergeCell ref="O28:T28"/>
    <mergeCell ref="C26:G26"/>
    <mergeCell ref="C27:G27"/>
    <mergeCell ref="C28:G28"/>
    <mergeCell ref="H30:M30"/>
    <mergeCell ref="O30:T30"/>
    <mergeCell ref="O29:T29"/>
    <mergeCell ref="P3:V3"/>
    <mergeCell ref="N11:W12"/>
    <mergeCell ref="N13:W13"/>
    <mergeCell ref="N14:W14"/>
    <mergeCell ref="H25:U25"/>
    <mergeCell ref="B6:W6"/>
    <mergeCell ref="C22:V22"/>
    <mergeCell ref="C17:V20"/>
    <mergeCell ref="C25:G25"/>
  </mergeCells>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50A48-85C5-4B32-891D-8411F79CA1F5}">
  <dimension ref="A1:U51"/>
  <sheetViews>
    <sheetView zoomScaleNormal="100" zoomScaleSheetLayoutView="85" workbookViewId="0">
      <selection activeCell="C22" sqref="C22"/>
    </sheetView>
  </sheetViews>
  <sheetFormatPr defaultColWidth="3.5" defaultRowHeight="12"/>
  <cols>
    <col min="1" max="1" width="2.125" style="33" customWidth="1"/>
    <col min="2" max="21" width="3.875" style="33" customWidth="1"/>
    <col min="22" max="16384" width="3.5" style="33"/>
  </cols>
  <sheetData>
    <row r="1" spans="1:21">
      <c r="A1" s="49"/>
      <c r="B1" s="49"/>
      <c r="C1" s="49"/>
      <c r="D1" s="49"/>
      <c r="E1" s="49"/>
      <c r="F1" s="49"/>
      <c r="G1" s="49"/>
      <c r="H1" s="49"/>
      <c r="I1" s="49"/>
      <c r="J1" s="49"/>
      <c r="K1" s="49"/>
      <c r="L1" s="49"/>
      <c r="M1" s="49"/>
      <c r="N1" s="49"/>
      <c r="O1" s="49"/>
      <c r="P1" s="49"/>
      <c r="Q1" s="49"/>
      <c r="R1" s="49"/>
      <c r="S1" s="49"/>
      <c r="T1" s="49"/>
      <c r="U1" s="49"/>
    </row>
    <row r="2" spans="1:21">
      <c r="A2" s="49"/>
      <c r="B2" s="51"/>
      <c r="C2" s="52"/>
      <c r="D2" s="52"/>
      <c r="E2" s="52"/>
      <c r="F2" s="52"/>
      <c r="G2" s="52"/>
      <c r="H2" s="52"/>
      <c r="I2" s="52"/>
      <c r="J2" s="52"/>
      <c r="K2" s="52"/>
      <c r="L2" s="52"/>
      <c r="M2" s="52"/>
      <c r="N2" s="52"/>
      <c r="O2" s="52"/>
      <c r="P2" s="52"/>
      <c r="Q2" s="52"/>
      <c r="R2" s="52"/>
      <c r="S2" s="52"/>
      <c r="T2" s="52"/>
      <c r="U2" s="53"/>
    </row>
    <row r="3" spans="1:21">
      <c r="A3" s="49"/>
      <c r="B3" s="54"/>
      <c r="C3" s="55"/>
      <c r="D3" s="55"/>
      <c r="E3" s="55"/>
      <c r="F3" s="55"/>
      <c r="G3" s="55"/>
      <c r="H3" s="55"/>
      <c r="I3" s="55"/>
      <c r="J3" s="55"/>
      <c r="K3" s="55"/>
      <c r="L3" s="55"/>
      <c r="M3" s="55"/>
      <c r="N3" s="55"/>
      <c r="O3" s="255" t="str">
        <f>"延水産第"&amp;入力シート!G46&amp;"号"</f>
        <v>延水産第40号</v>
      </c>
      <c r="P3" s="255"/>
      <c r="Q3" s="255"/>
      <c r="R3" s="255"/>
      <c r="S3" s="255"/>
      <c r="T3" s="255"/>
      <c r="U3" s="56"/>
    </row>
    <row r="4" spans="1:21">
      <c r="A4" s="49"/>
      <c r="B4" s="54"/>
      <c r="C4" s="55"/>
      <c r="D4" s="55"/>
      <c r="E4" s="55"/>
      <c r="F4" s="55"/>
      <c r="G4" s="55"/>
      <c r="H4" s="55"/>
      <c r="I4" s="55"/>
      <c r="J4" s="55"/>
      <c r="K4" s="55"/>
      <c r="L4" s="55"/>
      <c r="M4" s="55"/>
      <c r="N4" s="55"/>
      <c r="O4" s="256">
        <f>入力シート!G45</f>
        <v>46082</v>
      </c>
      <c r="P4" s="256"/>
      <c r="Q4" s="256"/>
      <c r="R4" s="256"/>
      <c r="S4" s="256"/>
      <c r="T4" s="256"/>
      <c r="U4" s="56"/>
    </row>
    <row r="5" spans="1:21">
      <c r="A5" s="49"/>
      <c r="B5" s="54"/>
      <c r="C5" s="55"/>
      <c r="D5" s="55"/>
      <c r="E5" s="55"/>
      <c r="F5" s="55"/>
      <c r="G5" s="55"/>
      <c r="H5" s="55"/>
      <c r="I5" s="55"/>
      <c r="J5" s="55"/>
      <c r="K5" s="55"/>
      <c r="L5" s="55"/>
      <c r="M5" s="55"/>
      <c r="N5" s="55"/>
      <c r="O5" s="55"/>
      <c r="P5" s="55"/>
      <c r="Q5" s="55"/>
      <c r="R5" s="55"/>
      <c r="S5" s="55"/>
      <c r="T5" s="55"/>
      <c r="U5" s="56"/>
    </row>
    <row r="6" spans="1:21" ht="13.5">
      <c r="A6" s="49"/>
      <c r="B6" s="204" t="s">
        <v>132</v>
      </c>
      <c r="C6" s="205"/>
      <c r="D6" s="205"/>
      <c r="E6" s="205"/>
      <c r="F6" s="205"/>
      <c r="G6" s="205"/>
      <c r="H6" s="205"/>
      <c r="I6" s="205"/>
      <c r="J6" s="205"/>
      <c r="K6" s="205"/>
      <c r="L6" s="205"/>
      <c r="M6" s="205"/>
      <c r="N6" s="205"/>
      <c r="O6" s="205"/>
      <c r="P6" s="205"/>
      <c r="Q6" s="205"/>
      <c r="R6" s="205"/>
      <c r="S6" s="205"/>
      <c r="T6" s="205"/>
      <c r="U6" s="206"/>
    </row>
    <row r="7" spans="1:21">
      <c r="A7" s="49"/>
      <c r="B7" s="54"/>
      <c r="C7" s="55"/>
      <c r="D7" s="55"/>
      <c r="E7" s="55"/>
      <c r="F7" s="55"/>
      <c r="G7" s="55"/>
      <c r="H7" s="55"/>
      <c r="I7" s="55"/>
      <c r="J7" s="55"/>
      <c r="K7" s="55"/>
      <c r="L7" s="55"/>
      <c r="M7" s="55"/>
      <c r="N7" s="55"/>
      <c r="O7" s="55"/>
      <c r="P7" s="55"/>
      <c r="Q7" s="55"/>
      <c r="R7" s="55"/>
      <c r="S7" s="55"/>
      <c r="T7" s="55"/>
      <c r="U7" s="56"/>
    </row>
    <row r="8" spans="1:21">
      <c r="A8" s="49"/>
      <c r="B8" s="54"/>
      <c r="C8" s="57" t="s">
        <v>3</v>
      </c>
      <c r="D8" s="49"/>
      <c r="E8" s="257" t="str">
        <f>入力シート!D10</f>
        <v>宮崎県延岡市東本小路１番地２３</v>
      </c>
      <c r="F8" s="257"/>
      <c r="G8" s="257"/>
      <c r="H8" s="257"/>
      <c r="I8" s="257"/>
      <c r="J8" s="257"/>
      <c r="K8" s="257"/>
      <c r="L8" s="257"/>
      <c r="M8" s="55"/>
      <c r="N8" s="55"/>
      <c r="O8" s="55"/>
      <c r="P8" s="55"/>
      <c r="Q8" s="55"/>
      <c r="R8" s="55"/>
      <c r="S8" s="55"/>
      <c r="T8" s="55"/>
      <c r="U8" s="56"/>
    </row>
    <row r="9" spans="1:21">
      <c r="A9" s="49"/>
      <c r="B9" s="54"/>
      <c r="C9" s="55"/>
      <c r="D9" s="49"/>
      <c r="E9" s="64"/>
      <c r="F9" s="64"/>
      <c r="G9" s="64"/>
      <c r="H9" s="64"/>
      <c r="I9" s="64"/>
      <c r="J9" s="64"/>
      <c r="K9" s="64"/>
      <c r="L9" s="64"/>
      <c r="M9" s="55"/>
      <c r="N9" s="55"/>
      <c r="O9" s="55"/>
      <c r="P9" s="55"/>
      <c r="Q9" s="55"/>
      <c r="R9" s="55"/>
      <c r="S9" s="55"/>
      <c r="T9" s="55"/>
      <c r="U9" s="56"/>
    </row>
    <row r="10" spans="1:21">
      <c r="A10" s="49"/>
      <c r="B10" s="54"/>
      <c r="C10" s="57" t="s">
        <v>37</v>
      </c>
      <c r="D10" s="49"/>
      <c r="E10" s="257" t="str">
        <f>入力シート!D11</f>
        <v>延岡株式会社</v>
      </c>
      <c r="F10" s="257"/>
      <c r="G10" s="257"/>
      <c r="H10" s="257"/>
      <c r="I10" s="257"/>
      <c r="J10" s="257"/>
      <c r="K10" s="257"/>
      <c r="L10" s="257"/>
      <c r="M10" s="55"/>
      <c r="N10" s="55"/>
      <c r="O10" s="55"/>
      <c r="P10" s="55"/>
      <c r="Q10" s="55"/>
      <c r="R10" s="55"/>
      <c r="S10" s="55"/>
      <c r="T10" s="55"/>
      <c r="U10" s="56"/>
    </row>
    <row r="11" spans="1:21">
      <c r="A11" s="49"/>
      <c r="B11" s="54"/>
      <c r="C11" s="55"/>
      <c r="D11" s="55"/>
      <c r="E11" s="258" t="str">
        <f>" "&amp;入力シート!D12&amp;" 　様"</f>
        <v xml:space="preserve"> 代表取締役　延岡　太郎 　様</v>
      </c>
      <c r="F11" s="258"/>
      <c r="G11" s="258"/>
      <c r="H11" s="258"/>
      <c r="I11" s="258"/>
      <c r="J11" s="258"/>
      <c r="K11" s="258"/>
      <c r="L11" s="258"/>
      <c r="M11" s="49"/>
      <c r="N11" s="49"/>
      <c r="O11" s="55"/>
      <c r="P11" s="55"/>
      <c r="Q11" s="55"/>
      <c r="R11" s="55"/>
      <c r="S11" s="55"/>
      <c r="T11" s="55"/>
      <c r="U11" s="56"/>
    </row>
    <row r="12" spans="1:21">
      <c r="A12" s="49"/>
      <c r="B12" s="54"/>
      <c r="C12" s="55"/>
      <c r="D12" s="55"/>
      <c r="E12" s="55"/>
      <c r="F12" s="55"/>
      <c r="G12" s="55"/>
      <c r="H12" s="55"/>
      <c r="I12" s="55"/>
      <c r="J12" s="55"/>
      <c r="K12" s="55"/>
      <c r="L12" s="55"/>
      <c r="M12" s="49"/>
      <c r="N12" s="49"/>
      <c r="O12" s="55"/>
      <c r="P12" s="55"/>
      <c r="Q12" s="55"/>
      <c r="R12" s="55"/>
      <c r="S12" s="55"/>
      <c r="T12" s="55"/>
      <c r="U12" s="56"/>
    </row>
    <row r="13" spans="1:21">
      <c r="A13" s="49"/>
      <c r="B13" s="54"/>
      <c r="C13" s="55"/>
      <c r="D13" s="55"/>
      <c r="E13" s="55"/>
      <c r="F13" s="55"/>
      <c r="G13" s="55"/>
      <c r="H13" s="55"/>
      <c r="I13" s="55"/>
      <c r="J13" s="55"/>
      <c r="K13" s="55"/>
      <c r="L13" s="55"/>
      <c r="M13" s="49"/>
      <c r="N13" s="49"/>
      <c r="O13" s="55"/>
      <c r="P13" s="55"/>
      <c r="Q13" s="55"/>
      <c r="R13" s="55"/>
      <c r="S13" s="55"/>
      <c r="T13" s="55"/>
      <c r="U13" s="56"/>
    </row>
    <row r="14" spans="1:21">
      <c r="A14" s="49"/>
      <c r="B14" s="54"/>
      <c r="C14" s="55"/>
      <c r="D14" s="55"/>
      <c r="E14" s="55"/>
      <c r="F14" s="55"/>
      <c r="G14" s="55"/>
      <c r="H14" s="55"/>
      <c r="I14" s="55"/>
      <c r="J14" s="55"/>
      <c r="K14" s="55"/>
      <c r="L14" s="55"/>
      <c r="M14" s="55"/>
      <c r="N14" s="55"/>
      <c r="O14" s="55"/>
      <c r="P14" s="55"/>
      <c r="Q14" s="55"/>
      <c r="R14" s="57" t="str">
        <f>"延岡市長　"&amp;データーシート!C16</f>
        <v>延岡市長　三浦　久知</v>
      </c>
      <c r="S14" s="49"/>
      <c r="T14" s="55" t="s">
        <v>38</v>
      </c>
      <c r="U14" s="56"/>
    </row>
    <row r="15" spans="1:21">
      <c r="A15" s="49"/>
      <c r="B15" s="54"/>
      <c r="C15" s="55"/>
      <c r="D15" s="55"/>
      <c r="E15" s="55"/>
      <c r="F15" s="55"/>
      <c r="G15" s="55"/>
      <c r="H15" s="55"/>
      <c r="I15" s="55"/>
      <c r="J15" s="55"/>
      <c r="K15" s="55"/>
      <c r="L15" s="55"/>
      <c r="M15" s="55"/>
      <c r="N15" s="55"/>
      <c r="O15" s="55"/>
      <c r="P15" s="55"/>
      <c r="Q15" s="55"/>
      <c r="R15" s="55"/>
      <c r="S15" s="55"/>
      <c r="T15" s="55"/>
      <c r="U15" s="56"/>
    </row>
    <row r="16" spans="1:21">
      <c r="A16" s="49"/>
      <c r="B16" s="54"/>
      <c r="C16" s="55"/>
      <c r="D16" s="55"/>
      <c r="E16" s="55"/>
      <c r="F16" s="55"/>
      <c r="G16" s="55"/>
      <c r="H16" s="55"/>
      <c r="I16" s="55"/>
      <c r="J16" s="55"/>
      <c r="K16" s="55"/>
      <c r="L16" s="55"/>
      <c r="M16" s="55"/>
      <c r="N16" s="55"/>
      <c r="O16" s="55"/>
      <c r="P16" s="55"/>
      <c r="Q16" s="55"/>
      <c r="R16" s="55"/>
      <c r="S16" s="55"/>
      <c r="T16" s="55"/>
      <c r="U16" s="56"/>
    </row>
    <row r="17" spans="1:21" ht="13.5" customHeight="1">
      <c r="A17" s="49"/>
      <c r="B17" s="54"/>
      <c r="C17" s="252" t="str">
        <f>"　"&amp;TEXT(入力シート!D45,"[$-ja-JP]ggge年m月d日")&amp;"付けで提出のあった水産業新技術・設備導入支援事業に係る補助事業変更承認申請について、次のとおり承認しますので通知します。"</f>
        <v>　令和8年3月1日付けで提出のあった水産業新技術・設備導入支援事業に係る補助事業変更承認申請について、次のとおり承認しますので通知します。</v>
      </c>
      <c r="D17" s="252"/>
      <c r="E17" s="252"/>
      <c r="F17" s="252"/>
      <c r="G17" s="252"/>
      <c r="H17" s="252"/>
      <c r="I17" s="252"/>
      <c r="J17" s="252"/>
      <c r="K17" s="252"/>
      <c r="L17" s="252"/>
      <c r="M17" s="252"/>
      <c r="N17" s="252"/>
      <c r="O17" s="252"/>
      <c r="P17" s="252"/>
      <c r="Q17" s="252"/>
      <c r="R17" s="252"/>
      <c r="S17" s="252"/>
      <c r="T17" s="252"/>
      <c r="U17" s="56"/>
    </row>
    <row r="18" spans="1:21">
      <c r="A18" s="49"/>
      <c r="B18" s="54"/>
      <c r="C18" s="252"/>
      <c r="D18" s="252"/>
      <c r="E18" s="252"/>
      <c r="F18" s="252"/>
      <c r="G18" s="252"/>
      <c r="H18" s="252"/>
      <c r="I18" s="252"/>
      <c r="J18" s="252"/>
      <c r="K18" s="252"/>
      <c r="L18" s="252"/>
      <c r="M18" s="252"/>
      <c r="N18" s="252"/>
      <c r="O18" s="252"/>
      <c r="P18" s="252"/>
      <c r="Q18" s="252"/>
      <c r="R18" s="252"/>
      <c r="S18" s="252"/>
      <c r="T18" s="252"/>
      <c r="U18" s="56"/>
    </row>
    <row r="19" spans="1:21">
      <c r="A19" s="49"/>
      <c r="B19" s="54"/>
      <c r="C19" s="252"/>
      <c r="D19" s="252"/>
      <c r="E19" s="252"/>
      <c r="F19" s="252"/>
      <c r="G19" s="252"/>
      <c r="H19" s="252"/>
      <c r="I19" s="252"/>
      <c r="J19" s="252"/>
      <c r="K19" s="252"/>
      <c r="L19" s="252"/>
      <c r="M19" s="252"/>
      <c r="N19" s="252"/>
      <c r="O19" s="252"/>
      <c r="P19" s="252"/>
      <c r="Q19" s="252"/>
      <c r="R19" s="252"/>
      <c r="S19" s="252"/>
      <c r="T19" s="252"/>
      <c r="U19" s="56"/>
    </row>
    <row r="20" spans="1:21">
      <c r="A20" s="49"/>
      <c r="B20" s="54"/>
      <c r="C20" s="252"/>
      <c r="D20" s="252"/>
      <c r="E20" s="252"/>
      <c r="F20" s="252"/>
      <c r="G20" s="252"/>
      <c r="H20" s="252"/>
      <c r="I20" s="252"/>
      <c r="J20" s="252"/>
      <c r="K20" s="252"/>
      <c r="L20" s="252"/>
      <c r="M20" s="252"/>
      <c r="N20" s="252"/>
      <c r="O20" s="252"/>
      <c r="P20" s="252"/>
      <c r="Q20" s="252"/>
      <c r="R20" s="252"/>
      <c r="S20" s="252"/>
      <c r="T20" s="252"/>
      <c r="U20" s="56"/>
    </row>
    <row r="21" spans="1:21">
      <c r="A21" s="49"/>
      <c r="B21" s="54"/>
      <c r="C21" s="252"/>
      <c r="D21" s="252"/>
      <c r="E21" s="252"/>
      <c r="F21" s="252"/>
      <c r="G21" s="252"/>
      <c r="H21" s="252"/>
      <c r="I21" s="252"/>
      <c r="J21" s="252"/>
      <c r="K21" s="252"/>
      <c r="L21" s="252"/>
      <c r="M21" s="252"/>
      <c r="N21" s="252"/>
      <c r="O21" s="252"/>
      <c r="P21" s="252"/>
      <c r="Q21" s="252"/>
      <c r="R21" s="252"/>
      <c r="S21" s="252"/>
      <c r="T21" s="252"/>
      <c r="U21" s="56"/>
    </row>
    <row r="22" spans="1:21">
      <c r="A22" s="49"/>
      <c r="B22" s="54"/>
      <c r="C22" s="65"/>
      <c r="D22" s="65"/>
      <c r="E22" s="65"/>
      <c r="F22" s="65"/>
      <c r="G22" s="65"/>
      <c r="H22" s="65"/>
      <c r="I22" s="65"/>
      <c r="J22" s="65"/>
      <c r="K22" s="65"/>
      <c r="L22" s="65"/>
      <c r="M22" s="65"/>
      <c r="N22" s="65"/>
      <c r="O22" s="65"/>
      <c r="P22" s="65"/>
      <c r="Q22" s="65"/>
      <c r="R22" s="65"/>
      <c r="S22" s="65"/>
      <c r="T22" s="65"/>
      <c r="U22" s="56"/>
    </row>
    <row r="23" spans="1:21">
      <c r="A23" s="49"/>
      <c r="B23" s="54"/>
      <c r="C23" s="253" t="s">
        <v>4</v>
      </c>
      <c r="D23" s="253"/>
      <c r="E23" s="253"/>
      <c r="F23" s="253"/>
      <c r="G23" s="253"/>
      <c r="H23" s="253"/>
      <c r="I23" s="253"/>
      <c r="J23" s="253"/>
      <c r="K23" s="253"/>
      <c r="L23" s="253"/>
      <c r="M23" s="253"/>
      <c r="N23" s="253"/>
      <c r="O23" s="253"/>
      <c r="P23" s="253"/>
      <c r="Q23" s="253"/>
      <c r="R23" s="253"/>
      <c r="S23" s="253"/>
      <c r="T23" s="253"/>
      <c r="U23" s="56"/>
    </row>
    <row r="24" spans="1:21">
      <c r="A24" s="49"/>
      <c r="B24" s="54"/>
      <c r="C24" s="55"/>
      <c r="D24" s="55"/>
      <c r="E24" s="55"/>
      <c r="F24" s="55"/>
      <c r="G24" s="55"/>
      <c r="H24" s="55"/>
      <c r="I24" s="55"/>
      <c r="J24" s="55"/>
      <c r="K24" s="55"/>
      <c r="L24" s="55"/>
      <c r="M24" s="55"/>
      <c r="N24" s="55"/>
      <c r="O24" s="55"/>
      <c r="P24" s="55"/>
      <c r="Q24" s="55"/>
      <c r="R24" s="55"/>
      <c r="S24" s="55"/>
      <c r="T24" s="55"/>
      <c r="U24" s="56"/>
    </row>
    <row r="25" spans="1:21" ht="13.5">
      <c r="A25" s="49"/>
      <c r="B25" s="54"/>
      <c r="C25" s="55" t="s">
        <v>166</v>
      </c>
      <c r="D25" s="55"/>
      <c r="E25" s="55"/>
      <c r="F25" s="55"/>
      <c r="G25" s="55"/>
      <c r="H25" s="55"/>
      <c r="I25" s="55"/>
      <c r="J25" s="75"/>
      <c r="K25" s="75"/>
      <c r="L25" s="75"/>
      <c r="M25" s="75"/>
      <c r="N25" s="75"/>
      <c r="O25" s="75"/>
      <c r="P25" s="55"/>
      <c r="Q25" s="55"/>
      <c r="R25" s="55"/>
      <c r="S25" s="55"/>
      <c r="T25" s="55"/>
      <c r="U25" s="56"/>
    </row>
    <row r="26" spans="1:21">
      <c r="A26" s="49"/>
      <c r="B26" s="54"/>
      <c r="C26" s="55"/>
      <c r="D26" s="55"/>
      <c r="E26" s="55"/>
      <c r="F26" s="55"/>
      <c r="G26" s="55"/>
      <c r="H26" s="55"/>
      <c r="I26" s="55"/>
      <c r="J26" s="55"/>
      <c r="K26" s="55"/>
      <c r="L26" s="55"/>
      <c r="M26" s="55"/>
      <c r="N26" s="55"/>
      <c r="O26" s="55"/>
      <c r="P26" s="55"/>
      <c r="Q26" s="55"/>
      <c r="R26" s="55"/>
      <c r="S26" s="55"/>
      <c r="T26" s="55"/>
      <c r="U26" s="56"/>
    </row>
    <row r="27" spans="1:21" s="35" customFormat="1" ht="17.25" customHeight="1">
      <c r="A27" s="50"/>
      <c r="B27" s="76"/>
      <c r="C27" s="77"/>
      <c r="D27" s="78" t="s">
        <v>167</v>
      </c>
      <c r="E27" s="79"/>
      <c r="F27" s="79"/>
      <c r="G27" s="79"/>
      <c r="H27" s="79"/>
      <c r="I27" s="79"/>
      <c r="J27" s="112" t="str">
        <f>IF(入力シート!D46="",TEXT(入力シート!D16,"###,###,###")&amp;"円（変更なし）",TEXT(入力シート!D46,"###,###,###")&amp;" 円（変更前　"&amp;TEXT(入力シート!D16,"###,###,###")&amp;" 円）")</f>
        <v>2,200,000 円（変更前　1,358,903 円）</v>
      </c>
      <c r="K27" s="80"/>
      <c r="L27" s="80"/>
      <c r="M27" s="80"/>
      <c r="N27" s="80"/>
      <c r="O27" s="77"/>
      <c r="P27" s="77"/>
      <c r="Q27" s="77"/>
      <c r="R27" s="77"/>
      <c r="S27" s="77"/>
      <c r="T27" s="77"/>
      <c r="U27" s="81"/>
    </row>
    <row r="28" spans="1:21" s="35" customFormat="1" ht="17.25" customHeight="1">
      <c r="A28" s="50"/>
      <c r="B28" s="76"/>
      <c r="C28" s="77"/>
      <c r="D28" s="78"/>
      <c r="E28" s="78"/>
      <c r="F28" s="82"/>
      <c r="G28" s="82"/>
      <c r="H28" s="82"/>
      <c r="I28" s="82"/>
      <c r="J28" s="82"/>
      <c r="K28" s="50"/>
      <c r="L28" s="77"/>
      <c r="M28" s="77"/>
      <c r="N28" s="77"/>
      <c r="O28" s="77"/>
      <c r="P28" s="77"/>
      <c r="Q28" s="77"/>
      <c r="R28" s="77"/>
      <c r="S28" s="77"/>
      <c r="T28" s="77"/>
      <c r="U28" s="81"/>
    </row>
    <row r="29" spans="1:21" s="36" customFormat="1" ht="17.25" customHeight="1">
      <c r="A29" s="82"/>
      <c r="B29" s="83"/>
      <c r="C29" s="78"/>
      <c r="D29" s="78" t="s">
        <v>168</v>
      </c>
      <c r="E29" s="78"/>
      <c r="F29" s="78"/>
      <c r="G29" s="78"/>
      <c r="H29" s="78"/>
      <c r="I29" s="78"/>
      <c r="J29" s="113" t="str">
        <f>IF(入力シート!D47="",TEXT(入力シート!D17,"###,###,###")&amp;"円（変更なし）",TEXT(入力シート!D47,"###,###,###")&amp;" 円（変更前　"&amp;TEXT(入力シート!D17,"###,###,###")&amp;" 円）")</f>
        <v>2,000,000 円（変更前　1,235,367 円）</v>
      </c>
      <c r="K29" s="78"/>
      <c r="L29" s="78"/>
      <c r="M29" s="78"/>
      <c r="N29" s="78"/>
      <c r="O29" s="78"/>
      <c r="P29" s="78"/>
      <c r="Q29" s="78"/>
      <c r="R29" s="78"/>
      <c r="S29" s="78"/>
      <c r="T29" s="78"/>
      <c r="U29" s="84"/>
    </row>
    <row r="30" spans="1:21" s="36" customFormat="1" ht="17.25" customHeight="1">
      <c r="A30" s="82"/>
      <c r="B30" s="83"/>
      <c r="C30" s="82"/>
      <c r="D30" s="78"/>
      <c r="E30" s="82"/>
      <c r="F30" s="78"/>
      <c r="G30" s="78"/>
      <c r="H30" s="78"/>
      <c r="I30" s="78"/>
      <c r="J30" s="78"/>
      <c r="K30" s="78"/>
      <c r="L30" s="78"/>
      <c r="M30" s="78"/>
      <c r="N30" s="78"/>
      <c r="O30" s="78"/>
      <c r="P30" s="78"/>
      <c r="Q30" s="78"/>
      <c r="R30" s="78"/>
      <c r="S30" s="78"/>
      <c r="T30" s="78"/>
      <c r="U30" s="84"/>
    </row>
    <row r="31" spans="1:21" s="36" customFormat="1" ht="17.25" customHeight="1">
      <c r="A31" s="82"/>
      <c r="B31" s="83"/>
      <c r="C31" s="78"/>
      <c r="D31" s="78" t="s">
        <v>169</v>
      </c>
      <c r="E31" s="82"/>
      <c r="F31" s="78"/>
      <c r="G31" s="78"/>
      <c r="H31" s="78"/>
      <c r="I31" s="78"/>
      <c r="J31" s="114" t="str">
        <f>IF(入力シート!D48="",TEXT(入力シート!D18,"###,###,###")&amp;"円（変更なし）",TEXT(入力シート!D48,"###,###,###")&amp;" 円（変更前　"&amp;TEXT(入力シート!D18,"###,###,###")&amp;" 円）")</f>
        <v>1,000,000 円（変更前　617,680 円）</v>
      </c>
      <c r="K31" s="78"/>
      <c r="L31" s="78"/>
      <c r="M31" s="78"/>
      <c r="N31" s="78"/>
      <c r="O31" s="78"/>
      <c r="P31" s="78"/>
      <c r="Q31" s="78"/>
      <c r="R31" s="78"/>
      <c r="S31" s="78"/>
      <c r="T31" s="78"/>
      <c r="U31" s="84"/>
    </row>
    <row r="32" spans="1:21" s="36" customFormat="1" ht="17.25" customHeight="1">
      <c r="A32" s="82"/>
      <c r="B32" s="83"/>
      <c r="C32" s="78"/>
      <c r="D32" s="78"/>
      <c r="E32" s="82"/>
      <c r="F32" s="78"/>
      <c r="G32" s="78"/>
      <c r="H32" s="78"/>
      <c r="I32" s="78"/>
      <c r="J32" s="78"/>
      <c r="K32" s="78"/>
      <c r="L32" s="78"/>
      <c r="M32" s="78"/>
      <c r="N32" s="78"/>
      <c r="O32" s="78"/>
      <c r="P32" s="78"/>
      <c r="Q32" s="78"/>
      <c r="R32" s="78"/>
      <c r="S32" s="78"/>
      <c r="T32" s="78"/>
      <c r="U32" s="84"/>
    </row>
    <row r="33" spans="1:21" s="36" customFormat="1" ht="17.25" customHeight="1">
      <c r="A33" s="82"/>
      <c r="B33" s="83"/>
      <c r="C33" s="78"/>
      <c r="D33" s="78" t="s">
        <v>170</v>
      </c>
      <c r="E33" s="82"/>
      <c r="F33" s="78"/>
      <c r="G33" s="78"/>
      <c r="H33" s="78"/>
      <c r="I33" s="78"/>
      <c r="J33" s="115" t="str">
        <f>IF(入力シート!D49="",TEXT(入力シート!D15,"[$-ja-JP]ggge年m月d日")&amp;"（変更なし）",TEXT(入力シート!D49,"[$-ja-JP]ggge年m月d日")&amp;"（変更前　"&amp;TEXT(入力シート!D15,"[$-ja-JP]ggge年m月d日")&amp;"）")</f>
        <v>令和8年3月15日（変更前　令和8年3月1日）</v>
      </c>
      <c r="K33" s="79"/>
      <c r="L33" s="79"/>
      <c r="M33" s="79"/>
      <c r="N33" s="79"/>
      <c r="O33" s="79"/>
      <c r="P33" s="78"/>
      <c r="Q33" s="78"/>
      <c r="R33" s="78"/>
      <c r="S33" s="78"/>
      <c r="T33" s="78"/>
      <c r="U33" s="84"/>
    </row>
    <row r="34" spans="1:21" s="31" customFormat="1" ht="18" customHeight="1">
      <c r="A34" s="66"/>
      <c r="B34" s="67"/>
      <c r="C34" s="68"/>
      <c r="D34" s="68"/>
      <c r="E34" s="66"/>
      <c r="F34" s="68"/>
      <c r="G34" s="68"/>
      <c r="H34" s="68"/>
      <c r="I34" s="68"/>
      <c r="J34" s="68"/>
      <c r="K34" s="68"/>
      <c r="L34" s="68"/>
      <c r="M34" s="68"/>
      <c r="N34" s="68"/>
      <c r="O34" s="68"/>
      <c r="P34" s="68"/>
      <c r="Q34" s="68"/>
      <c r="R34" s="68"/>
      <c r="S34" s="68"/>
      <c r="T34" s="68"/>
      <c r="U34" s="69"/>
    </row>
    <row r="35" spans="1:21" s="31" customFormat="1" ht="18" customHeight="1">
      <c r="A35" s="66"/>
      <c r="B35" s="67"/>
      <c r="C35" s="68"/>
      <c r="D35" s="68"/>
      <c r="E35" s="66"/>
      <c r="F35" s="68"/>
      <c r="G35" s="68"/>
      <c r="H35" s="68"/>
      <c r="I35" s="68"/>
      <c r="J35" s="68"/>
      <c r="K35" s="68"/>
      <c r="L35" s="68"/>
      <c r="M35" s="68"/>
      <c r="N35" s="68"/>
      <c r="O35" s="68"/>
      <c r="P35" s="68"/>
      <c r="Q35" s="68"/>
      <c r="R35" s="68"/>
      <c r="S35" s="68"/>
      <c r="T35" s="68"/>
      <c r="U35" s="69"/>
    </row>
    <row r="36" spans="1:21" s="31" customFormat="1" ht="18" customHeight="1">
      <c r="A36" s="66"/>
      <c r="B36" s="67"/>
      <c r="C36" s="68"/>
      <c r="D36" s="68"/>
      <c r="E36" s="68"/>
      <c r="F36" s="68"/>
      <c r="G36" s="68"/>
      <c r="H36" s="68"/>
      <c r="I36" s="68"/>
      <c r="J36" s="68"/>
      <c r="K36" s="68"/>
      <c r="L36" s="68"/>
      <c r="M36" s="68"/>
      <c r="N36" s="68"/>
      <c r="O36" s="68"/>
      <c r="P36" s="68"/>
      <c r="Q36" s="68"/>
      <c r="R36" s="68"/>
      <c r="S36" s="68"/>
      <c r="T36" s="68"/>
      <c r="U36" s="69"/>
    </row>
    <row r="37" spans="1:21" s="31" customFormat="1" ht="18" customHeight="1">
      <c r="A37" s="66"/>
      <c r="B37" s="67"/>
      <c r="C37" s="68"/>
      <c r="D37" s="74"/>
      <c r="E37" s="74"/>
      <c r="F37" s="74"/>
      <c r="G37" s="74"/>
      <c r="H37" s="74"/>
      <c r="I37" s="74"/>
      <c r="J37" s="74"/>
      <c r="K37" s="74"/>
      <c r="L37" s="74"/>
      <c r="M37" s="74"/>
      <c r="N37" s="74"/>
      <c r="O37" s="74"/>
      <c r="P37" s="74"/>
      <c r="Q37" s="74"/>
      <c r="R37" s="74"/>
      <c r="S37" s="74"/>
      <c r="T37" s="74"/>
      <c r="U37" s="69"/>
    </row>
    <row r="38" spans="1:21" s="31" customFormat="1" ht="18" customHeight="1">
      <c r="A38" s="66"/>
      <c r="B38" s="67"/>
      <c r="C38" s="68"/>
      <c r="D38" s="74"/>
      <c r="E38" s="74"/>
      <c r="F38" s="74"/>
      <c r="G38" s="74"/>
      <c r="H38" s="74"/>
      <c r="I38" s="74"/>
      <c r="J38" s="74"/>
      <c r="K38" s="74"/>
      <c r="L38" s="74"/>
      <c r="M38" s="74"/>
      <c r="N38" s="74"/>
      <c r="O38" s="74"/>
      <c r="P38" s="74"/>
      <c r="Q38" s="74"/>
      <c r="R38" s="74"/>
      <c r="S38" s="74"/>
      <c r="T38" s="74"/>
      <c r="U38" s="69"/>
    </row>
    <row r="39" spans="1:21" s="31" customFormat="1" ht="18" customHeight="1">
      <c r="A39" s="66"/>
      <c r="B39" s="67"/>
      <c r="C39" s="68"/>
      <c r="D39" s="68"/>
      <c r="E39" s="68"/>
      <c r="F39" s="68"/>
      <c r="G39" s="68"/>
      <c r="H39" s="68"/>
      <c r="I39" s="68"/>
      <c r="J39" s="68"/>
      <c r="K39" s="68"/>
      <c r="L39" s="68"/>
      <c r="M39" s="68"/>
      <c r="N39" s="68"/>
      <c r="O39" s="68"/>
      <c r="P39" s="68"/>
      <c r="Q39" s="68"/>
      <c r="R39" s="68"/>
      <c r="S39" s="68"/>
      <c r="T39" s="68"/>
      <c r="U39" s="69"/>
    </row>
    <row r="40" spans="1:21" s="31" customFormat="1" ht="18" customHeight="1">
      <c r="A40" s="66"/>
      <c r="B40" s="67"/>
      <c r="C40" s="68"/>
      <c r="D40" s="68"/>
      <c r="E40" s="68"/>
      <c r="F40" s="68"/>
      <c r="G40" s="68"/>
      <c r="H40" s="68"/>
      <c r="I40" s="68"/>
      <c r="J40" s="68"/>
      <c r="K40" s="68"/>
      <c r="L40" s="68"/>
      <c r="M40" s="68"/>
      <c r="N40" s="68"/>
      <c r="O40" s="68"/>
      <c r="P40" s="68"/>
      <c r="Q40" s="68"/>
      <c r="R40" s="68"/>
      <c r="S40" s="68"/>
      <c r="T40" s="68"/>
      <c r="U40" s="69"/>
    </row>
    <row r="41" spans="1:21" s="31" customFormat="1" ht="18" customHeight="1">
      <c r="A41" s="66"/>
      <c r="B41" s="67"/>
      <c r="C41" s="68"/>
      <c r="D41" s="68"/>
      <c r="E41" s="68"/>
      <c r="F41" s="68"/>
      <c r="G41" s="68"/>
      <c r="H41" s="68"/>
      <c r="I41" s="68"/>
      <c r="J41" s="68"/>
      <c r="K41" s="68"/>
      <c r="L41" s="68"/>
      <c r="M41" s="68"/>
      <c r="N41" s="68"/>
      <c r="O41" s="68"/>
      <c r="P41" s="68"/>
      <c r="Q41" s="68"/>
      <c r="R41" s="68"/>
      <c r="S41" s="68"/>
      <c r="T41" s="68"/>
      <c r="U41" s="69"/>
    </row>
    <row r="42" spans="1:21" s="31" customFormat="1" ht="18" customHeight="1">
      <c r="A42" s="66"/>
      <c r="B42" s="67"/>
      <c r="C42" s="68"/>
      <c r="D42" s="68"/>
      <c r="E42" s="68"/>
      <c r="F42" s="68"/>
      <c r="G42" s="68"/>
      <c r="H42" s="68"/>
      <c r="I42" s="68"/>
      <c r="J42" s="68"/>
      <c r="K42" s="68"/>
      <c r="L42" s="68"/>
      <c r="M42" s="68"/>
      <c r="N42" s="68"/>
      <c r="O42" s="68"/>
      <c r="P42" s="68"/>
      <c r="Q42" s="68"/>
      <c r="R42" s="68"/>
      <c r="S42" s="68"/>
      <c r="T42" s="68"/>
      <c r="U42" s="69"/>
    </row>
    <row r="43" spans="1:21" s="31" customFormat="1" ht="18" customHeight="1">
      <c r="A43" s="66"/>
      <c r="B43" s="67"/>
      <c r="C43" s="68"/>
      <c r="D43" s="68"/>
      <c r="E43" s="68"/>
      <c r="F43" s="68"/>
      <c r="G43" s="68"/>
      <c r="H43" s="68"/>
      <c r="I43" s="68"/>
      <c r="J43" s="68"/>
      <c r="K43" s="68"/>
      <c r="L43" s="68"/>
      <c r="M43" s="68"/>
      <c r="N43" s="68"/>
      <c r="O43" s="68"/>
      <c r="P43" s="68"/>
      <c r="Q43" s="68"/>
      <c r="R43" s="68"/>
      <c r="S43" s="68"/>
      <c r="T43" s="68"/>
      <c r="U43" s="69"/>
    </row>
    <row r="44" spans="1:21" s="31" customFormat="1" ht="18" customHeight="1">
      <c r="A44" s="66"/>
      <c r="B44" s="67"/>
      <c r="C44" s="68"/>
      <c r="D44" s="68"/>
      <c r="E44" s="68"/>
      <c r="F44" s="68"/>
      <c r="G44" s="68"/>
      <c r="H44" s="68"/>
      <c r="I44" s="68"/>
      <c r="J44" s="68"/>
      <c r="K44" s="68"/>
      <c r="L44" s="68"/>
      <c r="M44" s="68"/>
      <c r="N44" s="68"/>
      <c r="O44" s="68"/>
      <c r="P44" s="68"/>
      <c r="Q44" s="68"/>
      <c r="R44" s="68"/>
      <c r="S44" s="68"/>
      <c r="T44" s="68"/>
      <c r="U44" s="69"/>
    </row>
    <row r="45" spans="1:21" s="31" customFormat="1" ht="18" customHeight="1">
      <c r="A45" s="66"/>
      <c r="B45" s="67"/>
      <c r="C45" s="68"/>
      <c r="D45" s="68"/>
      <c r="E45" s="68"/>
      <c r="F45" s="68"/>
      <c r="G45" s="68"/>
      <c r="H45" s="68"/>
      <c r="I45" s="68"/>
      <c r="J45" s="68"/>
      <c r="K45" s="68"/>
      <c r="L45" s="68"/>
      <c r="M45" s="68"/>
      <c r="N45" s="68"/>
      <c r="O45" s="68"/>
      <c r="P45" s="68"/>
      <c r="Q45" s="68"/>
      <c r="R45" s="68"/>
      <c r="S45" s="68"/>
      <c r="T45" s="68"/>
      <c r="U45" s="69"/>
    </row>
    <row r="46" spans="1:21" s="31" customFormat="1" ht="18" customHeight="1">
      <c r="A46" s="66"/>
      <c r="B46" s="67"/>
      <c r="C46" s="68"/>
      <c r="D46" s="68"/>
      <c r="E46" s="68"/>
      <c r="F46" s="68"/>
      <c r="G46" s="68"/>
      <c r="H46" s="68"/>
      <c r="I46" s="68"/>
      <c r="J46" s="68"/>
      <c r="K46" s="68"/>
      <c r="L46" s="68"/>
      <c r="M46" s="68"/>
      <c r="N46" s="68"/>
      <c r="O46" s="68"/>
      <c r="P46" s="68"/>
      <c r="Q46" s="68"/>
      <c r="R46" s="68"/>
      <c r="S46" s="68"/>
      <c r="T46" s="68"/>
      <c r="U46" s="69"/>
    </row>
    <row r="47" spans="1:21" s="31" customFormat="1" ht="18" customHeight="1">
      <c r="A47" s="66"/>
      <c r="B47" s="67"/>
      <c r="C47" s="68"/>
      <c r="D47" s="68"/>
      <c r="E47" s="68"/>
      <c r="F47" s="68"/>
      <c r="G47" s="68"/>
      <c r="H47" s="68"/>
      <c r="I47" s="68"/>
      <c r="J47" s="68"/>
      <c r="K47" s="68"/>
      <c r="L47" s="68"/>
      <c r="M47" s="68"/>
      <c r="N47" s="68"/>
      <c r="O47" s="68"/>
      <c r="P47" s="68"/>
      <c r="Q47" s="68"/>
      <c r="R47" s="68"/>
      <c r="S47" s="68"/>
      <c r="T47" s="68"/>
      <c r="U47" s="69"/>
    </row>
    <row r="48" spans="1:21" s="31" customFormat="1" ht="18" customHeight="1">
      <c r="A48" s="66"/>
      <c r="B48" s="67"/>
      <c r="C48" s="68"/>
      <c r="D48" s="68"/>
      <c r="E48" s="68"/>
      <c r="F48" s="68"/>
      <c r="G48" s="68"/>
      <c r="H48" s="68"/>
      <c r="I48" s="68"/>
      <c r="J48" s="68"/>
      <c r="K48" s="68"/>
      <c r="L48" s="68"/>
      <c r="M48" s="68"/>
      <c r="N48" s="68"/>
      <c r="O48" s="68"/>
      <c r="P48" s="68"/>
      <c r="Q48" s="68"/>
      <c r="R48" s="68"/>
      <c r="S48" s="68"/>
      <c r="T48" s="68"/>
      <c r="U48" s="69"/>
    </row>
    <row r="49" spans="1:21">
      <c r="A49" s="49"/>
      <c r="B49" s="54"/>
      <c r="C49" s="55"/>
      <c r="D49" s="55"/>
      <c r="E49" s="55"/>
      <c r="F49" s="55"/>
      <c r="G49" s="55"/>
      <c r="H49" s="55"/>
      <c r="I49" s="55"/>
      <c r="J49" s="55"/>
      <c r="K49" s="55"/>
      <c r="L49" s="55"/>
      <c r="M49" s="55"/>
      <c r="N49" s="55"/>
      <c r="O49" s="55"/>
      <c r="P49" s="55"/>
      <c r="Q49" s="55"/>
      <c r="R49" s="55"/>
      <c r="S49" s="55"/>
      <c r="T49" s="55"/>
      <c r="U49" s="56"/>
    </row>
    <row r="50" spans="1:21">
      <c r="A50" s="49"/>
      <c r="B50" s="54"/>
      <c r="C50" s="55"/>
      <c r="D50" s="55"/>
      <c r="E50" s="55"/>
      <c r="F50" s="55"/>
      <c r="G50" s="55"/>
      <c r="H50" s="55"/>
      <c r="I50" s="55"/>
      <c r="J50" s="55"/>
      <c r="K50" s="55"/>
      <c r="L50" s="55"/>
      <c r="M50" s="55"/>
      <c r="N50" s="55"/>
      <c r="O50" s="55"/>
      <c r="P50" s="55"/>
      <c r="Q50" s="55"/>
      <c r="R50" s="55"/>
      <c r="S50" s="55"/>
      <c r="T50" s="55"/>
      <c r="U50" s="56"/>
    </row>
    <row r="51" spans="1:21">
      <c r="A51" s="49"/>
      <c r="B51" s="58"/>
      <c r="C51" s="59"/>
      <c r="D51" s="59"/>
      <c r="E51" s="59"/>
      <c r="F51" s="59"/>
      <c r="G51" s="59"/>
      <c r="H51" s="59"/>
      <c r="I51" s="59"/>
      <c r="J51" s="59"/>
      <c r="K51" s="59"/>
      <c r="L51" s="59"/>
      <c r="M51" s="59"/>
      <c r="N51" s="59"/>
      <c r="O51" s="59"/>
      <c r="P51" s="59"/>
      <c r="Q51" s="59"/>
      <c r="R51" s="59"/>
      <c r="S51" s="59"/>
      <c r="T51" s="59"/>
      <c r="U51" s="60"/>
    </row>
  </sheetData>
  <sheetProtection algorithmName="SHA-512" hashValue="m4q1dWSpXlGIWBna7WeQaMwJ724SbD8xHDI98PrVyW2Jlz8JMTVZzIwmjA2yKvn4dV22KogBToxkZv+wyEcDHw==" saltValue="OV2SXZP7M5bNchrrO/s3ig==" spinCount="100000" sheet="1"/>
  <mergeCells count="8">
    <mergeCell ref="B6:U6"/>
    <mergeCell ref="C17:T21"/>
    <mergeCell ref="C23:T23"/>
    <mergeCell ref="O3:T3"/>
    <mergeCell ref="O4:T4"/>
    <mergeCell ref="E8:L8"/>
    <mergeCell ref="E10:L10"/>
    <mergeCell ref="E11:L11"/>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D9809-1937-420F-BA90-2F411E7165A6}">
  <dimension ref="A1:AS55"/>
  <sheetViews>
    <sheetView zoomScaleNormal="100" zoomScaleSheetLayoutView="100" workbookViewId="0">
      <selection activeCell="C22" sqref="C22"/>
    </sheetView>
  </sheetViews>
  <sheetFormatPr defaultColWidth="3.5" defaultRowHeight="12"/>
  <cols>
    <col min="1" max="1" width="1.25" style="33" customWidth="1"/>
    <col min="2" max="23" width="3.5" style="33" customWidth="1"/>
    <col min="24" max="16384" width="3.5" style="33"/>
  </cols>
  <sheetData>
    <row r="1" spans="1:23">
      <c r="A1" s="49"/>
      <c r="B1" s="49" t="s">
        <v>35</v>
      </c>
      <c r="C1" s="49"/>
      <c r="D1" s="49"/>
      <c r="E1" s="49"/>
      <c r="F1" s="49"/>
      <c r="G1" s="49"/>
      <c r="H1" s="49"/>
      <c r="I1" s="49"/>
      <c r="J1" s="49"/>
      <c r="K1" s="49"/>
      <c r="L1" s="49"/>
      <c r="M1" s="49"/>
      <c r="N1" s="49"/>
      <c r="O1" s="49"/>
      <c r="P1" s="49"/>
      <c r="Q1" s="49"/>
      <c r="R1" s="49"/>
      <c r="S1" s="49"/>
      <c r="T1" s="49"/>
      <c r="U1" s="49"/>
      <c r="V1" s="49"/>
      <c r="W1" s="49"/>
    </row>
    <row r="2" spans="1:23">
      <c r="A2" s="49"/>
      <c r="B2" s="51"/>
      <c r="C2" s="52"/>
      <c r="D2" s="52"/>
      <c r="E2" s="52"/>
      <c r="F2" s="52"/>
      <c r="G2" s="52"/>
      <c r="H2" s="52"/>
      <c r="I2" s="52"/>
      <c r="J2" s="52"/>
      <c r="K2" s="52"/>
      <c r="L2" s="52"/>
      <c r="M2" s="52"/>
      <c r="N2" s="52"/>
      <c r="O2" s="52"/>
      <c r="P2" s="52"/>
      <c r="Q2" s="52"/>
      <c r="R2" s="52"/>
      <c r="S2" s="52"/>
      <c r="T2" s="52"/>
      <c r="U2" s="52"/>
      <c r="V2" s="52"/>
      <c r="W2" s="53"/>
    </row>
    <row r="3" spans="1:23">
      <c r="A3" s="49"/>
      <c r="B3" s="54"/>
      <c r="C3" s="55"/>
      <c r="D3" s="55"/>
      <c r="E3" s="55"/>
      <c r="F3" s="55"/>
      <c r="G3" s="55"/>
      <c r="H3" s="55"/>
      <c r="I3" s="55"/>
      <c r="J3" s="55"/>
      <c r="K3" s="55"/>
      <c r="L3" s="55"/>
      <c r="M3" s="55"/>
      <c r="N3" s="55"/>
      <c r="O3" s="49"/>
      <c r="P3" s="49"/>
      <c r="Q3" s="255" t="str">
        <f>"延水産第"&amp;入力シート!G46&amp;"号"</f>
        <v>延水産第40号</v>
      </c>
      <c r="R3" s="255"/>
      <c r="S3" s="255"/>
      <c r="T3" s="255"/>
      <c r="U3" s="255"/>
      <c r="V3" s="255"/>
      <c r="W3" s="56"/>
    </row>
    <row r="4" spans="1:23">
      <c r="A4" s="49"/>
      <c r="B4" s="54"/>
      <c r="C4" s="55"/>
      <c r="D4" s="55"/>
      <c r="E4" s="55"/>
      <c r="F4" s="55"/>
      <c r="G4" s="55"/>
      <c r="H4" s="55"/>
      <c r="I4" s="55"/>
      <c r="J4" s="55"/>
      <c r="K4" s="55"/>
      <c r="L4" s="55"/>
      <c r="M4" s="55"/>
      <c r="N4" s="55"/>
      <c r="O4" s="49"/>
      <c r="P4" s="49"/>
      <c r="Q4" s="256">
        <f>入力シート!G47</f>
        <v>46082</v>
      </c>
      <c r="R4" s="256"/>
      <c r="S4" s="256"/>
      <c r="T4" s="256"/>
      <c r="U4" s="256"/>
      <c r="V4" s="256"/>
      <c r="W4" s="56"/>
    </row>
    <row r="5" spans="1:23">
      <c r="A5" s="49"/>
      <c r="B5" s="54"/>
      <c r="C5" s="55"/>
      <c r="D5" s="55"/>
      <c r="E5" s="55"/>
      <c r="F5" s="55"/>
      <c r="G5" s="55"/>
      <c r="H5" s="55"/>
      <c r="I5" s="55"/>
      <c r="J5" s="55"/>
      <c r="K5" s="55"/>
      <c r="L5" s="55"/>
      <c r="M5" s="55"/>
      <c r="N5" s="55"/>
      <c r="O5" s="55"/>
      <c r="P5" s="55"/>
      <c r="Q5" s="55"/>
      <c r="R5" s="55"/>
      <c r="S5" s="55"/>
      <c r="T5" s="55"/>
      <c r="U5" s="55"/>
      <c r="V5" s="55"/>
      <c r="W5" s="56"/>
    </row>
    <row r="6" spans="1:23" ht="13.5">
      <c r="A6" s="49"/>
      <c r="B6" s="332" t="s">
        <v>56</v>
      </c>
      <c r="C6" s="333"/>
      <c r="D6" s="333"/>
      <c r="E6" s="333"/>
      <c r="F6" s="333"/>
      <c r="G6" s="333"/>
      <c r="H6" s="333"/>
      <c r="I6" s="333"/>
      <c r="J6" s="333"/>
      <c r="K6" s="333"/>
      <c r="L6" s="333"/>
      <c r="M6" s="333"/>
      <c r="N6" s="333"/>
      <c r="O6" s="333"/>
      <c r="P6" s="333"/>
      <c r="Q6" s="333"/>
      <c r="R6" s="333"/>
      <c r="S6" s="333"/>
      <c r="T6" s="333"/>
      <c r="U6" s="333"/>
      <c r="V6" s="333"/>
      <c r="W6" s="334"/>
    </row>
    <row r="7" spans="1:23">
      <c r="A7" s="49"/>
      <c r="B7" s="54"/>
      <c r="C7" s="55"/>
      <c r="D7" s="55"/>
      <c r="E7" s="55"/>
      <c r="F7" s="55"/>
      <c r="G7" s="55"/>
      <c r="H7" s="55"/>
      <c r="I7" s="55"/>
      <c r="J7" s="55"/>
      <c r="K7" s="55"/>
      <c r="L7" s="55"/>
      <c r="M7" s="55"/>
      <c r="N7" s="55"/>
      <c r="O7" s="55"/>
      <c r="P7" s="55"/>
      <c r="Q7" s="55"/>
      <c r="R7" s="55"/>
      <c r="S7" s="55"/>
      <c r="T7" s="55"/>
      <c r="U7" s="55"/>
      <c r="V7" s="55"/>
      <c r="W7" s="56"/>
    </row>
    <row r="8" spans="1:23">
      <c r="A8" s="49"/>
      <c r="B8" s="54"/>
      <c r="C8" s="57" t="s">
        <v>3</v>
      </c>
      <c r="D8" s="49"/>
      <c r="E8" s="257" t="str">
        <f>入力シート!D10</f>
        <v>宮崎県延岡市東本小路１番地２３</v>
      </c>
      <c r="F8" s="257"/>
      <c r="G8" s="257"/>
      <c r="H8" s="257"/>
      <c r="I8" s="257"/>
      <c r="J8" s="257"/>
      <c r="K8" s="257"/>
      <c r="L8" s="257"/>
      <c r="M8" s="55"/>
      <c r="N8" s="55"/>
      <c r="O8" s="55"/>
      <c r="P8" s="55"/>
      <c r="Q8" s="55"/>
      <c r="R8" s="55"/>
      <c r="S8" s="55"/>
      <c r="T8" s="55"/>
      <c r="U8" s="55"/>
      <c r="V8" s="55"/>
      <c r="W8" s="56"/>
    </row>
    <row r="9" spans="1:23">
      <c r="A9" s="49"/>
      <c r="B9" s="54"/>
      <c r="C9" s="55"/>
      <c r="D9" s="49"/>
      <c r="E9" s="64"/>
      <c r="F9" s="64"/>
      <c r="G9" s="64"/>
      <c r="H9" s="64"/>
      <c r="I9" s="64"/>
      <c r="J9" s="64"/>
      <c r="K9" s="64"/>
      <c r="L9" s="64"/>
      <c r="M9" s="55"/>
      <c r="N9" s="55"/>
      <c r="O9" s="55"/>
      <c r="P9" s="55"/>
      <c r="Q9" s="55"/>
      <c r="R9" s="55"/>
      <c r="S9" s="55"/>
      <c r="T9" s="55"/>
      <c r="U9" s="55"/>
      <c r="V9" s="55"/>
      <c r="W9" s="56"/>
    </row>
    <row r="10" spans="1:23">
      <c r="A10" s="49"/>
      <c r="B10" s="54"/>
      <c r="C10" s="57" t="s">
        <v>37</v>
      </c>
      <c r="D10" s="49"/>
      <c r="E10" s="257" t="str">
        <f>入力シート!D11</f>
        <v>延岡株式会社</v>
      </c>
      <c r="F10" s="257"/>
      <c r="G10" s="257"/>
      <c r="H10" s="257"/>
      <c r="I10" s="257"/>
      <c r="J10" s="257"/>
      <c r="K10" s="257"/>
      <c r="L10" s="257"/>
      <c r="M10" s="55"/>
      <c r="N10" s="55"/>
      <c r="O10" s="55"/>
      <c r="P10" s="55"/>
      <c r="Q10" s="55"/>
      <c r="R10" s="55"/>
      <c r="S10" s="55"/>
      <c r="T10" s="55"/>
      <c r="U10" s="55"/>
      <c r="V10" s="55"/>
      <c r="W10" s="56"/>
    </row>
    <row r="11" spans="1:23">
      <c r="A11" s="49"/>
      <c r="B11" s="54"/>
      <c r="C11" s="55"/>
      <c r="D11" s="55"/>
      <c r="E11" s="258" t="str">
        <f>" "&amp;入力シート!D12&amp;" 　様"</f>
        <v xml:space="preserve"> 代表取締役　延岡　太郎 　様</v>
      </c>
      <c r="F11" s="258"/>
      <c r="G11" s="258"/>
      <c r="H11" s="258"/>
      <c r="I11" s="258"/>
      <c r="J11" s="258"/>
      <c r="K11" s="258"/>
      <c r="L11" s="258"/>
      <c r="M11" s="49"/>
      <c r="N11" s="49"/>
      <c r="O11" s="55"/>
      <c r="P11" s="55"/>
      <c r="Q11" s="55"/>
      <c r="R11" s="55"/>
      <c r="S11" s="55"/>
      <c r="T11" s="55"/>
      <c r="U11" s="55"/>
      <c r="V11" s="55"/>
      <c r="W11" s="56"/>
    </row>
    <row r="12" spans="1:23">
      <c r="A12" s="49"/>
      <c r="B12" s="54"/>
      <c r="C12" s="55"/>
      <c r="D12" s="55"/>
      <c r="E12" s="55"/>
      <c r="F12" s="55"/>
      <c r="G12" s="55"/>
      <c r="H12" s="55"/>
      <c r="I12" s="55"/>
      <c r="J12" s="55"/>
      <c r="K12" s="55"/>
      <c r="L12" s="55"/>
      <c r="M12" s="49"/>
      <c r="N12" s="49"/>
      <c r="O12" s="55"/>
      <c r="P12" s="55"/>
      <c r="Q12" s="55"/>
      <c r="R12" s="55"/>
      <c r="S12" s="55"/>
      <c r="T12" s="55"/>
      <c r="U12" s="55"/>
      <c r="V12" s="55"/>
      <c r="W12" s="56"/>
    </row>
    <row r="13" spans="1:23">
      <c r="A13" s="49"/>
      <c r="B13" s="54"/>
      <c r="C13" s="55"/>
      <c r="D13" s="55"/>
      <c r="E13" s="55"/>
      <c r="F13" s="55"/>
      <c r="G13" s="55"/>
      <c r="H13" s="55"/>
      <c r="I13" s="55"/>
      <c r="J13" s="55"/>
      <c r="K13" s="55"/>
      <c r="L13" s="55"/>
      <c r="M13" s="49"/>
      <c r="N13" s="49"/>
      <c r="O13" s="55"/>
      <c r="P13" s="55"/>
      <c r="Q13" s="55"/>
      <c r="R13" s="55"/>
      <c r="S13" s="55"/>
      <c r="T13" s="55"/>
      <c r="U13" s="55"/>
      <c r="V13" s="55"/>
      <c r="W13" s="56"/>
    </row>
    <row r="14" spans="1:23">
      <c r="A14" s="49"/>
      <c r="B14" s="54"/>
      <c r="C14" s="55"/>
      <c r="D14" s="55"/>
      <c r="E14" s="55"/>
      <c r="F14" s="55"/>
      <c r="G14" s="55"/>
      <c r="H14" s="55"/>
      <c r="I14" s="55"/>
      <c r="J14" s="55"/>
      <c r="K14" s="55"/>
      <c r="L14" s="55"/>
      <c r="M14" s="55"/>
      <c r="N14" s="55"/>
      <c r="O14" s="55"/>
      <c r="P14" s="55"/>
      <c r="Q14" s="55"/>
      <c r="S14" s="49"/>
      <c r="T14" s="57" t="str">
        <f>"延岡市長　"&amp;データーシート!C16</f>
        <v>延岡市長　三浦　久知</v>
      </c>
      <c r="U14" s="55"/>
      <c r="V14" s="55" t="s">
        <v>38</v>
      </c>
      <c r="W14" s="56"/>
    </row>
    <row r="15" spans="1:23">
      <c r="A15" s="49"/>
      <c r="B15" s="54"/>
      <c r="C15" s="55"/>
      <c r="D15" s="55"/>
      <c r="E15" s="55"/>
      <c r="F15" s="55"/>
      <c r="G15" s="55"/>
      <c r="H15" s="55"/>
      <c r="I15" s="55"/>
      <c r="J15" s="55"/>
      <c r="K15" s="55"/>
      <c r="L15" s="55"/>
      <c r="M15" s="55"/>
      <c r="N15" s="55"/>
      <c r="O15" s="55"/>
      <c r="P15" s="55"/>
      <c r="Q15" s="55"/>
      <c r="R15" s="55"/>
      <c r="S15" s="55"/>
      <c r="T15" s="55"/>
      <c r="U15" s="55"/>
      <c r="V15" s="55"/>
      <c r="W15" s="56"/>
    </row>
    <row r="16" spans="1:23">
      <c r="A16" s="49"/>
      <c r="B16" s="54"/>
      <c r="C16" s="55"/>
      <c r="D16" s="55"/>
      <c r="E16" s="55"/>
      <c r="F16" s="55"/>
      <c r="G16" s="55"/>
      <c r="H16" s="55"/>
      <c r="I16" s="55"/>
      <c r="J16" s="55"/>
      <c r="K16" s="55"/>
      <c r="L16" s="55"/>
      <c r="M16" s="55"/>
      <c r="N16" s="55"/>
      <c r="O16" s="55"/>
      <c r="P16" s="55"/>
      <c r="Q16" s="55"/>
      <c r="R16" s="55"/>
      <c r="S16" s="55"/>
      <c r="T16" s="55"/>
      <c r="U16" s="55"/>
      <c r="V16" s="55"/>
      <c r="W16" s="56"/>
    </row>
    <row r="17" spans="1:45" ht="13.5" customHeight="1">
      <c r="A17" s="49"/>
      <c r="B17" s="54"/>
      <c r="C17" s="252" t="str">
        <f>"　"&amp;TEXT(入力シート!D45,"[$-ja-JP]ggge年m月d日")&amp;"付けをもって変更承認申請のあった水産業新技術・設備導入支援事業について次のとおり補助することを決定したので、延岡市補助金等の交付に関する規則第８条第２項の規定の基づいて通知します。"</f>
        <v>　令和8年3月1日付けをもって変更承認申請のあった水産業新技術・設備導入支援事業について次のとおり補助することを決定したので、延岡市補助金等の交付に関する規則第８条第２項の規定の基づいて通知します。</v>
      </c>
      <c r="D17" s="252"/>
      <c r="E17" s="252"/>
      <c r="F17" s="252"/>
      <c r="G17" s="252"/>
      <c r="H17" s="252"/>
      <c r="I17" s="252"/>
      <c r="J17" s="252"/>
      <c r="K17" s="252"/>
      <c r="L17" s="252"/>
      <c r="M17" s="252"/>
      <c r="N17" s="252"/>
      <c r="O17" s="252"/>
      <c r="P17" s="252"/>
      <c r="Q17" s="252"/>
      <c r="R17" s="252"/>
      <c r="S17" s="252"/>
      <c r="T17" s="252"/>
      <c r="U17" s="252"/>
      <c r="V17" s="252"/>
      <c r="W17" s="56"/>
    </row>
    <row r="18" spans="1:45">
      <c r="A18" s="49"/>
      <c r="B18" s="54"/>
      <c r="C18" s="252"/>
      <c r="D18" s="252"/>
      <c r="E18" s="252"/>
      <c r="F18" s="252"/>
      <c r="G18" s="252"/>
      <c r="H18" s="252"/>
      <c r="I18" s="252"/>
      <c r="J18" s="252"/>
      <c r="K18" s="252"/>
      <c r="L18" s="252"/>
      <c r="M18" s="252"/>
      <c r="N18" s="252"/>
      <c r="O18" s="252"/>
      <c r="P18" s="252"/>
      <c r="Q18" s="252"/>
      <c r="R18" s="252"/>
      <c r="S18" s="252"/>
      <c r="T18" s="252"/>
      <c r="U18" s="252"/>
      <c r="V18" s="252"/>
      <c r="W18" s="56"/>
    </row>
    <row r="19" spans="1:45">
      <c r="A19" s="49"/>
      <c r="B19" s="54"/>
      <c r="C19" s="252"/>
      <c r="D19" s="252"/>
      <c r="E19" s="252"/>
      <c r="F19" s="252"/>
      <c r="G19" s="252"/>
      <c r="H19" s="252"/>
      <c r="I19" s="252"/>
      <c r="J19" s="252"/>
      <c r="K19" s="252"/>
      <c r="L19" s="252"/>
      <c r="M19" s="252"/>
      <c r="N19" s="252"/>
      <c r="O19" s="252"/>
      <c r="P19" s="252"/>
      <c r="Q19" s="252"/>
      <c r="R19" s="252"/>
      <c r="S19" s="252"/>
      <c r="T19" s="252"/>
      <c r="U19" s="252"/>
      <c r="V19" s="252"/>
      <c r="W19" s="56"/>
    </row>
    <row r="20" spans="1:45">
      <c r="A20" s="49"/>
      <c r="B20" s="54"/>
      <c r="C20" s="252"/>
      <c r="D20" s="252"/>
      <c r="E20" s="252"/>
      <c r="F20" s="252"/>
      <c r="G20" s="252"/>
      <c r="H20" s="252"/>
      <c r="I20" s="252"/>
      <c r="J20" s="252"/>
      <c r="K20" s="252"/>
      <c r="L20" s="252"/>
      <c r="M20" s="252"/>
      <c r="N20" s="252"/>
      <c r="O20" s="252"/>
      <c r="P20" s="252"/>
      <c r="Q20" s="252"/>
      <c r="R20" s="252"/>
      <c r="S20" s="252"/>
      <c r="T20" s="252"/>
      <c r="U20" s="252"/>
      <c r="V20" s="252"/>
      <c r="W20" s="56"/>
    </row>
    <row r="21" spans="1:45">
      <c r="A21" s="49"/>
      <c r="B21" s="54"/>
      <c r="C21" s="252"/>
      <c r="D21" s="252"/>
      <c r="E21" s="252"/>
      <c r="F21" s="252"/>
      <c r="G21" s="252"/>
      <c r="H21" s="252"/>
      <c r="I21" s="252"/>
      <c r="J21" s="252"/>
      <c r="K21" s="252"/>
      <c r="L21" s="252"/>
      <c r="M21" s="252"/>
      <c r="N21" s="252"/>
      <c r="O21" s="252"/>
      <c r="P21" s="252"/>
      <c r="Q21" s="252"/>
      <c r="R21" s="252"/>
      <c r="S21" s="252"/>
      <c r="T21" s="252"/>
      <c r="U21" s="252"/>
      <c r="V21" s="252"/>
      <c r="W21" s="56"/>
    </row>
    <row r="22" spans="1:45">
      <c r="A22" s="49"/>
      <c r="B22" s="54"/>
      <c r="C22" s="65"/>
      <c r="D22" s="65"/>
      <c r="E22" s="65"/>
      <c r="F22" s="65"/>
      <c r="G22" s="65"/>
      <c r="H22" s="65"/>
      <c r="I22" s="65"/>
      <c r="J22" s="65"/>
      <c r="K22" s="65"/>
      <c r="L22" s="65"/>
      <c r="M22" s="65"/>
      <c r="N22" s="65"/>
      <c r="O22" s="65"/>
      <c r="P22" s="65"/>
      <c r="Q22" s="65"/>
      <c r="R22" s="65"/>
      <c r="S22" s="65"/>
      <c r="T22" s="65"/>
      <c r="U22" s="65"/>
      <c r="V22" s="65"/>
      <c r="W22" s="56"/>
    </row>
    <row r="23" spans="1:45">
      <c r="A23" s="49"/>
      <c r="B23" s="54"/>
      <c r="C23" s="253" t="s">
        <v>4</v>
      </c>
      <c r="D23" s="253"/>
      <c r="E23" s="253"/>
      <c r="F23" s="253"/>
      <c r="G23" s="253"/>
      <c r="H23" s="253"/>
      <c r="I23" s="253"/>
      <c r="J23" s="253"/>
      <c r="K23" s="253"/>
      <c r="L23" s="253"/>
      <c r="M23" s="253"/>
      <c r="N23" s="253"/>
      <c r="O23" s="253"/>
      <c r="P23" s="253"/>
      <c r="Q23" s="253"/>
      <c r="R23" s="253"/>
      <c r="S23" s="253"/>
      <c r="T23" s="253"/>
      <c r="U23" s="253"/>
      <c r="V23" s="253"/>
      <c r="W23" s="56"/>
    </row>
    <row r="24" spans="1:45">
      <c r="A24" s="49"/>
      <c r="B24" s="54"/>
      <c r="C24" s="55"/>
      <c r="D24" s="55"/>
      <c r="E24" s="55"/>
      <c r="F24" s="55"/>
      <c r="G24" s="55"/>
      <c r="H24" s="55"/>
      <c r="I24" s="55"/>
      <c r="J24" s="55"/>
      <c r="K24" s="55"/>
      <c r="L24" s="55"/>
      <c r="M24" s="55"/>
      <c r="N24" s="55"/>
      <c r="O24" s="55"/>
      <c r="P24" s="55"/>
      <c r="Q24" s="55"/>
      <c r="R24" s="55"/>
      <c r="S24" s="55"/>
      <c r="T24" s="55"/>
      <c r="U24" s="55"/>
      <c r="V24" s="55"/>
      <c r="W24" s="56"/>
    </row>
    <row r="25" spans="1:45">
      <c r="A25" s="49"/>
      <c r="B25" s="54"/>
      <c r="C25" s="55"/>
      <c r="D25" s="55"/>
      <c r="E25" s="55"/>
      <c r="F25" s="55"/>
      <c r="G25" s="55"/>
      <c r="H25" s="55"/>
      <c r="I25" s="55"/>
      <c r="J25" s="55"/>
      <c r="K25" s="55"/>
      <c r="L25" s="55"/>
      <c r="M25" s="55"/>
      <c r="N25" s="55"/>
      <c r="O25" s="55"/>
      <c r="P25" s="55"/>
      <c r="Q25" s="55"/>
      <c r="R25" s="55"/>
      <c r="S25" s="55"/>
      <c r="T25" s="55"/>
      <c r="U25" s="55"/>
      <c r="V25" s="55"/>
      <c r="W25" s="56"/>
    </row>
    <row r="26" spans="1:45" s="31" customFormat="1" ht="16.5" customHeight="1">
      <c r="A26" s="66"/>
      <c r="B26" s="67"/>
      <c r="C26" s="66" t="s">
        <v>275</v>
      </c>
      <c r="D26" s="68"/>
      <c r="E26" s="68"/>
      <c r="F26" s="68"/>
      <c r="G26" s="68"/>
      <c r="I26" s="338" t="str">
        <f>TEXT(入力シート!D48,"###,###,###")&amp;" 円（変更前の交付決定額　"&amp;TEXT(入力シート!D18,"###,###,###")&amp;" 円）"</f>
        <v>1,000,000 円（変更前の交付決定額　617,680 円）</v>
      </c>
      <c r="J26" s="338"/>
      <c r="K26" s="338"/>
      <c r="L26" s="338"/>
      <c r="M26" s="338"/>
      <c r="N26" s="338"/>
      <c r="O26" s="338"/>
      <c r="P26" s="68"/>
      <c r="Q26" s="68"/>
      <c r="R26" s="68"/>
      <c r="S26" s="68"/>
      <c r="T26" s="68"/>
      <c r="U26" s="68"/>
      <c r="V26" s="68"/>
      <c r="W26" s="69"/>
    </row>
    <row r="27" spans="1:45" s="31" customFormat="1" ht="16.5" customHeight="1">
      <c r="A27" s="66"/>
      <c r="B27" s="67"/>
      <c r="C27" s="66"/>
      <c r="D27" s="68"/>
      <c r="E27" s="68"/>
      <c r="F27" s="68"/>
      <c r="G27" s="68"/>
      <c r="H27" s="85"/>
      <c r="I27" s="85"/>
      <c r="J27" s="85"/>
      <c r="K27" s="85"/>
      <c r="L27" s="85"/>
      <c r="M27" s="85"/>
      <c r="N27" s="85"/>
      <c r="O27" s="85"/>
      <c r="P27" s="68"/>
      <c r="Q27" s="68"/>
      <c r="R27" s="68"/>
      <c r="S27" s="68"/>
      <c r="T27" s="68"/>
      <c r="U27" s="68"/>
      <c r="V27" s="68"/>
      <c r="W27" s="69"/>
    </row>
    <row r="28" spans="1:45" s="31" customFormat="1" ht="16.5" customHeight="1">
      <c r="A28" s="66"/>
      <c r="B28" s="67"/>
      <c r="C28" s="68" t="s">
        <v>40</v>
      </c>
      <c r="D28" s="68"/>
      <c r="E28" s="68"/>
      <c r="F28" s="68"/>
      <c r="G28" s="68"/>
      <c r="H28" s="68"/>
      <c r="I28" s="68"/>
      <c r="J28" s="68"/>
      <c r="K28" s="68"/>
      <c r="L28" s="68"/>
      <c r="M28" s="68"/>
      <c r="N28" s="68"/>
      <c r="O28" s="68"/>
      <c r="P28" s="68"/>
      <c r="Q28" s="68"/>
      <c r="R28" s="68"/>
      <c r="S28" s="68"/>
      <c r="T28" s="68"/>
      <c r="U28" s="68"/>
      <c r="V28" s="68"/>
      <c r="W28" s="69"/>
      <c r="Z28" s="33"/>
      <c r="AA28" s="33"/>
      <c r="AB28" s="33"/>
      <c r="AC28" s="33"/>
      <c r="AD28" s="33"/>
      <c r="AE28" s="33"/>
      <c r="AF28" s="33"/>
      <c r="AG28" s="33"/>
      <c r="AH28" s="33"/>
      <c r="AI28" s="33"/>
      <c r="AJ28" s="33"/>
      <c r="AK28" s="33"/>
      <c r="AL28" s="33"/>
      <c r="AM28" s="33"/>
      <c r="AN28" s="33"/>
      <c r="AO28" s="33"/>
      <c r="AP28" s="33"/>
      <c r="AQ28" s="33"/>
      <c r="AR28" s="33"/>
      <c r="AS28" s="33"/>
    </row>
    <row r="29" spans="1:45" s="31" customFormat="1" ht="14.25" customHeight="1">
      <c r="A29" s="66"/>
      <c r="B29" s="67"/>
      <c r="C29" s="73" t="s">
        <v>150</v>
      </c>
      <c r="D29" s="336" t="str">
        <f>"　補助金等は、補助事業に充当し、他に流用してはならない。"</f>
        <v>　補助金等は、補助事業に充当し、他に流用してはならない。</v>
      </c>
      <c r="E29" s="336"/>
      <c r="F29" s="336"/>
      <c r="G29" s="336"/>
      <c r="H29" s="336"/>
      <c r="I29" s="336"/>
      <c r="J29" s="336"/>
      <c r="K29" s="336"/>
      <c r="L29" s="336"/>
      <c r="M29" s="336"/>
      <c r="N29" s="336"/>
      <c r="O29" s="336"/>
      <c r="P29" s="336"/>
      <c r="Q29" s="336"/>
      <c r="R29" s="336"/>
      <c r="S29" s="336"/>
      <c r="T29" s="336"/>
      <c r="U29" s="336"/>
      <c r="V29" s="336"/>
      <c r="W29" s="69"/>
      <c r="Z29" s="33"/>
      <c r="AA29" s="33"/>
      <c r="AB29" s="33"/>
      <c r="AC29" s="33"/>
      <c r="AD29" s="33"/>
      <c r="AE29" s="33"/>
      <c r="AF29" s="33"/>
      <c r="AG29" s="33"/>
      <c r="AH29" s="33"/>
      <c r="AI29" s="33"/>
      <c r="AJ29" s="33"/>
      <c r="AK29" s="33"/>
      <c r="AL29" s="33"/>
      <c r="AM29" s="33"/>
      <c r="AN29" s="33"/>
      <c r="AO29" s="33"/>
      <c r="AP29" s="33"/>
      <c r="AQ29" s="33"/>
      <c r="AR29" s="33"/>
      <c r="AS29" s="33"/>
    </row>
    <row r="30" spans="1:45" s="31" customFormat="1" ht="14.25" customHeight="1">
      <c r="A30" s="66"/>
      <c r="B30" s="67"/>
      <c r="C30" s="73"/>
      <c r="D30" s="93"/>
      <c r="E30" s="93"/>
      <c r="F30" s="93"/>
      <c r="G30" s="93"/>
      <c r="H30" s="93"/>
      <c r="I30" s="93"/>
      <c r="J30" s="93"/>
      <c r="K30" s="93"/>
      <c r="L30" s="93"/>
      <c r="M30" s="93"/>
      <c r="N30" s="93"/>
      <c r="O30" s="93"/>
      <c r="P30" s="93"/>
      <c r="Q30" s="93"/>
      <c r="R30" s="93"/>
      <c r="S30" s="93"/>
      <c r="T30" s="93"/>
      <c r="U30" s="93"/>
      <c r="V30" s="93"/>
      <c r="W30" s="87"/>
      <c r="Z30" s="33"/>
      <c r="AA30" s="33"/>
      <c r="AB30" s="33"/>
      <c r="AC30" s="33"/>
      <c r="AD30" s="33"/>
      <c r="AE30" s="33"/>
      <c r="AF30" s="33"/>
      <c r="AG30" s="33"/>
      <c r="AH30" s="33"/>
      <c r="AI30" s="33"/>
      <c r="AJ30" s="33"/>
      <c r="AK30" s="33"/>
      <c r="AL30" s="33"/>
      <c r="AM30" s="33"/>
      <c r="AN30" s="33"/>
      <c r="AO30" s="33"/>
      <c r="AP30" s="33"/>
      <c r="AQ30" s="33"/>
      <c r="AR30" s="33"/>
      <c r="AS30" s="33"/>
    </row>
    <row r="31" spans="1:45" s="31" customFormat="1" ht="14.25" customHeight="1">
      <c r="A31" s="66"/>
      <c r="B31" s="67"/>
      <c r="C31" s="61" t="s">
        <v>152</v>
      </c>
      <c r="D31" s="335" t="str">
        <f>"　補助事業の内容を変更（市長が認める軽微な変更を除く。）し、又は補助事業を中止する場合においては、速やかに市長に申請し、承認を受けなければならない。"</f>
        <v>　補助事業の内容を変更（市長が認める軽微な変更を除く。）し、又は補助事業を中止する場合においては、速やかに市長に申請し、承認を受けなければならない。</v>
      </c>
      <c r="E31" s="335"/>
      <c r="F31" s="335"/>
      <c r="G31" s="335"/>
      <c r="H31" s="335"/>
      <c r="I31" s="335"/>
      <c r="J31" s="335"/>
      <c r="K31" s="335"/>
      <c r="L31" s="335"/>
      <c r="M31" s="335"/>
      <c r="N31" s="335"/>
      <c r="O31" s="335"/>
      <c r="P31" s="335"/>
      <c r="Q31" s="335"/>
      <c r="R31" s="335"/>
      <c r="S31" s="335"/>
      <c r="T31" s="335"/>
      <c r="U31" s="335"/>
      <c r="V31" s="335"/>
      <c r="W31" s="105"/>
      <c r="Z31" s="33"/>
      <c r="AA31" s="33"/>
      <c r="AB31" s="33"/>
      <c r="AC31" s="33"/>
      <c r="AD31" s="33"/>
      <c r="AE31" s="33"/>
      <c r="AF31" s="33"/>
      <c r="AG31" s="33"/>
      <c r="AH31" s="33"/>
      <c r="AI31" s="33"/>
      <c r="AJ31" s="33"/>
      <c r="AK31" s="33"/>
      <c r="AL31" s="33"/>
      <c r="AM31" s="33"/>
      <c r="AN31" s="33"/>
      <c r="AO31" s="33"/>
      <c r="AP31" s="33"/>
      <c r="AQ31" s="33"/>
      <c r="AR31" s="33"/>
      <c r="AS31" s="33"/>
    </row>
    <row r="32" spans="1:45" s="31" customFormat="1" ht="14.25" customHeight="1">
      <c r="A32" s="66"/>
      <c r="B32" s="67"/>
      <c r="C32" s="62" t="s">
        <v>151</v>
      </c>
      <c r="D32" s="335"/>
      <c r="E32" s="335"/>
      <c r="F32" s="335"/>
      <c r="G32" s="335"/>
      <c r="H32" s="335"/>
      <c r="I32" s="335"/>
      <c r="J32" s="335"/>
      <c r="K32" s="335"/>
      <c r="L32" s="335"/>
      <c r="M32" s="335"/>
      <c r="N32" s="335"/>
      <c r="O32" s="335"/>
      <c r="P32" s="335"/>
      <c r="Q32" s="335"/>
      <c r="R32" s="335"/>
      <c r="S32" s="335"/>
      <c r="T32" s="335"/>
      <c r="U32" s="335"/>
      <c r="V32" s="335"/>
      <c r="W32" s="105"/>
      <c r="Z32" s="33"/>
      <c r="AA32" s="33"/>
      <c r="AB32" s="33"/>
      <c r="AC32" s="33"/>
      <c r="AD32" s="33"/>
      <c r="AE32" s="33"/>
      <c r="AF32" s="33"/>
      <c r="AG32" s="33"/>
      <c r="AH32" s="33"/>
      <c r="AI32" s="33"/>
      <c r="AJ32" s="33"/>
      <c r="AK32" s="33"/>
      <c r="AL32" s="33"/>
      <c r="AM32" s="33"/>
      <c r="AN32" s="33"/>
      <c r="AO32" s="33"/>
      <c r="AP32" s="33"/>
      <c r="AQ32" s="33"/>
      <c r="AR32" s="33"/>
      <c r="AS32" s="33"/>
    </row>
    <row r="33" spans="1:45" s="31" customFormat="1" ht="14.25" customHeight="1">
      <c r="A33" s="66"/>
      <c r="B33" s="67"/>
      <c r="C33" s="62" t="s">
        <v>151</v>
      </c>
      <c r="D33" s="335"/>
      <c r="E33" s="335"/>
      <c r="F33" s="335"/>
      <c r="G33" s="335"/>
      <c r="H33" s="335"/>
      <c r="I33" s="335"/>
      <c r="J33" s="335"/>
      <c r="K33" s="335"/>
      <c r="L33" s="335"/>
      <c r="M33" s="335"/>
      <c r="N33" s="335"/>
      <c r="O33" s="335"/>
      <c r="P33" s="335"/>
      <c r="Q33" s="335"/>
      <c r="R33" s="335"/>
      <c r="S33" s="335"/>
      <c r="T33" s="335"/>
      <c r="U33" s="335"/>
      <c r="V33" s="335"/>
      <c r="W33" s="105"/>
      <c r="Z33" s="33"/>
      <c r="AA33" s="33"/>
      <c r="AB33" s="33"/>
      <c r="AC33" s="33"/>
      <c r="AD33" s="33"/>
      <c r="AE33" s="33"/>
      <c r="AF33" s="33"/>
      <c r="AG33" s="33"/>
      <c r="AH33" s="33"/>
      <c r="AI33" s="33"/>
      <c r="AJ33" s="33"/>
      <c r="AK33" s="33"/>
      <c r="AL33" s="33"/>
      <c r="AM33" s="33"/>
      <c r="AN33" s="33"/>
      <c r="AO33" s="33"/>
      <c r="AP33" s="33"/>
      <c r="AQ33" s="33"/>
      <c r="AR33" s="33"/>
      <c r="AS33" s="33"/>
    </row>
    <row r="34" spans="1:45" s="31" customFormat="1" ht="14.25" customHeight="1">
      <c r="A34" s="66"/>
      <c r="B34" s="67"/>
      <c r="C34" s="61" t="s">
        <v>153</v>
      </c>
      <c r="D34" s="335" t="str">
        <f>"　補助事業が予定の期間内に完了しない場合又は補助事業の遂行が困難となった場合においては、速やかに市長に報告してその指示を受けること。"</f>
        <v>　補助事業が予定の期間内に完了しない場合又は補助事業の遂行が困難となった場合においては、速やかに市長に報告してその指示を受けること。</v>
      </c>
      <c r="E34" s="335"/>
      <c r="F34" s="335"/>
      <c r="G34" s="335"/>
      <c r="H34" s="335"/>
      <c r="I34" s="335"/>
      <c r="J34" s="335"/>
      <c r="K34" s="335"/>
      <c r="L34" s="335"/>
      <c r="M34" s="335"/>
      <c r="N34" s="335"/>
      <c r="O34" s="335"/>
      <c r="P34" s="335"/>
      <c r="Q34" s="335"/>
      <c r="R34" s="335"/>
      <c r="S34" s="335"/>
      <c r="T34" s="335"/>
      <c r="U34" s="335"/>
      <c r="V34" s="335"/>
      <c r="W34" s="105"/>
      <c r="Z34" s="33"/>
      <c r="AA34" s="33"/>
      <c r="AB34" s="33"/>
      <c r="AC34" s="33"/>
      <c r="AD34" s="33"/>
      <c r="AE34" s="33"/>
      <c r="AF34" s="33"/>
      <c r="AG34" s="33"/>
      <c r="AH34" s="33"/>
      <c r="AI34" s="33"/>
      <c r="AJ34" s="33"/>
      <c r="AK34" s="33"/>
      <c r="AL34" s="33"/>
      <c r="AM34" s="33"/>
      <c r="AN34" s="33"/>
      <c r="AO34" s="33"/>
      <c r="AP34" s="33"/>
      <c r="AQ34" s="33"/>
      <c r="AR34" s="33"/>
      <c r="AS34" s="33"/>
    </row>
    <row r="35" spans="1:45" s="31" customFormat="1" ht="14.25" customHeight="1">
      <c r="A35" s="66"/>
      <c r="B35" s="67"/>
      <c r="C35" s="62" t="s">
        <v>151</v>
      </c>
      <c r="D35" s="335"/>
      <c r="E35" s="335"/>
      <c r="F35" s="335"/>
      <c r="G35" s="335"/>
      <c r="H35" s="335"/>
      <c r="I35" s="335"/>
      <c r="J35" s="335"/>
      <c r="K35" s="335"/>
      <c r="L35" s="335"/>
      <c r="M35" s="335"/>
      <c r="N35" s="335"/>
      <c r="O35" s="335"/>
      <c r="P35" s="335"/>
      <c r="Q35" s="335"/>
      <c r="R35" s="335"/>
      <c r="S35" s="335"/>
      <c r="T35" s="335"/>
      <c r="U35" s="335"/>
      <c r="V35" s="335"/>
      <c r="W35" s="105"/>
      <c r="Z35" s="33"/>
      <c r="AA35" s="33"/>
      <c r="AB35" s="33"/>
      <c r="AC35" s="33"/>
      <c r="AD35" s="33"/>
      <c r="AE35" s="33"/>
      <c r="AF35" s="33"/>
      <c r="AG35" s="33"/>
      <c r="AH35" s="33"/>
      <c r="AI35" s="33"/>
      <c r="AJ35" s="33"/>
      <c r="AK35" s="33"/>
      <c r="AL35" s="33"/>
      <c r="AM35" s="33"/>
      <c r="AN35" s="33"/>
      <c r="AO35" s="33"/>
      <c r="AP35" s="33"/>
      <c r="AQ35" s="33"/>
      <c r="AR35" s="33"/>
      <c r="AS35" s="33"/>
    </row>
    <row r="36" spans="1:45" s="31" customFormat="1" ht="14.25" customHeight="1">
      <c r="A36" s="66"/>
      <c r="B36" s="67"/>
      <c r="C36" s="62"/>
      <c r="D36" s="92"/>
      <c r="E36" s="92"/>
      <c r="F36" s="92"/>
      <c r="G36" s="92"/>
      <c r="H36" s="92"/>
      <c r="I36" s="92"/>
      <c r="J36" s="92"/>
      <c r="K36" s="92"/>
      <c r="L36" s="92"/>
      <c r="M36" s="92"/>
      <c r="N36" s="92"/>
      <c r="O36" s="92"/>
      <c r="P36" s="92"/>
      <c r="Q36" s="92"/>
      <c r="R36" s="92"/>
      <c r="S36" s="92"/>
      <c r="T36" s="92"/>
      <c r="U36" s="92"/>
      <c r="V36" s="92"/>
      <c r="W36" s="105"/>
      <c r="Z36" s="33"/>
      <c r="AA36" s="33"/>
      <c r="AB36" s="33"/>
      <c r="AC36" s="33"/>
      <c r="AD36" s="33"/>
      <c r="AE36" s="33"/>
      <c r="AF36" s="33"/>
      <c r="AG36" s="33"/>
      <c r="AH36" s="33"/>
      <c r="AI36" s="33"/>
      <c r="AJ36" s="33"/>
      <c r="AK36" s="33"/>
      <c r="AL36" s="33"/>
      <c r="AM36" s="33"/>
      <c r="AN36" s="33"/>
      <c r="AO36" s="33"/>
      <c r="AP36" s="33"/>
      <c r="AQ36" s="33"/>
      <c r="AR36" s="33"/>
      <c r="AS36" s="33"/>
    </row>
    <row r="37" spans="1:45" s="31" customFormat="1" ht="14.25" customHeight="1">
      <c r="A37" s="66"/>
      <c r="B37" s="67"/>
      <c r="C37" s="73" t="s">
        <v>154</v>
      </c>
      <c r="D37" s="335" t="str">
        <f>"　補助事業の使途等について適当でないと認めたときは、交付の決定を取り消し、又は補助金等の全部若しくは一部の返還を求めることがある。"</f>
        <v>　補助事業の使途等について適当でないと認めたときは、交付の決定を取り消し、又は補助金等の全部若しくは一部の返還を求めることがある。</v>
      </c>
      <c r="E37" s="335"/>
      <c r="F37" s="335"/>
      <c r="G37" s="335"/>
      <c r="H37" s="335"/>
      <c r="I37" s="335"/>
      <c r="J37" s="335"/>
      <c r="K37" s="335"/>
      <c r="L37" s="335"/>
      <c r="M37" s="335"/>
      <c r="N37" s="335"/>
      <c r="O37" s="335"/>
      <c r="P37" s="335"/>
      <c r="Q37" s="335"/>
      <c r="R37" s="335"/>
      <c r="S37" s="335"/>
      <c r="T37" s="335"/>
      <c r="U37" s="335"/>
      <c r="V37" s="335"/>
      <c r="W37" s="105"/>
      <c r="Z37" s="33"/>
      <c r="AA37" s="33"/>
      <c r="AB37" s="33"/>
      <c r="AC37" s="33"/>
      <c r="AD37" s="33"/>
      <c r="AE37" s="33"/>
      <c r="AF37" s="33"/>
      <c r="AG37" s="33"/>
      <c r="AH37" s="33"/>
      <c r="AI37" s="33"/>
      <c r="AJ37" s="33"/>
      <c r="AK37" s="33"/>
      <c r="AL37" s="33"/>
      <c r="AM37" s="33"/>
      <c r="AN37" s="33"/>
      <c r="AO37" s="33"/>
      <c r="AP37" s="33"/>
      <c r="AQ37" s="33"/>
      <c r="AR37" s="33"/>
      <c r="AS37" s="33"/>
    </row>
    <row r="38" spans="1:45" s="31" customFormat="1" ht="14.25" customHeight="1">
      <c r="A38" s="66"/>
      <c r="B38" s="67"/>
      <c r="C38" s="73"/>
      <c r="D38" s="335"/>
      <c r="E38" s="335"/>
      <c r="F38" s="335"/>
      <c r="G38" s="335"/>
      <c r="H38" s="335"/>
      <c r="I38" s="335"/>
      <c r="J38" s="335"/>
      <c r="K38" s="335"/>
      <c r="L38" s="335"/>
      <c r="M38" s="335"/>
      <c r="N38" s="335"/>
      <c r="O38" s="335"/>
      <c r="P38" s="335"/>
      <c r="Q38" s="335"/>
      <c r="R38" s="335"/>
      <c r="S38" s="335"/>
      <c r="T38" s="335"/>
      <c r="U38" s="335"/>
      <c r="V38" s="335"/>
      <c r="W38" s="105"/>
      <c r="Z38" s="33"/>
      <c r="AA38" s="33"/>
      <c r="AB38" s="33"/>
      <c r="AC38" s="33"/>
      <c r="AD38" s="33"/>
      <c r="AE38" s="33"/>
      <c r="AF38" s="33"/>
      <c r="AG38" s="33"/>
      <c r="AH38" s="33"/>
      <c r="AI38" s="33"/>
      <c r="AJ38" s="33"/>
      <c r="AK38" s="33"/>
      <c r="AL38" s="33"/>
      <c r="AM38" s="33"/>
      <c r="AN38" s="33"/>
      <c r="AO38" s="33"/>
      <c r="AP38" s="33"/>
      <c r="AQ38" s="33"/>
      <c r="AR38" s="33"/>
      <c r="AS38" s="33"/>
    </row>
    <row r="39" spans="1:45" s="31" customFormat="1" ht="14.25" customHeight="1">
      <c r="A39" s="66"/>
      <c r="B39" s="67"/>
      <c r="C39" s="73"/>
      <c r="D39" s="92"/>
      <c r="E39" s="92"/>
      <c r="F39" s="92"/>
      <c r="G39" s="92"/>
      <c r="H39" s="92"/>
      <c r="I39" s="92"/>
      <c r="J39" s="92"/>
      <c r="K39" s="92"/>
      <c r="L39" s="92"/>
      <c r="M39" s="92"/>
      <c r="N39" s="92"/>
      <c r="O39" s="92"/>
      <c r="P39" s="92"/>
      <c r="Q39" s="92"/>
      <c r="R39" s="92"/>
      <c r="S39" s="92"/>
      <c r="T39" s="92"/>
      <c r="U39" s="92"/>
      <c r="V39" s="92"/>
      <c r="W39" s="105"/>
      <c r="Z39" s="33"/>
      <c r="AA39" s="33"/>
      <c r="AB39" s="33"/>
      <c r="AC39" s="33"/>
      <c r="AD39" s="33"/>
      <c r="AE39" s="33"/>
      <c r="AF39" s="33"/>
      <c r="AG39" s="33"/>
      <c r="AH39" s="33"/>
      <c r="AI39" s="33"/>
      <c r="AJ39" s="33"/>
      <c r="AK39" s="33"/>
      <c r="AL39" s="33"/>
      <c r="AM39" s="33"/>
      <c r="AN39" s="33"/>
      <c r="AO39" s="33"/>
      <c r="AP39" s="33"/>
      <c r="AQ39" s="33"/>
      <c r="AR39" s="33"/>
      <c r="AS39" s="33"/>
    </row>
    <row r="40" spans="1:45" s="31" customFormat="1" ht="14.25" customHeight="1">
      <c r="A40" s="66"/>
      <c r="B40" s="67"/>
      <c r="C40" s="73" t="s">
        <v>155</v>
      </c>
      <c r="D40" s="335" t="str">
        <f>"　市長が必要と認めるときは、関係事項について報告を求め、又は関係書類の検査をすることがある。"</f>
        <v>　市長が必要と認めるときは、関係事項について報告を求め、又は関係書類の検査をすることがある。</v>
      </c>
      <c r="E40" s="335"/>
      <c r="F40" s="335"/>
      <c r="G40" s="335"/>
      <c r="H40" s="335"/>
      <c r="I40" s="335"/>
      <c r="J40" s="335"/>
      <c r="K40" s="335"/>
      <c r="L40" s="335"/>
      <c r="M40" s="335"/>
      <c r="N40" s="335"/>
      <c r="O40" s="335"/>
      <c r="P40" s="335"/>
      <c r="Q40" s="335"/>
      <c r="R40" s="335"/>
      <c r="S40" s="335"/>
      <c r="T40" s="335"/>
      <c r="U40" s="335"/>
      <c r="V40" s="335"/>
      <c r="W40" s="105"/>
      <c r="Z40" s="33"/>
      <c r="AA40" s="33"/>
      <c r="AB40" s="33"/>
      <c r="AC40" s="33"/>
      <c r="AD40" s="33"/>
      <c r="AE40" s="33"/>
      <c r="AF40" s="33"/>
      <c r="AG40" s="33"/>
      <c r="AH40" s="33"/>
      <c r="AI40" s="33"/>
      <c r="AJ40" s="33"/>
      <c r="AK40" s="33"/>
      <c r="AL40" s="33"/>
      <c r="AM40" s="33"/>
      <c r="AN40" s="33"/>
      <c r="AO40" s="33"/>
      <c r="AP40" s="33"/>
      <c r="AQ40" s="33"/>
      <c r="AR40" s="33"/>
      <c r="AS40" s="33"/>
    </row>
    <row r="41" spans="1:45" s="31" customFormat="1" ht="14.25" customHeight="1">
      <c r="A41" s="66"/>
      <c r="B41" s="67"/>
      <c r="C41" s="93"/>
      <c r="D41" s="335"/>
      <c r="E41" s="335"/>
      <c r="F41" s="335"/>
      <c r="G41" s="335"/>
      <c r="H41" s="335"/>
      <c r="I41" s="335"/>
      <c r="J41" s="335"/>
      <c r="K41" s="335"/>
      <c r="L41" s="335"/>
      <c r="M41" s="335"/>
      <c r="N41" s="335"/>
      <c r="O41" s="335"/>
      <c r="P41" s="335"/>
      <c r="Q41" s="335"/>
      <c r="R41" s="335"/>
      <c r="S41" s="335"/>
      <c r="T41" s="335"/>
      <c r="U41" s="335"/>
      <c r="V41" s="335"/>
      <c r="W41" s="105"/>
      <c r="Z41" s="33"/>
      <c r="AA41" s="33"/>
      <c r="AB41" s="33"/>
      <c r="AC41" s="33"/>
      <c r="AD41" s="33"/>
      <c r="AE41" s="33"/>
      <c r="AF41" s="33"/>
      <c r="AG41" s="33"/>
      <c r="AH41" s="33"/>
      <c r="AI41" s="33"/>
      <c r="AJ41" s="33"/>
      <c r="AK41" s="33"/>
      <c r="AL41" s="33"/>
      <c r="AM41" s="33"/>
      <c r="AN41" s="33"/>
      <c r="AO41" s="33"/>
      <c r="AP41" s="33"/>
      <c r="AQ41" s="33"/>
      <c r="AR41" s="33"/>
      <c r="AS41" s="33"/>
    </row>
    <row r="42" spans="1:45" s="31" customFormat="1" ht="14.25" customHeight="1">
      <c r="A42" s="66"/>
      <c r="B42" s="67"/>
      <c r="C42" s="62"/>
      <c r="D42" s="62"/>
      <c r="E42" s="62"/>
      <c r="F42" s="62"/>
      <c r="G42" s="62"/>
      <c r="H42" s="62"/>
      <c r="I42" s="62"/>
      <c r="J42" s="62"/>
      <c r="K42" s="62"/>
      <c r="L42" s="62"/>
      <c r="M42" s="62"/>
      <c r="N42" s="62"/>
      <c r="O42" s="62"/>
      <c r="P42" s="62"/>
      <c r="Q42" s="62"/>
      <c r="R42" s="62"/>
      <c r="S42" s="62"/>
      <c r="T42" s="62"/>
      <c r="U42" s="62"/>
      <c r="V42" s="62"/>
      <c r="W42" s="69"/>
      <c r="Z42" s="33"/>
      <c r="AA42" s="33"/>
      <c r="AB42" s="33"/>
      <c r="AC42" s="33"/>
      <c r="AD42" s="33"/>
      <c r="AE42" s="33"/>
      <c r="AF42" s="33"/>
      <c r="AG42" s="33"/>
      <c r="AH42" s="33"/>
      <c r="AI42" s="33"/>
      <c r="AJ42" s="33"/>
      <c r="AK42" s="33"/>
      <c r="AL42" s="33"/>
      <c r="AM42" s="33"/>
      <c r="AN42" s="33"/>
      <c r="AO42" s="33"/>
      <c r="AP42" s="33"/>
      <c r="AQ42" s="33"/>
      <c r="AR42" s="33"/>
      <c r="AS42" s="33"/>
    </row>
    <row r="43" spans="1:45" s="31" customFormat="1" ht="14.25" customHeight="1">
      <c r="A43" s="66"/>
      <c r="B43" s="67"/>
      <c r="C43" s="62" t="s">
        <v>41</v>
      </c>
      <c r="D43" s="62"/>
      <c r="E43" s="62"/>
      <c r="F43" s="62"/>
      <c r="G43" s="62"/>
      <c r="H43" s="62"/>
      <c r="I43" s="62"/>
      <c r="J43" s="62"/>
      <c r="K43" s="62"/>
      <c r="L43" s="62"/>
      <c r="M43" s="62"/>
      <c r="N43" s="62"/>
      <c r="O43" s="62"/>
      <c r="P43" s="62"/>
      <c r="Q43" s="62"/>
      <c r="R43" s="62"/>
      <c r="S43" s="62"/>
      <c r="T43" s="62"/>
      <c r="U43" s="62"/>
      <c r="V43" s="62"/>
      <c r="W43" s="69"/>
      <c r="Z43" s="33"/>
      <c r="AA43" s="33"/>
      <c r="AB43" s="33"/>
      <c r="AC43" s="33"/>
      <c r="AD43" s="33"/>
      <c r="AE43" s="33"/>
      <c r="AF43" s="33"/>
      <c r="AG43" s="33"/>
      <c r="AH43" s="33"/>
      <c r="AI43" s="33"/>
      <c r="AJ43" s="33"/>
      <c r="AK43" s="33"/>
      <c r="AL43" s="33"/>
      <c r="AM43" s="33"/>
      <c r="AN43" s="33"/>
      <c r="AO43" s="33"/>
      <c r="AP43" s="33"/>
      <c r="AQ43" s="33"/>
      <c r="AR43" s="33"/>
      <c r="AS43" s="33"/>
    </row>
    <row r="44" spans="1:45" s="31" customFormat="1" ht="14.25" customHeight="1">
      <c r="A44" s="66"/>
      <c r="B44" s="67"/>
      <c r="C44" s="73" t="s">
        <v>150</v>
      </c>
      <c r="D44" s="335" t="str">
        <f>"　補助対象事業完了後30日以内又は補助金の交付の決定を受けた日の属する年度の３月31日のいずれか早い日までに、補助事業実績報告書（規則様式第５号）、事業報告書、収支計算書及び領収書等を提出してください。"</f>
        <v>　補助対象事業完了後30日以内又は補助金の交付の決定を受けた日の属する年度の３月31日のいずれか早い日までに、補助事業実績報告書（規則様式第５号）、事業報告書、収支計算書及び領収書等を提出してください。</v>
      </c>
      <c r="E44" s="335"/>
      <c r="F44" s="335"/>
      <c r="G44" s="335"/>
      <c r="H44" s="335"/>
      <c r="I44" s="335"/>
      <c r="J44" s="335"/>
      <c r="K44" s="335"/>
      <c r="L44" s="335"/>
      <c r="M44" s="335"/>
      <c r="N44" s="335"/>
      <c r="O44" s="335"/>
      <c r="P44" s="335"/>
      <c r="Q44" s="335"/>
      <c r="R44" s="335"/>
      <c r="S44" s="335"/>
      <c r="T44" s="335"/>
      <c r="U44" s="335"/>
      <c r="V44" s="335"/>
      <c r="W44" s="105"/>
      <c r="Z44" s="33"/>
      <c r="AA44" s="33"/>
      <c r="AB44" s="33"/>
      <c r="AC44" s="33"/>
      <c r="AD44" s="33"/>
      <c r="AE44" s="33"/>
      <c r="AF44" s="33"/>
      <c r="AG44" s="33"/>
      <c r="AH44" s="33"/>
      <c r="AI44" s="33"/>
      <c r="AJ44" s="33"/>
      <c r="AK44" s="33"/>
      <c r="AL44" s="33"/>
      <c r="AM44" s="33"/>
      <c r="AN44" s="33"/>
      <c r="AO44" s="33"/>
      <c r="AP44" s="33"/>
      <c r="AQ44" s="33"/>
      <c r="AR44" s="33"/>
      <c r="AS44" s="33"/>
    </row>
    <row r="45" spans="1:45" s="31" customFormat="1" ht="14.25" customHeight="1">
      <c r="A45" s="66"/>
      <c r="B45" s="67"/>
      <c r="C45" s="73"/>
      <c r="D45" s="335"/>
      <c r="E45" s="335"/>
      <c r="F45" s="335"/>
      <c r="G45" s="335"/>
      <c r="H45" s="335"/>
      <c r="I45" s="335"/>
      <c r="J45" s="335"/>
      <c r="K45" s="335"/>
      <c r="L45" s="335"/>
      <c r="M45" s="335"/>
      <c r="N45" s="335"/>
      <c r="O45" s="335"/>
      <c r="P45" s="335"/>
      <c r="Q45" s="335"/>
      <c r="R45" s="335"/>
      <c r="S45" s="335"/>
      <c r="T45" s="335"/>
      <c r="U45" s="335"/>
      <c r="V45" s="335"/>
      <c r="W45" s="105"/>
      <c r="Z45" s="33"/>
      <c r="AA45" s="33"/>
      <c r="AB45" s="33"/>
      <c r="AC45" s="33"/>
      <c r="AD45" s="33"/>
      <c r="AE45" s="33"/>
      <c r="AF45" s="33"/>
      <c r="AG45" s="33"/>
      <c r="AH45" s="33"/>
      <c r="AI45" s="33"/>
      <c r="AJ45" s="33"/>
      <c r="AK45" s="33"/>
      <c r="AL45" s="33"/>
      <c r="AM45" s="33"/>
      <c r="AN45" s="33"/>
      <c r="AO45" s="33"/>
      <c r="AP45" s="33"/>
      <c r="AQ45" s="33"/>
      <c r="AR45" s="33"/>
      <c r="AS45" s="33"/>
    </row>
    <row r="46" spans="1:45" s="31" customFormat="1" ht="14.25" customHeight="1">
      <c r="A46" s="66"/>
      <c r="B46" s="67"/>
      <c r="C46" s="73"/>
      <c r="D46" s="335"/>
      <c r="E46" s="335"/>
      <c r="F46" s="335"/>
      <c r="G46" s="335"/>
      <c r="H46" s="335"/>
      <c r="I46" s="335"/>
      <c r="J46" s="335"/>
      <c r="K46" s="335"/>
      <c r="L46" s="335"/>
      <c r="M46" s="335"/>
      <c r="N46" s="335"/>
      <c r="O46" s="335"/>
      <c r="P46" s="335"/>
      <c r="Q46" s="335"/>
      <c r="R46" s="335"/>
      <c r="S46" s="335"/>
      <c r="T46" s="335"/>
      <c r="U46" s="335"/>
      <c r="V46" s="335"/>
      <c r="W46" s="105"/>
      <c r="Z46" s="33"/>
      <c r="AA46" s="33"/>
      <c r="AB46" s="33"/>
      <c r="AC46" s="33"/>
      <c r="AD46" s="33"/>
      <c r="AE46" s="33"/>
      <c r="AF46" s="33"/>
      <c r="AG46" s="33"/>
      <c r="AH46" s="33"/>
      <c r="AI46" s="33"/>
      <c r="AJ46" s="33"/>
      <c r="AK46" s="33"/>
      <c r="AL46" s="33"/>
      <c r="AM46" s="33"/>
      <c r="AN46" s="33"/>
      <c r="AO46" s="33"/>
      <c r="AP46" s="33"/>
      <c r="AQ46" s="33"/>
      <c r="AR46" s="33"/>
      <c r="AS46" s="33"/>
    </row>
    <row r="47" spans="1:45" s="31" customFormat="1" ht="14.25" customHeight="1">
      <c r="A47" s="66"/>
      <c r="B47" s="67"/>
      <c r="C47" s="73"/>
      <c r="D47" s="92"/>
      <c r="E47" s="92"/>
      <c r="F47" s="92"/>
      <c r="G47" s="92"/>
      <c r="H47" s="92"/>
      <c r="I47" s="92"/>
      <c r="J47" s="92"/>
      <c r="K47" s="92"/>
      <c r="L47" s="92"/>
      <c r="M47" s="92"/>
      <c r="N47" s="92"/>
      <c r="O47" s="92"/>
      <c r="P47" s="92"/>
      <c r="Q47" s="92"/>
      <c r="R47" s="92"/>
      <c r="S47" s="92"/>
      <c r="T47" s="92"/>
      <c r="U47" s="92"/>
      <c r="V47" s="92"/>
      <c r="W47" s="105"/>
      <c r="Z47" s="33"/>
      <c r="AA47" s="33"/>
      <c r="AB47" s="33"/>
      <c r="AC47" s="33"/>
      <c r="AD47" s="33"/>
      <c r="AE47" s="33"/>
      <c r="AF47" s="33"/>
      <c r="AG47" s="33"/>
      <c r="AH47" s="33"/>
      <c r="AI47" s="33"/>
      <c r="AJ47" s="33"/>
      <c r="AK47" s="33"/>
      <c r="AL47" s="33"/>
      <c r="AM47" s="33"/>
      <c r="AN47" s="33"/>
      <c r="AO47" s="33"/>
      <c r="AP47" s="33"/>
      <c r="AQ47" s="33"/>
      <c r="AR47" s="33"/>
      <c r="AS47" s="33"/>
    </row>
    <row r="48" spans="1:45" s="31" customFormat="1" ht="14.25" customHeight="1">
      <c r="A48" s="66"/>
      <c r="B48" s="67"/>
      <c r="C48" s="73" t="s">
        <v>152</v>
      </c>
      <c r="D48" s="335" t="str">
        <f>"　補助事業に係る収支の状況を明らかにした書類、帳簿等を常に整備し、補助事業完了後５年間保存しておかなければなりません。"</f>
        <v>　補助事業に係る収支の状況を明らかにした書類、帳簿等を常に整備し、補助事業完了後５年間保存しておかなければなりません。</v>
      </c>
      <c r="E48" s="335"/>
      <c r="F48" s="335"/>
      <c r="G48" s="335"/>
      <c r="H48" s="335"/>
      <c r="I48" s="335"/>
      <c r="J48" s="335"/>
      <c r="K48" s="335"/>
      <c r="L48" s="335"/>
      <c r="M48" s="335"/>
      <c r="N48" s="335"/>
      <c r="O48" s="335"/>
      <c r="P48" s="335"/>
      <c r="Q48" s="335"/>
      <c r="R48" s="335"/>
      <c r="S48" s="335"/>
      <c r="T48" s="335"/>
      <c r="U48" s="335"/>
      <c r="V48" s="335"/>
      <c r="W48" s="105"/>
      <c r="Z48" s="33"/>
      <c r="AA48" s="33"/>
      <c r="AB48" s="33"/>
      <c r="AC48" s="33"/>
      <c r="AD48" s="33"/>
      <c r="AE48" s="33"/>
      <c r="AF48" s="33"/>
      <c r="AG48" s="33"/>
      <c r="AH48" s="33"/>
      <c r="AI48" s="33"/>
      <c r="AJ48" s="33"/>
      <c r="AK48" s="33"/>
      <c r="AL48" s="33"/>
      <c r="AM48" s="33"/>
      <c r="AN48" s="33"/>
      <c r="AO48" s="33"/>
      <c r="AP48" s="33"/>
      <c r="AQ48" s="33"/>
      <c r="AR48" s="33"/>
      <c r="AS48" s="33"/>
    </row>
    <row r="49" spans="1:45" s="31" customFormat="1" ht="14.25" customHeight="1">
      <c r="A49" s="66"/>
      <c r="B49" s="67"/>
      <c r="C49" s="73"/>
      <c r="D49" s="335"/>
      <c r="E49" s="335"/>
      <c r="F49" s="335"/>
      <c r="G49" s="335"/>
      <c r="H49" s="335"/>
      <c r="I49" s="335"/>
      <c r="J49" s="335"/>
      <c r="K49" s="335"/>
      <c r="L49" s="335"/>
      <c r="M49" s="335"/>
      <c r="N49" s="335"/>
      <c r="O49" s="335"/>
      <c r="P49" s="335"/>
      <c r="Q49" s="335"/>
      <c r="R49" s="335"/>
      <c r="S49" s="335"/>
      <c r="T49" s="335"/>
      <c r="U49" s="335"/>
      <c r="V49" s="335"/>
      <c r="W49" s="105"/>
      <c r="Z49" s="33"/>
      <c r="AA49" s="33"/>
      <c r="AB49" s="33"/>
      <c r="AC49" s="33"/>
      <c r="AD49" s="33"/>
      <c r="AE49" s="33"/>
      <c r="AF49" s="33"/>
      <c r="AG49" s="33"/>
      <c r="AH49" s="33"/>
      <c r="AI49" s="33"/>
      <c r="AJ49" s="33"/>
      <c r="AK49" s="33"/>
      <c r="AL49" s="33"/>
      <c r="AM49" s="33"/>
      <c r="AN49" s="33"/>
      <c r="AO49" s="33"/>
      <c r="AP49" s="33"/>
      <c r="AQ49" s="33"/>
      <c r="AR49" s="33"/>
      <c r="AS49" s="33"/>
    </row>
    <row r="50" spans="1:45" s="31" customFormat="1" ht="14.25" customHeight="1">
      <c r="A50" s="66"/>
      <c r="B50" s="67"/>
      <c r="C50" s="73"/>
      <c r="D50" s="92"/>
      <c r="E50" s="92"/>
      <c r="F50" s="92"/>
      <c r="G50" s="92"/>
      <c r="H50" s="92"/>
      <c r="I50" s="92"/>
      <c r="J50" s="92"/>
      <c r="K50" s="92"/>
      <c r="L50" s="92"/>
      <c r="M50" s="92"/>
      <c r="N50" s="92"/>
      <c r="O50" s="92"/>
      <c r="P50" s="92"/>
      <c r="Q50" s="92"/>
      <c r="R50" s="92"/>
      <c r="S50" s="92"/>
      <c r="T50" s="92"/>
      <c r="U50" s="92"/>
      <c r="V50" s="92"/>
      <c r="W50" s="105"/>
      <c r="Z50" s="33"/>
      <c r="AA50" s="33"/>
      <c r="AB50" s="33"/>
      <c r="AC50" s="33"/>
      <c r="AD50" s="33"/>
      <c r="AE50" s="33"/>
      <c r="AF50" s="33"/>
      <c r="AG50" s="33"/>
      <c r="AH50" s="33"/>
      <c r="AI50" s="33"/>
      <c r="AJ50" s="33"/>
      <c r="AK50" s="33"/>
      <c r="AL50" s="33"/>
      <c r="AM50" s="33"/>
      <c r="AN50" s="33"/>
      <c r="AO50" s="33"/>
      <c r="AP50" s="33"/>
      <c r="AQ50" s="33"/>
      <c r="AR50" s="33"/>
      <c r="AS50" s="33"/>
    </row>
    <row r="51" spans="1:45" s="31" customFormat="1" ht="14.25" customHeight="1">
      <c r="A51" s="66"/>
      <c r="B51" s="67"/>
      <c r="C51" s="73" t="s">
        <v>153</v>
      </c>
      <c r="D51" s="335" t="str">
        <f>"　この決定に不服がある場合は、"&amp;TEXT(入力シート!G48,"[$-ja-JP]ggge年m月d日")&amp;"までに申請の取下げができます。"</f>
        <v>　この決定に不服がある場合は、令和8年3月5日までに申請の取下げができます。</v>
      </c>
      <c r="E51" s="335"/>
      <c r="F51" s="335"/>
      <c r="G51" s="335"/>
      <c r="H51" s="335"/>
      <c r="I51" s="335"/>
      <c r="J51" s="335"/>
      <c r="K51" s="335"/>
      <c r="L51" s="335"/>
      <c r="M51" s="335"/>
      <c r="N51" s="335"/>
      <c r="O51" s="335"/>
      <c r="P51" s="335"/>
      <c r="Q51" s="335"/>
      <c r="R51" s="335"/>
      <c r="S51" s="335"/>
      <c r="T51" s="335"/>
      <c r="U51" s="335"/>
      <c r="V51" s="335"/>
      <c r="W51" s="105"/>
      <c r="Z51" s="33"/>
      <c r="AA51" s="33"/>
      <c r="AB51" s="33"/>
      <c r="AC51" s="33"/>
      <c r="AD51" s="33"/>
      <c r="AE51" s="33"/>
      <c r="AF51" s="33"/>
      <c r="AG51" s="33"/>
      <c r="AH51" s="33"/>
      <c r="AI51" s="33"/>
      <c r="AJ51" s="33"/>
      <c r="AK51" s="33"/>
      <c r="AL51" s="33"/>
      <c r="AM51" s="33"/>
      <c r="AN51" s="33"/>
      <c r="AO51" s="33"/>
      <c r="AP51" s="33"/>
      <c r="AQ51" s="33"/>
      <c r="AR51" s="33"/>
      <c r="AS51" s="33"/>
    </row>
    <row r="52" spans="1:45" s="31" customFormat="1" ht="14.25" customHeight="1">
      <c r="A52" s="66"/>
      <c r="B52" s="67"/>
      <c r="C52" s="66"/>
      <c r="D52" s="335"/>
      <c r="E52" s="335"/>
      <c r="F52" s="335"/>
      <c r="G52" s="335"/>
      <c r="H52" s="335"/>
      <c r="I52" s="335"/>
      <c r="J52" s="335"/>
      <c r="K52" s="335"/>
      <c r="L52" s="335"/>
      <c r="M52" s="335"/>
      <c r="N52" s="335"/>
      <c r="O52" s="335"/>
      <c r="P52" s="335"/>
      <c r="Q52" s="335"/>
      <c r="R52" s="335"/>
      <c r="S52" s="335"/>
      <c r="T52" s="335"/>
      <c r="U52" s="335"/>
      <c r="V52" s="335"/>
      <c r="W52" s="105"/>
      <c r="Z52" s="33"/>
      <c r="AA52" s="33"/>
      <c r="AB52" s="33"/>
      <c r="AC52" s="33"/>
      <c r="AD52" s="33"/>
      <c r="AE52" s="33"/>
      <c r="AF52" s="33"/>
      <c r="AG52" s="33"/>
      <c r="AH52" s="33"/>
      <c r="AI52" s="33"/>
      <c r="AJ52" s="33"/>
      <c r="AK52" s="33"/>
      <c r="AL52" s="33"/>
      <c r="AM52" s="33"/>
      <c r="AN52" s="33"/>
      <c r="AO52" s="33"/>
      <c r="AP52" s="33"/>
      <c r="AQ52" s="33"/>
      <c r="AR52" s="33"/>
      <c r="AS52" s="33"/>
    </row>
    <row r="53" spans="1:45" s="31" customFormat="1" ht="14.25" customHeight="1">
      <c r="A53" s="66"/>
      <c r="B53" s="67"/>
      <c r="C53" s="86"/>
      <c r="D53" s="86"/>
      <c r="E53" s="86"/>
      <c r="F53" s="86"/>
      <c r="G53" s="86"/>
      <c r="H53" s="86"/>
      <c r="I53" s="86"/>
      <c r="J53" s="86"/>
      <c r="K53" s="86"/>
      <c r="L53" s="86"/>
      <c r="M53" s="86"/>
      <c r="N53" s="86"/>
      <c r="O53" s="86"/>
      <c r="P53" s="86"/>
      <c r="Q53" s="86"/>
      <c r="R53" s="86"/>
      <c r="S53" s="86"/>
      <c r="T53" s="86"/>
      <c r="U53" s="86"/>
      <c r="V53" s="86"/>
      <c r="W53" s="87"/>
      <c r="Z53" s="33"/>
      <c r="AA53" s="33"/>
      <c r="AB53" s="33"/>
      <c r="AC53" s="33"/>
      <c r="AD53" s="33"/>
      <c r="AE53" s="33"/>
      <c r="AF53" s="33"/>
      <c r="AG53" s="33"/>
      <c r="AH53" s="33"/>
      <c r="AI53" s="33"/>
      <c r="AJ53" s="33"/>
      <c r="AK53" s="33"/>
      <c r="AL53" s="33"/>
      <c r="AM53" s="33"/>
      <c r="AN53" s="33"/>
      <c r="AO53" s="33"/>
      <c r="AP53" s="33"/>
      <c r="AQ53" s="33"/>
      <c r="AR53" s="33"/>
      <c r="AS53" s="33"/>
    </row>
    <row r="54" spans="1:45" s="31" customFormat="1" ht="14.25" customHeight="1">
      <c r="A54" s="66"/>
      <c r="B54" s="67"/>
      <c r="C54" s="86"/>
      <c r="D54" s="86"/>
      <c r="E54" s="86"/>
      <c r="F54" s="86"/>
      <c r="G54" s="86"/>
      <c r="H54" s="86"/>
      <c r="I54" s="86"/>
      <c r="J54" s="86"/>
      <c r="K54" s="86"/>
      <c r="L54" s="86"/>
      <c r="M54" s="86"/>
      <c r="N54" s="86"/>
      <c r="O54" s="86"/>
      <c r="P54" s="86"/>
      <c r="Q54" s="86"/>
      <c r="R54" s="86"/>
      <c r="S54" s="86"/>
      <c r="T54" s="86"/>
      <c r="U54" s="86"/>
      <c r="V54" s="86"/>
      <c r="W54" s="87"/>
      <c r="Z54" s="33"/>
      <c r="AA54" s="33"/>
      <c r="AB54" s="33"/>
      <c r="AC54" s="33"/>
      <c r="AD54" s="33"/>
      <c r="AE54" s="33"/>
      <c r="AF54" s="33"/>
      <c r="AG54" s="33"/>
      <c r="AH54" s="33"/>
      <c r="AI54" s="33"/>
      <c r="AJ54" s="33"/>
      <c r="AK54" s="33"/>
      <c r="AL54" s="33"/>
      <c r="AM54" s="33"/>
      <c r="AN54" s="33"/>
      <c r="AO54" s="33"/>
      <c r="AP54" s="33"/>
      <c r="AQ54" s="33"/>
      <c r="AR54" s="33"/>
      <c r="AS54" s="33"/>
    </row>
    <row r="55" spans="1:45" s="31" customFormat="1" ht="14.25" customHeight="1">
      <c r="A55" s="66"/>
      <c r="B55" s="88"/>
      <c r="C55" s="89"/>
      <c r="D55" s="89"/>
      <c r="E55" s="89"/>
      <c r="F55" s="89"/>
      <c r="G55" s="89"/>
      <c r="H55" s="89"/>
      <c r="I55" s="89"/>
      <c r="J55" s="89"/>
      <c r="K55" s="89"/>
      <c r="L55" s="89"/>
      <c r="M55" s="89"/>
      <c r="N55" s="89"/>
      <c r="O55" s="89"/>
      <c r="P55" s="89"/>
      <c r="Q55" s="89"/>
      <c r="R55" s="89"/>
      <c r="S55" s="89"/>
      <c r="T55" s="89"/>
      <c r="U55" s="89"/>
      <c r="V55" s="89"/>
      <c r="W55" s="90"/>
      <c r="Z55" s="33"/>
      <c r="AA55" s="33"/>
      <c r="AB55" s="33"/>
      <c r="AC55" s="33"/>
      <c r="AD55" s="33"/>
      <c r="AE55" s="33"/>
      <c r="AF55" s="33"/>
      <c r="AG55" s="33"/>
      <c r="AH55" s="33"/>
      <c r="AI55" s="33"/>
      <c r="AJ55" s="33"/>
      <c r="AK55" s="33"/>
      <c r="AL55" s="33"/>
      <c r="AM55" s="33"/>
      <c r="AN55" s="33"/>
      <c r="AO55" s="33"/>
      <c r="AP55" s="33"/>
      <c r="AQ55" s="33"/>
      <c r="AR55" s="33"/>
      <c r="AS55" s="33"/>
    </row>
  </sheetData>
  <sheetProtection algorithmName="SHA-512" hashValue="8f/Yvqjy+Jx8H1aF9BKZhs3NuWwfmENc5uSo5g+WiqZucfku+yW5btEzjdVsld0ngVAUtwZq9F37aQwIH0cK1g==" saltValue="AnCWelkBvMkQnZFsCemI9A==" spinCount="100000" sheet="1" objects="1" scenarios="1"/>
  <mergeCells count="16">
    <mergeCell ref="D44:V46"/>
    <mergeCell ref="D48:V49"/>
    <mergeCell ref="D51:V52"/>
    <mergeCell ref="E10:L10"/>
    <mergeCell ref="E11:L11"/>
    <mergeCell ref="C23:V23"/>
    <mergeCell ref="D31:V33"/>
    <mergeCell ref="D29:V29"/>
    <mergeCell ref="D34:V35"/>
    <mergeCell ref="D37:V38"/>
    <mergeCell ref="D40:V41"/>
    <mergeCell ref="Q3:V3"/>
    <mergeCell ref="Q4:V4"/>
    <mergeCell ref="E8:L8"/>
    <mergeCell ref="B6:W6"/>
    <mergeCell ref="C17:V21"/>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39307-BFFF-43A2-9540-D738D0A18AD3}">
  <dimension ref="A1:AS55"/>
  <sheetViews>
    <sheetView topLeftCell="A12" zoomScaleNormal="100" zoomScaleSheetLayoutView="100" workbookViewId="0">
      <selection activeCell="C22" sqref="C22"/>
    </sheetView>
  </sheetViews>
  <sheetFormatPr defaultColWidth="3.5" defaultRowHeight="12"/>
  <cols>
    <col min="1" max="1" width="1.25" style="33" customWidth="1"/>
    <col min="2" max="23" width="3.5" style="33" customWidth="1"/>
    <col min="24" max="16384" width="3.5" style="33"/>
  </cols>
  <sheetData>
    <row r="1" spans="1:23">
      <c r="A1" s="49"/>
      <c r="B1" s="49" t="s">
        <v>35</v>
      </c>
      <c r="C1" s="49"/>
      <c r="D1" s="49"/>
      <c r="E1" s="49"/>
      <c r="F1" s="49"/>
      <c r="G1" s="49"/>
      <c r="H1" s="49"/>
      <c r="I1" s="49"/>
      <c r="J1" s="49"/>
      <c r="K1" s="49"/>
      <c r="L1" s="49"/>
      <c r="M1" s="49"/>
      <c r="N1" s="49"/>
      <c r="O1" s="49"/>
      <c r="P1" s="49"/>
      <c r="Q1" s="49"/>
      <c r="R1" s="49"/>
      <c r="S1" s="49"/>
      <c r="T1" s="49"/>
      <c r="U1" s="49"/>
      <c r="V1" s="49"/>
      <c r="W1" s="49"/>
    </row>
    <row r="2" spans="1:23">
      <c r="A2" s="49"/>
      <c r="B2" s="51"/>
      <c r="C2" s="52"/>
      <c r="D2" s="52"/>
      <c r="E2" s="52"/>
      <c r="F2" s="52"/>
      <c r="G2" s="52"/>
      <c r="H2" s="52"/>
      <c r="I2" s="52"/>
      <c r="J2" s="52"/>
      <c r="K2" s="52"/>
      <c r="L2" s="52"/>
      <c r="M2" s="52"/>
      <c r="N2" s="52"/>
      <c r="O2" s="52"/>
      <c r="P2" s="52"/>
      <c r="Q2" s="52"/>
      <c r="R2" s="52"/>
      <c r="S2" s="52"/>
      <c r="T2" s="52"/>
      <c r="U2" s="52"/>
      <c r="V2" s="52"/>
      <c r="W2" s="53"/>
    </row>
    <row r="3" spans="1:23">
      <c r="A3" s="49"/>
      <c r="B3" s="54"/>
      <c r="C3" s="55"/>
      <c r="D3" s="55"/>
      <c r="E3" s="55"/>
      <c r="F3" s="55"/>
      <c r="G3" s="55"/>
      <c r="H3" s="55"/>
      <c r="I3" s="55"/>
      <c r="J3" s="55"/>
      <c r="K3" s="55"/>
      <c r="L3" s="55"/>
      <c r="M3" s="55"/>
      <c r="N3" s="55"/>
      <c r="O3" s="49"/>
      <c r="P3" s="49"/>
      <c r="Q3" s="255" t="str">
        <f>"延水産第"&amp;入力シート!G46&amp;"号"</f>
        <v>延水産第40号</v>
      </c>
      <c r="R3" s="255"/>
      <c r="S3" s="255"/>
      <c r="T3" s="255"/>
      <c r="U3" s="255"/>
      <c r="V3" s="255"/>
      <c r="W3" s="56"/>
    </row>
    <row r="4" spans="1:23">
      <c r="A4" s="49"/>
      <c r="B4" s="54"/>
      <c r="C4" s="55"/>
      <c r="D4" s="55"/>
      <c r="E4" s="55"/>
      <c r="F4" s="55"/>
      <c r="G4" s="55"/>
      <c r="H4" s="55"/>
      <c r="I4" s="55"/>
      <c r="J4" s="55"/>
      <c r="K4" s="55"/>
      <c r="L4" s="55"/>
      <c r="M4" s="55"/>
      <c r="N4" s="55"/>
      <c r="O4" s="49"/>
      <c r="P4" s="49"/>
      <c r="Q4" s="256">
        <f>入力シート!G47</f>
        <v>46082</v>
      </c>
      <c r="R4" s="256"/>
      <c r="S4" s="256"/>
      <c r="T4" s="256"/>
      <c r="U4" s="256"/>
      <c r="V4" s="256"/>
      <c r="W4" s="56"/>
    </row>
    <row r="5" spans="1:23">
      <c r="A5" s="49"/>
      <c r="B5" s="54"/>
      <c r="C5" s="55"/>
      <c r="D5" s="55"/>
      <c r="E5" s="55"/>
      <c r="F5" s="55"/>
      <c r="G5" s="55"/>
      <c r="H5" s="55"/>
      <c r="I5" s="55"/>
      <c r="J5" s="55"/>
      <c r="K5" s="55"/>
      <c r="L5" s="55"/>
      <c r="M5" s="55"/>
      <c r="N5" s="55"/>
      <c r="O5" s="55"/>
      <c r="P5" s="55"/>
      <c r="Q5" s="55"/>
      <c r="R5" s="55"/>
      <c r="S5" s="55"/>
      <c r="T5" s="55"/>
      <c r="U5" s="55"/>
      <c r="V5" s="55"/>
      <c r="W5" s="56"/>
    </row>
    <row r="6" spans="1:23" ht="13.5">
      <c r="A6" s="49"/>
      <c r="B6" s="332" t="s">
        <v>56</v>
      </c>
      <c r="C6" s="333"/>
      <c r="D6" s="333"/>
      <c r="E6" s="333"/>
      <c r="F6" s="333"/>
      <c r="G6" s="333"/>
      <c r="H6" s="333"/>
      <c r="I6" s="333"/>
      <c r="J6" s="333"/>
      <c r="K6" s="333"/>
      <c r="L6" s="333"/>
      <c r="M6" s="333"/>
      <c r="N6" s="333"/>
      <c r="O6" s="333"/>
      <c r="P6" s="333"/>
      <c r="Q6" s="333"/>
      <c r="R6" s="333"/>
      <c r="S6" s="333"/>
      <c r="T6" s="333"/>
      <c r="U6" s="333"/>
      <c r="V6" s="333"/>
      <c r="W6" s="334"/>
    </row>
    <row r="7" spans="1:23">
      <c r="A7" s="49"/>
      <c r="B7" s="54"/>
      <c r="C7" s="55"/>
      <c r="D7" s="55"/>
      <c r="E7" s="55"/>
      <c r="F7" s="55"/>
      <c r="G7" s="55"/>
      <c r="H7" s="55"/>
      <c r="I7" s="55"/>
      <c r="J7" s="55"/>
      <c r="K7" s="55"/>
      <c r="L7" s="55"/>
      <c r="M7" s="55"/>
      <c r="N7" s="55"/>
      <c r="O7" s="55"/>
      <c r="P7" s="55"/>
      <c r="Q7" s="55"/>
      <c r="R7" s="55"/>
      <c r="S7" s="55"/>
      <c r="T7" s="55"/>
      <c r="U7" s="55"/>
      <c r="V7" s="55"/>
      <c r="W7" s="56"/>
    </row>
    <row r="8" spans="1:23">
      <c r="A8" s="49"/>
      <c r="B8" s="54"/>
      <c r="C8" s="57" t="s">
        <v>3</v>
      </c>
      <c r="D8" s="49"/>
      <c r="E8" s="257" t="str">
        <f>入力シート!D10</f>
        <v>宮崎県延岡市東本小路１番地２３</v>
      </c>
      <c r="F8" s="257"/>
      <c r="G8" s="257"/>
      <c r="H8" s="257"/>
      <c r="I8" s="257"/>
      <c r="J8" s="257"/>
      <c r="K8" s="257"/>
      <c r="L8" s="257"/>
      <c r="M8" s="55"/>
      <c r="N8" s="55"/>
      <c r="O8" s="55"/>
      <c r="P8" s="55"/>
      <c r="Q8" s="55"/>
      <c r="R8" s="55"/>
      <c r="S8" s="55"/>
      <c r="T8" s="55"/>
      <c r="U8" s="55"/>
      <c r="V8" s="55"/>
      <c r="W8" s="56"/>
    </row>
    <row r="9" spans="1:23">
      <c r="A9" s="49"/>
      <c r="B9" s="54"/>
      <c r="C9" s="55"/>
      <c r="D9" s="49"/>
      <c r="E9" s="181"/>
      <c r="F9" s="181"/>
      <c r="G9" s="181"/>
      <c r="H9" s="181"/>
      <c r="I9" s="181"/>
      <c r="J9" s="181"/>
      <c r="K9" s="181"/>
      <c r="L9" s="181"/>
      <c r="M9" s="55"/>
      <c r="N9" s="55"/>
      <c r="O9" s="55"/>
      <c r="P9" s="55"/>
      <c r="Q9" s="55"/>
      <c r="R9" s="55"/>
      <c r="S9" s="55"/>
      <c r="T9" s="55"/>
      <c r="U9" s="55"/>
      <c r="V9" s="55"/>
      <c r="W9" s="56"/>
    </row>
    <row r="10" spans="1:23">
      <c r="A10" s="49"/>
      <c r="B10" s="54"/>
      <c r="C10" s="57" t="s">
        <v>37</v>
      </c>
      <c r="D10" s="49"/>
      <c r="E10" s="257" t="str">
        <f>入力シート!D11</f>
        <v>延岡株式会社</v>
      </c>
      <c r="F10" s="257"/>
      <c r="G10" s="257"/>
      <c r="H10" s="257"/>
      <c r="I10" s="257"/>
      <c r="J10" s="257"/>
      <c r="K10" s="257"/>
      <c r="L10" s="257"/>
      <c r="M10" s="55"/>
      <c r="N10" s="55"/>
      <c r="O10" s="55"/>
      <c r="P10" s="55"/>
      <c r="Q10" s="55"/>
      <c r="R10" s="55"/>
      <c r="S10" s="55"/>
      <c r="T10" s="55"/>
      <c r="U10" s="55"/>
      <c r="V10" s="55"/>
      <c r="W10" s="56"/>
    </row>
    <row r="11" spans="1:23">
      <c r="A11" s="49"/>
      <c r="B11" s="54"/>
      <c r="C11" s="55"/>
      <c r="D11" s="55"/>
      <c r="E11" s="258" t="str">
        <f>" "&amp;入力シート!D12&amp;" 　様"</f>
        <v xml:space="preserve"> 代表取締役　延岡　太郎 　様</v>
      </c>
      <c r="F11" s="258"/>
      <c r="G11" s="258"/>
      <c r="H11" s="258"/>
      <c r="I11" s="258"/>
      <c r="J11" s="258"/>
      <c r="K11" s="258"/>
      <c r="L11" s="258"/>
      <c r="M11" s="49"/>
      <c r="N11" s="49"/>
      <c r="O11" s="55"/>
      <c r="P11" s="55"/>
      <c r="Q11" s="55"/>
      <c r="R11" s="55"/>
      <c r="S11" s="55"/>
      <c r="T11" s="55"/>
      <c r="U11" s="55"/>
      <c r="V11" s="55"/>
      <c r="W11" s="56"/>
    </row>
    <row r="12" spans="1:23">
      <c r="A12" s="49"/>
      <c r="B12" s="54"/>
      <c r="C12" s="55"/>
      <c r="D12" s="55"/>
      <c r="E12" s="55"/>
      <c r="F12" s="55"/>
      <c r="G12" s="55"/>
      <c r="H12" s="55"/>
      <c r="I12" s="55"/>
      <c r="J12" s="55"/>
      <c r="K12" s="55"/>
      <c r="L12" s="55"/>
      <c r="M12" s="49"/>
      <c r="N12" s="49"/>
      <c r="O12" s="55"/>
      <c r="P12" s="55"/>
      <c r="Q12" s="55"/>
      <c r="R12" s="55"/>
      <c r="S12" s="55"/>
      <c r="T12" s="55"/>
      <c r="U12" s="55"/>
      <c r="V12" s="55"/>
      <c r="W12" s="56"/>
    </row>
    <row r="13" spans="1:23">
      <c r="A13" s="49"/>
      <c r="B13" s="54"/>
      <c r="C13" s="55"/>
      <c r="D13" s="55"/>
      <c r="E13" s="55"/>
      <c r="F13" s="55"/>
      <c r="G13" s="55"/>
      <c r="H13" s="55"/>
      <c r="I13" s="55"/>
      <c r="J13" s="55"/>
      <c r="K13" s="55"/>
      <c r="L13" s="55"/>
      <c r="M13" s="49"/>
      <c r="N13" s="49"/>
      <c r="O13" s="55"/>
      <c r="P13" s="55"/>
      <c r="Q13" s="55"/>
      <c r="R13" s="55"/>
      <c r="S13" s="55"/>
      <c r="T13" s="55"/>
      <c r="U13" s="55"/>
      <c r="V13" s="55"/>
      <c r="W13" s="56"/>
    </row>
    <row r="14" spans="1:23">
      <c r="A14" s="49"/>
      <c r="B14" s="54"/>
      <c r="C14" s="55"/>
      <c r="D14" s="55"/>
      <c r="E14" s="55"/>
      <c r="F14" s="55"/>
      <c r="G14" s="55"/>
      <c r="H14" s="55"/>
      <c r="I14" s="55"/>
      <c r="J14" s="55"/>
      <c r="K14" s="55"/>
      <c r="L14" s="55"/>
      <c r="M14" s="55"/>
      <c r="N14" s="55"/>
      <c r="O14" s="55"/>
      <c r="P14" s="55"/>
      <c r="Q14" s="55"/>
      <c r="S14" s="49"/>
      <c r="T14" s="57" t="str">
        <f>"延岡市長　"&amp;データーシート!C16</f>
        <v>延岡市長　三浦　久知</v>
      </c>
      <c r="U14" s="55"/>
      <c r="V14" s="55" t="s">
        <v>38</v>
      </c>
      <c r="W14" s="56"/>
    </row>
    <row r="15" spans="1:23">
      <c r="A15" s="49"/>
      <c r="B15" s="54"/>
      <c r="C15" s="55"/>
      <c r="D15" s="55"/>
      <c r="E15" s="55"/>
      <c r="F15" s="55"/>
      <c r="G15" s="55"/>
      <c r="H15" s="55"/>
      <c r="I15" s="55"/>
      <c r="J15" s="55"/>
      <c r="K15" s="55"/>
      <c r="L15" s="55"/>
      <c r="M15" s="55"/>
      <c r="N15" s="55"/>
      <c r="O15" s="55"/>
      <c r="P15" s="55"/>
      <c r="Q15" s="55"/>
      <c r="R15" s="55"/>
      <c r="S15" s="55"/>
      <c r="T15" s="55"/>
      <c r="U15" s="55"/>
      <c r="V15" s="55"/>
      <c r="W15" s="56"/>
    </row>
    <row r="16" spans="1:23">
      <c r="A16" s="49"/>
      <c r="B16" s="54"/>
      <c r="C16" s="55"/>
      <c r="D16" s="55"/>
      <c r="E16" s="55"/>
      <c r="F16" s="55"/>
      <c r="G16" s="55"/>
      <c r="H16" s="55"/>
      <c r="I16" s="55"/>
      <c r="J16" s="55"/>
      <c r="K16" s="55"/>
      <c r="L16" s="55"/>
      <c r="M16" s="55"/>
      <c r="N16" s="55"/>
      <c r="O16" s="55"/>
      <c r="P16" s="55"/>
      <c r="Q16" s="55"/>
      <c r="R16" s="55"/>
      <c r="S16" s="55"/>
      <c r="T16" s="55"/>
      <c r="U16" s="55"/>
      <c r="V16" s="55"/>
      <c r="W16" s="56"/>
    </row>
    <row r="17" spans="1:45" ht="13.5" customHeight="1">
      <c r="A17" s="49"/>
      <c r="B17" s="54"/>
      <c r="C17" s="252" t="str">
        <f>"　"&amp;TEXT(入力シート!D24,"[$-ja-JP]ggge年m月d日")&amp;"付けで実績報告のあった水産業新技術・設備導入支援事業について次のとおり補助することを決定したので通知します。"</f>
        <v>　令和8年3月1日付けで実績報告のあった水産業新技術・設備導入支援事業について次のとおり補助することを決定したので通知します。</v>
      </c>
      <c r="D17" s="252"/>
      <c r="E17" s="252"/>
      <c r="F17" s="252"/>
      <c r="G17" s="252"/>
      <c r="H17" s="252"/>
      <c r="I17" s="252"/>
      <c r="J17" s="252"/>
      <c r="K17" s="252"/>
      <c r="L17" s="252"/>
      <c r="M17" s="252"/>
      <c r="N17" s="252"/>
      <c r="O17" s="252"/>
      <c r="P17" s="252"/>
      <c r="Q17" s="252"/>
      <c r="R17" s="252"/>
      <c r="S17" s="252"/>
      <c r="T17" s="252"/>
      <c r="U17" s="252"/>
      <c r="V17" s="252"/>
      <c r="W17" s="56"/>
    </row>
    <row r="18" spans="1:45">
      <c r="A18" s="49"/>
      <c r="B18" s="54"/>
      <c r="C18" s="252"/>
      <c r="D18" s="252"/>
      <c r="E18" s="252"/>
      <c r="F18" s="252"/>
      <c r="G18" s="252"/>
      <c r="H18" s="252"/>
      <c r="I18" s="252"/>
      <c r="J18" s="252"/>
      <c r="K18" s="252"/>
      <c r="L18" s="252"/>
      <c r="M18" s="252"/>
      <c r="N18" s="252"/>
      <c r="O18" s="252"/>
      <c r="P18" s="252"/>
      <c r="Q18" s="252"/>
      <c r="R18" s="252"/>
      <c r="S18" s="252"/>
      <c r="T18" s="252"/>
      <c r="U18" s="252"/>
      <c r="V18" s="252"/>
      <c r="W18" s="56"/>
    </row>
    <row r="19" spans="1:45">
      <c r="A19" s="49"/>
      <c r="B19" s="54"/>
      <c r="C19" s="252"/>
      <c r="D19" s="252"/>
      <c r="E19" s="252"/>
      <c r="F19" s="252"/>
      <c r="G19" s="252"/>
      <c r="H19" s="252"/>
      <c r="I19" s="252"/>
      <c r="J19" s="252"/>
      <c r="K19" s="252"/>
      <c r="L19" s="252"/>
      <c r="M19" s="252"/>
      <c r="N19" s="252"/>
      <c r="O19" s="252"/>
      <c r="P19" s="252"/>
      <c r="Q19" s="252"/>
      <c r="R19" s="252"/>
      <c r="S19" s="252"/>
      <c r="T19" s="252"/>
      <c r="U19" s="252"/>
      <c r="V19" s="252"/>
      <c r="W19" s="56"/>
    </row>
    <row r="20" spans="1:45">
      <c r="A20" s="49"/>
      <c r="B20" s="54"/>
      <c r="C20" s="252"/>
      <c r="D20" s="252"/>
      <c r="E20" s="252"/>
      <c r="F20" s="252"/>
      <c r="G20" s="252"/>
      <c r="H20" s="252"/>
      <c r="I20" s="252"/>
      <c r="J20" s="252"/>
      <c r="K20" s="252"/>
      <c r="L20" s="252"/>
      <c r="M20" s="252"/>
      <c r="N20" s="252"/>
      <c r="O20" s="252"/>
      <c r="P20" s="252"/>
      <c r="Q20" s="252"/>
      <c r="R20" s="252"/>
      <c r="S20" s="252"/>
      <c r="T20" s="252"/>
      <c r="U20" s="252"/>
      <c r="V20" s="252"/>
      <c r="W20" s="56"/>
    </row>
    <row r="21" spans="1:45">
      <c r="A21" s="49"/>
      <c r="B21" s="54"/>
      <c r="C21" s="252"/>
      <c r="D21" s="252"/>
      <c r="E21" s="252"/>
      <c r="F21" s="252"/>
      <c r="G21" s="252"/>
      <c r="H21" s="252"/>
      <c r="I21" s="252"/>
      <c r="J21" s="252"/>
      <c r="K21" s="252"/>
      <c r="L21" s="252"/>
      <c r="M21" s="252"/>
      <c r="N21" s="252"/>
      <c r="O21" s="252"/>
      <c r="P21" s="252"/>
      <c r="Q21" s="252"/>
      <c r="R21" s="252"/>
      <c r="S21" s="252"/>
      <c r="T21" s="252"/>
      <c r="U21" s="252"/>
      <c r="V21" s="252"/>
      <c r="W21" s="56"/>
    </row>
    <row r="22" spans="1:45">
      <c r="A22" s="49"/>
      <c r="B22" s="54"/>
      <c r="C22" s="180"/>
      <c r="D22" s="180"/>
      <c r="E22" s="180"/>
      <c r="F22" s="180"/>
      <c r="G22" s="180"/>
      <c r="H22" s="180"/>
      <c r="I22" s="180"/>
      <c r="J22" s="180"/>
      <c r="K22" s="180"/>
      <c r="L22" s="180"/>
      <c r="M22" s="180"/>
      <c r="N22" s="180"/>
      <c r="O22" s="180"/>
      <c r="P22" s="180"/>
      <c r="Q22" s="180"/>
      <c r="R22" s="180"/>
      <c r="S22" s="180"/>
      <c r="T22" s="180"/>
      <c r="U22" s="180"/>
      <c r="V22" s="180"/>
      <c r="W22" s="56"/>
    </row>
    <row r="23" spans="1:45">
      <c r="A23" s="49"/>
      <c r="B23" s="54"/>
      <c r="C23" s="253" t="s">
        <v>4</v>
      </c>
      <c r="D23" s="253"/>
      <c r="E23" s="253"/>
      <c r="F23" s="253"/>
      <c r="G23" s="253"/>
      <c r="H23" s="253"/>
      <c r="I23" s="253"/>
      <c r="J23" s="253"/>
      <c r="K23" s="253"/>
      <c r="L23" s="253"/>
      <c r="M23" s="253"/>
      <c r="N23" s="253"/>
      <c r="O23" s="253"/>
      <c r="P23" s="253"/>
      <c r="Q23" s="253"/>
      <c r="R23" s="253"/>
      <c r="S23" s="253"/>
      <c r="T23" s="253"/>
      <c r="U23" s="253"/>
      <c r="V23" s="253"/>
      <c r="W23" s="56"/>
    </row>
    <row r="24" spans="1:45">
      <c r="A24" s="49"/>
      <c r="B24" s="54"/>
      <c r="C24" s="55"/>
      <c r="D24" s="55"/>
      <c r="E24" s="55"/>
      <c r="F24" s="55"/>
      <c r="G24" s="55"/>
      <c r="H24" s="55"/>
      <c r="I24" s="55"/>
      <c r="J24" s="55"/>
      <c r="K24" s="55"/>
      <c r="L24" s="55"/>
      <c r="M24" s="55"/>
      <c r="N24" s="55"/>
      <c r="O24" s="55"/>
      <c r="P24" s="55"/>
      <c r="Q24" s="55"/>
      <c r="R24" s="55"/>
      <c r="S24" s="55"/>
      <c r="T24" s="55"/>
      <c r="U24" s="55"/>
      <c r="V24" s="55"/>
      <c r="W24" s="56"/>
    </row>
    <row r="25" spans="1:45">
      <c r="A25" s="49"/>
      <c r="B25" s="54"/>
      <c r="C25" s="55"/>
      <c r="D25" s="55"/>
      <c r="E25" s="55"/>
      <c r="F25" s="55"/>
      <c r="G25" s="55"/>
      <c r="H25" s="55"/>
      <c r="I25" s="55"/>
      <c r="J25" s="55"/>
      <c r="K25" s="55"/>
      <c r="L25" s="55"/>
      <c r="M25" s="55"/>
      <c r="N25" s="55"/>
      <c r="O25" s="55"/>
      <c r="P25" s="55"/>
      <c r="Q25" s="55"/>
      <c r="R25" s="55"/>
      <c r="S25" s="55"/>
      <c r="T25" s="55"/>
      <c r="U25" s="55"/>
      <c r="V25" s="55"/>
      <c r="W25" s="56"/>
    </row>
    <row r="26" spans="1:45" s="31" customFormat="1" ht="16.5" customHeight="1">
      <c r="A26" s="66"/>
      <c r="B26" s="67"/>
      <c r="C26" s="66" t="s">
        <v>275</v>
      </c>
      <c r="D26" s="68"/>
      <c r="E26" s="68"/>
      <c r="F26" s="68"/>
      <c r="G26" s="68"/>
      <c r="I26" s="338" t="str">
        <f>TEXT(入力シート!D48,"###,###,###")&amp;" 円（変更前の交付決定額　"&amp;TEXT(入力シート!D18,"###,###,###")&amp;" 円）"</f>
        <v>1,000,000 円（変更前の交付決定額　617,680 円）</v>
      </c>
      <c r="J26" s="338"/>
      <c r="K26" s="338"/>
      <c r="L26" s="338"/>
      <c r="M26" s="338"/>
      <c r="N26" s="338"/>
      <c r="O26" s="338"/>
      <c r="P26" s="68"/>
      <c r="Q26" s="68"/>
      <c r="R26" s="68"/>
      <c r="S26" s="68"/>
      <c r="T26" s="68"/>
      <c r="U26" s="68"/>
      <c r="V26" s="68"/>
      <c r="W26" s="69"/>
    </row>
    <row r="27" spans="1:45" s="31" customFormat="1" ht="16.5" customHeight="1">
      <c r="A27" s="66"/>
      <c r="B27" s="67"/>
      <c r="C27" s="66"/>
      <c r="D27" s="68"/>
      <c r="E27" s="68"/>
      <c r="F27" s="68"/>
      <c r="G27" s="68"/>
      <c r="H27" s="184"/>
      <c r="I27" s="184"/>
      <c r="J27" s="184"/>
      <c r="K27" s="184"/>
      <c r="L27" s="184"/>
      <c r="M27" s="184"/>
      <c r="N27" s="184"/>
      <c r="O27" s="184"/>
      <c r="P27" s="68"/>
      <c r="Q27" s="68"/>
      <c r="R27" s="68"/>
      <c r="S27" s="68"/>
      <c r="T27" s="68"/>
      <c r="U27" s="68"/>
      <c r="V27" s="68"/>
      <c r="W27" s="69"/>
    </row>
    <row r="28" spans="1:45" s="31" customFormat="1" ht="16.5" customHeight="1">
      <c r="A28" s="66"/>
      <c r="B28" s="67"/>
      <c r="C28" s="68"/>
      <c r="D28" s="68"/>
      <c r="E28" s="68"/>
      <c r="F28" s="68"/>
      <c r="G28" s="68"/>
      <c r="H28" s="68"/>
      <c r="I28" s="68"/>
      <c r="J28" s="68"/>
      <c r="K28" s="68"/>
      <c r="L28" s="68"/>
      <c r="M28" s="68"/>
      <c r="N28" s="68"/>
      <c r="O28" s="68"/>
      <c r="P28" s="68"/>
      <c r="Q28" s="68"/>
      <c r="R28" s="68"/>
      <c r="S28" s="68"/>
      <c r="T28" s="68"/>
      <c r="U28" s="68"/>
      <c r="V28" s="68"/>
      <c r="W28" s="69"/>
      <c r="Z28" s="33"/>
      <c r="AA28" s="33"/>
      <c r="AB28" s="33"/>
      <c r="AC28" s="33"/>
      <c r="AD28" s="33"/>
      <c r="AE28" s="33"/>
      <c r="AF28" s="33"/>
      <c r="AG28" s="33"/>
      <c r="AH28" s="33"/>
      <c r="AI28" s="33"/>
      <c r="AJ28" s="33"/>
      <c r="AK28" s="33"/>
      <c r="AL28" s="33"/>
      <c r="AM28" s="33"/>
      <c r="AN28" s="33"/>
      <c r="AO28" s="33"/>
      <c r="AP28" s="33"/>
      <c r="AQ28" s="33"/>
      <c r="AR28" s="33"/>
      <c r="AS28" s="33"/>
    </row>
    <row r="29" spans="1:45" s="31" customFormat="1" ht="14.25" customHeight="1">
      <c r="A29" s="66"/>
      <c r="B29" s="67"/>
      <c r="C29" s="73"/>
      <c r="D29" s="336"/>
      <c r="E29" s="336"/>
      <c r="F29" s="336"/>
      <c r="G29" s="336"/>
      <c r="H29" s="336"/>
      <c r="I29" s="336"/>
      <c r="J29" s="336"/>
      <c r="K29" s="336"/>
      <c r="L29" s="336"/>
      <c r="M29" s="336"/>
      <c r="N29" s="336"/>
      <c r="O29" s="336"/>
      <c r="P29" s="336"/>
      <c r="Q29" s="336"/>
      <c r="R29" s="336"/>
      <c r="S29" s="336"/>
      <c r="T29" s="336"/>
      <c r="U29" s="336"/>
      <c r="V29" s="336"/>
      <c r="W29" s="69"/>
      <c r="AA29" s="33"/>
      <c r="AB29" s="33"/>
      <c r="AC29" s="33"/>
      <c r="AD29" s="33"/>
      <c r="AE29" s="33"/>
      <c r="AF29" s="33"/>
      <c r="AG29" s="33"/>
      <c r="AH29" s="33"/>
      <c r="AI29" s="33"/>
      <c r="AJ29" s="33"/>
      <c r="AK29" s="33"/>
      <c r="AL29" s="33"/>
      <c r="AM29" s="33"/>
      <c r="AN29" s="33"/>
      <c r="AO29" s="33"/>
      <c r="AP29" s="33"/>
      <c r="AQ29" s="33"/>
      <c r="AR29" s="33"/>
      <c r="AS29" s="33"/>
    </row>
    <row r="30" spans="1:45" s="31" customFormat="1" ht="14.25" customHeight="1">
      <c r="A30" s="66"/>
      <c r="B30" s="67"/>
      <c r="C30" s="73"/>
      <c r="D30" s="185"/>
      <c r="E30" s="185"/>
      <c r="F30" s="185"/>
      <c r="G30" s="185"/>
      <c r="H30" s="185"/>
      <c r="I30" s="185"/>
      <c r="J30" s="185"/>
      <c r="K30" s="185"/>
      <c r="L30" s="185"/>
      <c r="M30" s="185"/>
      <c r="N30" s="185"/>
      <c r="O30" s="185"/>
      <c r="P30" s="185"/>
      <c r="Q30" s="185"/>
      <c r="R30" s="185"/>
      <c r="S30" s="185"/>
      <c r="T30" s="185"/>
      <c r="U30" s="185"/>
      <c r="V30" s="185"/>
      <c r="W30" s="87"/>
      <c r="Z30" s="33"/>
      <c r="AA30" s="33"/>
      <c r="AB30" s="33"/>
      <c r="AC30" s="33"/>
      <c r="AD30" s="33"/>
      <c r="AE30" s="33"/>
      <c r="AF30" s="33"/>
      <c r="AG30" s="33"/>
      <c r="AH30" s="33"/>
      <c r="AI30" s="33"/>
      <c r="AJ30" s="33"/>
      <c r="AK30" s="33"/>
      <c r="AL30" s="33"/>
      <c r="AM30" s="33"/>
      <c r="AN30" s="33"/>
      <c r="AO30" s="33"/>
      <c r="AP30" s="33"/>
      <c r="AQ30" s="33"/>
      <c r="AR30" s="33"/>
      <c r="AS30" s="33"/>
    </row>
    <row r="31" spans="1:45" s="31" customFormat="1" ht="14.25" customHeight="1">
      <c r="A31" s="66"/>
      <c r="B31" s="67"/>
      <c r="C31" s="182"/>
      <c r="D31" s="335"/>
      <c r="E31" s="335"/>
      <c r="F31" s="335"/>
      <c r="G31" s="335"/>
      <c r="H31" s="335"/>
      <c r="I31" s="335"/>
      <c r="J31" s="335"/>
      <c r="K31" s="335"/>
      <c r="L31" s="335"/>
      <c r="M31" s="335"/>
      <c r="N31" s="335"/>
      <c r="O31" s="335"/>
      <c r="P31" s="335"/>
      <c r="Q31" s="335"/>
      <c r="R31" s="335"/>
      <c r="S31" s="335"/>
      <c r="T31" s="335"/>
      <c r="U31" s="335"/>
      <c r="V31" s="335"/>
      <c r="W31" s="105"/>
      <c r="Z31" s="33"/>
      <c r="AA31" s="33"/>
      <c r="AB31" s="33"/>
      <c r="AC31" s="33"/>
      <c r="AD31" s="33"/>
      <c r="AE31" s="33"/>
      <c r="AF31" s="33"/>
      <c r="AG31" s="33"/>
      <c r="AH31" s="33"/>
      <c r="AI31" s="33"/>
      <c r="AJ31" s="33"/>
      <c r="AK31" s="33"/>
      <c r="AL31" s="33"/>
      <c r="AM31" s="33"/>
      <c r="AN31" s="33"/>
      <c r="AO31" s="33"/>
      <c r="AP31" s="33"/>
      <c r="AQ31" s="33"/>
      <c r="AR31" s="33"/>
      <c r="AS31" s="33"/>
    </row>
    <row r="32" spans="1:45" s="31" customFormat="1" ht="14.25" customHeight="1">
      <c r="A32" s="66"/>
      <c r="B32" s="67"/>
      <c r="C32" s="62"/>
      <c r="D32" s="335"/>
      <c r="E32" s="335"/>
      <c r="F32" s="335"/>
      <c r="G32" s="335"/>
      <c r="H32" s="335"/>
      <c r="I32" s="335"/>
      <c r="J32" s="335"/>
      <c r="K32" s="335"/>
      <c r="L32" s="335"/>
      <c r="M32" s="335"/>
      <c r="N32" s="335"/>
      <c r="O32" s="335"/>
      <c r="P32" s="335"/>
      <c r="Q32" s="335"/>
      <c r="R32" s="335"/>
      <c r="S32" s="335"/>
      <c r="T32" s="335"/>
      <c r="U32" s="335"/>
      <c r="V32" s="335"/>
      <c r="W32" s="105"/>
      <c r="Z32" s="33"/>
      <c r="AA32" s="33"/>
      <c r="AB32" s="33"/>
      <c r="AC32" s="33"/>
      <c r="AD32" s="33"/>
      <c r="AE32" s="33"/>
      <c r="AF32" s="33"/>
      <c r="AG32" s="33"/>
      <c r="AH32" s="33"/>
      <c r="AI32" s="33"/>
      <c r="AJ32" s="33"/>
      <c r="AK32" s="33"/>
      <c r="AL32" s="33"/>
      <c r="AM32" s="33"/>
      <c r="AN32" s="33"/>
      <c r="AO32" s="33"/>
      <c r="AP32" s="33"/>
      <c r="AQ32" s="33"/>
      <c r="AR32" s="33"/>
      <c r="AS32" s="33"/>
    </row>
    <row r="33" spans="1:45" s="31" customFormat="1" ht="14.25" customHeight="1">
      <c r="A33" s="66"/>
      <c r="B33" s="67"/>
      <c r="C33" s="62"/>
      <c r="D33" s="335"/>
      <c r="E33" s="335"/>
      <c r="F33" s="335"/>
      <c r="G33" s="335"/>
      <c r="H33" s="335"/>
      <c r="I33" s="335"/>
      <c r="J33" s="335"/>
      <c r="K33" s="335"/>
      <c r="L33" s="335"/>
      <c r="M33" s="335"/>
      <c r="N33" s="335"/>
      <c r="O33" s="335"/>
      <c r="P33" s="335"/>
      <c r="Q33" s="335"/>
      <c r="R33" s="335"/>
      <c r="S33" s="335"/>
      <c r="T33" s="335"/>
      <c r="U33" s="335"/>
      <c r="V33" s="335"/>
      <c r="W33" s="105"/>
      <c r="Z33" s="33"/>
      <c r="AA33" s="33"/>
      <c r="AB33" s="33"/>
      <c r="AC33" s="33"/>
      <c r="AD33" s="33"/>
      <c r="AE33" s="33"/>
      <c r="AF33" s="33"/>
      <c r="AG33" s="33"/>
      <c r="AH33" s="33"/>
      <c r="AI33" s="33"/>
      <c r="AJ33" s="33"/>
      <c r="AK33" s="33"/>
      <c r="AL33" s="33"/>
      <c r="AM33" s="33"/>
      <c r="AN33" s="33"/>
      <c r="AO33" s="33"/>
      <c r="AP33" s="33"/>
      <c r="AQ33" s="33"/>
      <c r="AR33" s="33"/>
      <c r="AS33" s="33"/>
    </row>
    <row r="34" spans="1:45" s="31" customFormat="1" ht="14.25" customHeight="1">
      <c r="A34" s="66"/>
      <c r="B34" s="67"/>
      <c r="C34" s="182"/>
      <c r="D34" s="335"/>
      <c r="E34" s="335"/>
      <c r="F34" s="335"/>
      <c r="G34" s="335"/>
      <c r="H34" s="335"/>
      <c r="I34" s="335"/>
      <c r="J34" s="335"/>
      <c r="K34" s="335"/>
      <c r="L34" s="335"/>
      <c r="M34" s="335"/>
      <c r="N34" s="335"/>
      <c r="O34" s="335"/>
      <c r="P34" s="335"/>
      <c r="Q34" s="335"/>
      <c r="R34" s="335"/>
      <c r="S34" s="335"/>
      <c r="T34" s="335"/>
      <c r="U34" s="335"/>
      <c r="V34" s="335"/>
      <c r="W34" s="105"/>
      <c r="Z34" s="33"/>
      <c r="AA34" s="33"/>
      <c r="AB34" s="33"/>
      <c r="AC34" s="33"/>
      <c r="AD34" s="33"/>
      <c r="AE34" s="33"/>
      <c r="AF34" s="33"/>
      <c r="AG34" s="33"/>
      <c r="AH34" s="33"/>
      <c r="AI34" s="33"/>
      <c r="AJ34" s="33"/>
      <c r="AK34" s="33"/>
      <c r="AL34" s="33"/>
      <c r="AM34" s="33"/>
      <c r="AN34" s="33"/>
      <c r="AO34" s="33"/>
      <c r="AP34" s="33"/>
      <c r="AQ34" s="33"/>
      <c r="AR34" s="33"/>
      <c r="AS34" s="33"/>
    </row>
    <row r="35" spans="1:45" s="31" customFormat="1" ht="14.25" customHeight="1">
      <c r="A35" s="66"/>
      <c r="B35" s="67"/>
      <c r="C35" s="62"/>
      <c r="D35" s="335"/>
      <c r="E35" s="335"/>
      <c r="F35" s="335"/>
      <c r="G35" s="335"/>
      <c r="H35" s="335"/>
      <c r="I35" s="335"/>
      <c r="J35" s="335"/>
      <c r="K35" s="335"/>
      <c r="L35" s="335"/>
      <c r="M35" s="335"/>
      <c r="N35" s="335"/>
      <c r="O35" s="335"/>
      <c r="P35" s="335"/>
      <c r="Q35" s="335"/>
      <c r="R35" s="335"/>
      <c r="S35" s="335"/>
      <c r="T35" s="335"/>
      <c r="U35" s="335"/>
      <c r="V35" s="335"/>
      <c r="W35" s="105"/>
      <c r="Z35" s="33"/>
      <c r="AA35" s="33"/>
      <c r="AB35" s="33"/>
      <c r="AC35" s="33"/>
      <c r="AD35" s="33"/>
      <c r="AE35" s="33"/>
      <c r="AF35" s="33"/>
      <c r="AG35" s="33"/>
      <c r="AH35" s="33"/>
      <c r="AI35" s="33"/>
      <c r="AJ35" s="33"/>
      <c r="AK35" s="33"/>
      <c r="AL35" s="33"/>
      <c r="AM35" s="33"/>
      <c r="AN35" s="33"/>
      <c r="AO35" s="33"/>
      <c r="AP35" s="33"/>
      <c r="AQ35" s="33"/>
      <c r="AR35" s="33"/>
      <c r="AS35" s="33"/>
    </row>
    <row r="36" spans="1:45" s="31" customFormat="1" ht="14.25" customHeight="1">
      <c r="A36" s="66"/>
      <c r="B36" s="67"/>
      <c r="C36" s="62"/>
      <c r="D36" s="183"/>
      <c r="E36" s="183"/>
      <c r="F36" s="183"/>
      <c r="G36" s="183"/>
      <c r="H36" s="183"/>
      <c r="I36" s="183"/>
      <c r="J36" s="183"/>
      <c r="K36" s="183"/>
      <c r="L36" s="183"/>
      <c r="M36" s="183"/>
      <c r="N36" s="183"/>
      <c r="O36" s="183"/>
      <c r="P36" s="183"/>
      <c r="Q36" s="183"/>
      <c r="R36" s="183"/>
      <c r="S36" s="183"/>
      <c r="T36" s="183"/>
      <c r="U36" s="183"/>
      <c r="V36" s="183"/>
      <c r="W36" s="105"/>
      <c r="Z36" s="33"/>
      <c r="AA36" s="33"/>
      <c r="AB36" s="33"/>
      <c r="AC36" s="33"/>
      <c r="AD36" s="33"/>
      <c r="AE36" s="33"/>
      <c r="AF36" s="33"/>
      <c r="AG36" s="33"/>
      <c r="AH36" s="33"/>
      <c r="AI36" s="33"/>
      <c r="AJ36" s="33"/>
      <c r="AK36" s="33"/>
      <c r="AL36" s="33"/>
      <c r="AM36" s="33"/>
      <c r="AN36" s="33"/>
      <c r="AO36" s="33"/>
      <c r="AP36" s="33"/>
      <c r="AQ36" s="33"/>
      <c r="AR36" s="33"/>
      <c r="AS36" s="33"/>
    </row>
    <row r="37" spans="1:45" s="31" customFormat="1" ht="14.25" customHeight="1">
      <c r="A37" s="66"/>
      <c r="B37" s="67"/>
      <c r="C37" s="73"/>
      <c r="D37" s="335"/>
      <c r="E37" s="335"/>
      <c r="F37" s="335"/>
      <c r="G37" s="335"/>
      <c r="H37" s="335"/>
      <c r="I37" s="335"/>
      <c r="J37" s="335"/>
      <c r="K37" s="335"/>
      <c r="L37" s="335"/>
      <c r="M37" s="335"/>
      <c r="N37" s="335"/>
      <c r="O37" s="335"/>
      <c r="P37" s="335"/>
      <c r="Q37" s="335"/>
      <c r="R37" s="335"/>
      <c r="S37" s="335"/>
      <c r="T37" s="335"/>
      <c r="U37" s="335"/>
      <c r="V37" s="335"/>
      <c r="W37" s="105"/>
      <c r="Z37" s="33"/>
      <c r="AA37" s="33"/>
      <c r="AB37" s="33"/>
      <c r="AC37" s="33"/>
      <c r="AD37" s="33"/>
      <c r="AE37" s="33"/>
      <c r="AF37" s="33"/>
      <c r="AG37" s="33"/>
      <c r="AH37" s="33"/>
      <c r="AI37" s="33"/>
      <c r="AJ37" s="33"/>
      <c r="AK37" s="33"/>
      <c r="AL37" s="33"/>
      <c r="AM37" s="33"/>
      <c r="AN37" s="33"/>
      <c r="AO37" s="33"/>
      <c r="AP37" s="33"/>
      <c r="AQ37" s="33"/>
      <c r="AR37" s="33"/>
      <c r="AS37" s="33"/>
    </row>
    <row r="38" spans="1:45" s="31" customFormat="1" ht="14.25" customHeight="1">
      <c r="A38" s="66"/>
      <c r="B38" s="67"/>
      <c r="C38" s="73"/>
      <c r="D38" s="335"/>
      <c r="E38" s="335"/>
      <c r="F38" s="335"/>
      <c r="G38" s="335"/>
      <c r="H38" s="335"/>
      <c r="I38" s="335"/>
      <c r="J38" s="335"/>
      <c r="K38" s="335"/>
      <c r="L38" s="335"/>
      <c r="M38" s="335"/>
      <c r="N38" s="335"/>
      <c r="O38" s="335"/>
      <c r="P38" s="335"/>
      <c r="Q38" s="335"/>
      <c r="R38" s="335"/>
      <c r="S38" s="335"/>
      <c r="T38" s="335"/>
      <c r="U38" s="335"/>
      <c r="V38" s="335"/>
      <c r="W38" s="105"/>
      <c r="Z38" s="33"/>
      <c r="AA38" s="33"/>
      <c r="AB38" s="33"/>
      <c r="AC38" s="33"/>
      <c r="AD38" s="33"/>
      <c r="AE38" s="33"/>
      <c r="AF38" s="33"/>
      <c r="AG38" s="33"/>
      <c r="AH38" s="33"/>
      <c r="AI38" s="33"/>
      <c r="AJ38" s="33"/>
      <c r="AK38" s="33"/>
      <c r="AL38" s="33"/>
      <c r="AM38" s="33"/>
      <c r="AN38" s="33"/>
      <c r="AO38" s="33"/>
      <c r="AP38" s="33"/>
      <c r="AQ38" s="33"/>
      <c r="AR38" s="33"/>
      <c r="AS38" s="33"/>
    </row>
    <row r="39" spans="1:45" s="31" customFormat="1" ht="14.25" customHeight="1">
      <c r="A39" s="66"/>
      <c r="B39" s="67"/>
      <c r="C39" s="73"/>
      <c r="D39" s="183"/>
      <c r="E39" s="183"/>
      <c r="F39" s="183"/>
      <c r="G39" s="183"/>
      <c r="H39" s="183"/>
      <c r="I39" s="183"/>
      <c r="J39" s="183"/>
      <c r="K39" s="183"/>
      <c r="L39" s="183"/>
      <c r="M39" s="183"/>
      <c r="N39" s="183"/>
      <c r="O39" s="183"/>
      <c r="P39" s="183"/>
      <c r="Q39" s="183"/>
      <c r="R39" s="183"/>
      <c r="S39" s="183"/>
      <c r="T39" s="183"/>
      <c r="U39" s="183"/>
      <c r="V39" s="183"/>
      <c r="W39" s="105"/>
      <c r="Z39" s="33"/>
      <c r="AA39" s="33"/>
      <c r="AB39" s="33"/>
      <c r="AC39" s="33"/>
      <c r="AD39" s="33"/>
      <c r="AE39" s="33"/>
      <c r="AF39" s="33"/>
      <c r="AG39" s="33"/>
      <c r="AH39" s="33"/>
      <c r="AI39" s="33"/>
      <c r="AJ39" s="33"/>
      <c r="AK39" s="33"/>
      <c r="AL39" s="33"/>
      <c r="AM39" s="33"/>
      <c r="AN39" s="33"/>
      <c r="AO39" s="33"/>
      <c r="AP39" s="33"/>
      <c r="AQ39" s="33"/>
      <c r="AR39" s="33"/>
      <c r="AS39" s="33"/>
    </row>
    <row r="40" spans="1:45" s="31" customFormat="1" ht="14.25" customHeight="1">
      <c r="A40" s="66"/>
      <c r="B40" s="67"/>
      <c r="C40" s="73"/>
      <c r="D40" s="335"/>
      <c r="E40" s="335"/>
      <c r="F40" s="335"/>
      <c r="G40" s="335"/>
      <c r="H40" s="335"/>
      <c r="I40" s="335"/>
      <c r="J40" s="335"/>
      <c r="K40" s="335"/>
      <c r="L40" s="335"/>
      <c r="M40" s="335"/>
      <c r="N40" s="335"/>
      <c r="O40" s="335"/>
      <c r="P40" s="335"/>
      <c r="Q40" s="335"/>
      <c r="R40" s="335"/>
      <c r="S40" s="335"/>
      <c r="T40" s="335"/>
      <c r="U40" s="335"/>
      <c r="V40" s="335"/>
      <c r="W40" s="105"/>
      <c r="Z40" s="33"/>
      <c r="AA40" s="33"/>
      <c r="AB40" s="33"/>
      <c r="AC40" s="33"/>
      <c r="AD40" s="33"/>
      <c r="AE40" s="33"/>
      <c r="AF40" s="33"/>
      <c r="AG40" s="33"/>
      <c r="AH40" s="33"/>
      <c r="AI40" s="33"/>
      <c r="AJ40" s="33"/>
      <c r="AK40" s="33"/>
      <c r="AL40" s="33"/>
      <c r="AM40" s="33"/>
      <c r="AN40" s="33"/>
      <c r="AO40" s="33"/>
      <c r="AP40" s="33"/>
      <c r="AQ40" s="33"/>
      <c r="AR40" s="33"/>
      <c r="AS40" s="33"/>
    </row>
    <row r="41" spans="1:45" s="31" customFormat="1" ht="14.25" customHeight="1">
      <c r="A41" s="66"/>
      <c r="B41" s="67"/>
      <c r="C41" s="185"/>
      <c r="D41" s="335"/>
      <c r="E41" s="335"/>
      <c r="F41" s="335"/>
      <c r="G41" s="335"/>
      <c r="H41" s="335"/>
      <c r="I41" s="335"/>
      <c r="J41" s="335"/>
      <c r="K41" s="335"/>
      <c r="L41" s="335"/>
      <c r="M41" s="335"/>
      <c r="N41" s="335"/>
      <c r="O41" s="335"/>
      <c r="P41" s="335"/>
      <c r="Q41" s="335"/>
      <c r="R41" s="335"/>
      <c r="S41" s="335"/>
      <c r="T41" s="335"/>
      <c r="U41" s="335"/>
      <c r="V41" s="335"/>
      <c r="W41" s="105"/>
      <c r="Z41" s="33"/>
      <c r="AA41" s="33"/>
      <c r="AB41" s="33"/>
      <c r="AC41" s="33"/>
      <c r="AD41" s="33"/>
      <c r="AE41" s="33"/>
      <c r="AF41" s="33"/>
      <c r="AG41" s="33"/>
      <c r="AH41" s="33"/>
      <c r="AI41" s="33"/>
      <c r="AJ41" s="33"/>
      <c r="AK41" s="33"/>
      <c r="AL41" s="33"/>
      <c r="AM41" s="33"/>
      <c r="AN41" s="33"/>
      <c r="AO41" s="33"/>
      <c r="AP41" s="33"/>
      <c r="AQ41" s="33"/>
      <c r="AR41" s="33"/>
      <c r="AS41" s="33"/>
    </row>
    <row r="42" spans="1:45" s="31" customFormat="1" ht="14.25" customHeight="1">
      <c r="A42" s="66"/>
      <c r="B42" s="67"/>
      <c r="C42" s="62"/>
      <c r="D42" s="62"/>
      <c r="E42" s="62"/>
      <c r="F42" s="62"/>
      <c r="G42" s="62"/>
      <c r="H42" s="62"/>
      <c r="I42" s="62"/>
      <c r="J42" s="62"/>
      <c r="K42" s="62"/>
      <c r="L42" s="62"/>
      <c r="M42" s="62"/>
      <c r="N42" s="62"/>
      <c r="O42" s="62"/>
      <c r="P42" s="62"/>
      <c r="Q42" s="62"/>
      <c r="R42" s="62"/>
      <c r="S42" s="62"/>
      <c r="T42" s="62"/>
      <c r="U42" s="62"/>
      <c r="V42" s="62"/>
      <c r="W42" s="69"/>
      <c r="Z42" s="33"/>
      <c r="AA42" s="33"/>
      <c r="AB42" s="33"/>
      <c r="AC42" s="33"/>
      <c r="AD42" s="33"/>
      <c r="AE42" s="33"/>
      <c r="AF42" s="33"/>
      <c r="AG42" s="33"/>
      <c r="AH42" s="33"/>
      <c r="AI42" s="33"/>
      <c r="AJ42" s="33"/>
      <c r="AK42" s="33"/>
      <c r="AL42" s="33"/>
      <c r="AM42" s="33"/>
      <c r="AN42" s="33"/>
      <c r="AO42" s="33"/>
      <c r="AP42" s="33"/>
      <c r="AQ42" s="33"/>
      <c r="AR42" s="33"/>
      <c r="AS42" s="33"/>
    </row>
    <row r="43" spans="1:45" s="31" customFormat="1" ht="14.25" customHeight="1">
      <c r="A43" s="66"/>
      <c r="B43" s="67"/>
      <c r="C43" s="62"/>
      <c r="D43" s="62"/>
      <c r="E43" s="62"/>
      <c r="F43" s="62"/>
      <c r="G43" s="62"/>
      <c r="H43" s="62"/>
      <c r="I43" s="62"/>
      <c r="J43" s="62"/>
      <c r="K43" s="62"/>
      <c r="L43" s="62"/>
      <c r="M43" s="62"/>
      <c r="N43" s="62"/>
      <c r="O43" s="62"/>
      <c r="P43" s="62"/>
      <c r="Q43" s="62"/>
      <c r="R43" s="62"/>
      <c r="S43" s="62"/>
      <c r="T43" s="62"/>
      <c r="U43" s="62"/>
      <c r="V43" s="62"/>
      <c r="W43" s="69"/>
      <c r="Z43" s="33"/>
      <c r="AA43" s="33"/>
      <c r="AB43" s="33"/>
      <c r="AC43" s="33"/>
      <c r="AD43" s="33"/>
      <c r="AE43" s="33"/>
      <c r="AF43" s="33"/>
      <c r="AG43" s="33"/>
      <c r="AH43" s="33"/>
      <c r="AI43" s="33"/>
      <c r="AJ43" s="33"/>
      <c r="AK43" s="33"/>
      <c r="AL43" s="33"/>
      <c r="AM43" s="33"/>
      <c r="AN43" s="33"/>
      <c r="AO43" s="33"/>
      <c r="AP43" s="33"/>
      <c r="AQ43" s="33"/>
      <c r="AR43" s="33"/>
      <c r="AS43" s="33"/>
    </row>
    <row r="44" spans="1:45" s="31" customFormat="1" ht="14.25" customHeight="1">
      <c r="A44" s="66"/>
      <c r="B44" s="67"/>
      <c r="C44" s="73"/>
      <c r="D44" s="335"/>
      <c r="E44" s="335"/>
      <c r="F44" s="335"/>
      <c r="G44" s="335"/>
      <c r="H44" s="335"/>
      <c r="I44" s="335"/>
      <c r="J44" s="335"/>
      <c r="K44" s="335"/>
      <c r="L44" s="335"/>
      <c r="M44" s="335"/>
      <c r="N44" s="335"/>
      <c r="O44" s="335"/>
      <c r="P44" s="335"/>
      <c r="Q44" s="335"/>
      <c r="R44" s="335"/>
      <c r="S44" s="335"/>
      <c r="T44" s="335"/>
      <c r="U44" s="335"/>
      <c r="V44" s="335"/>
      <c r="W44" s="105"/>
      <c r="Z44" s="33"/>
      <c r="AA44" s="33"/>
      <c r="AB44" s="33"/>
      <c r="AC44" s="33"/>
      <c r="AD44" s="33"/>
      <c r="AE44" s="33"/>
      <c r="AF44" s="33"/>
      <c r="AG44" s="33"/>
      <c r="AH44" s="33"/>
      <c r="AI44" s="33"/>
      <c r="AJ44" s="33"/>
      <c r="AK44" s="33"/>
      <c r="AL44" s="33"/>
      <c r="AM44" s="33"/>
      <c r="AN44" s="33"/>
      <c r="AO44" s="33"/>
      <c r="AP44" s="33"/>
      <c r="AQ44" s="33"/>
      <c r="AR44" s="33"/>
      <c r="AS44" s="33"/>
    </row>
    <row r="45" spans="1:45" s="31" customFormat="1" ht="14.25" customHeight="1">
      <c r="A45" s="66"/>
      <c r="B45" s="67"/>
      <c r="C45" s="73"/>
      <c r="D45" s="335"/>
      <c r="E45" s="335"/>
      <c r="F45" s="335"/>
      <c r="G45" s="335"/>
      <c r="H45" s="335"/>
      <c r="I45" s="335"/>
      <c r="J45" s="335"/>
      <c r="K45" s="335"/>
      <c r="L45" s="335"/>
      <c r="M45" s="335"/>
      <c r="N45" s="335"/>
      <c r="O45" s="335"/>
      <c r="P45" s="335"/>
      <c r="Q45" s="335"/>
      <c r="R45" s="335"/>
      <c r="S45" s="335"/>
      <c r="T45" s="335"/>
      <c r="U45" s="335"/>
      <c r="V45" s="335"/>
      <c r="W45" s="105"/>
      <c r="Z45" s="33"/>
      <c r="AA45" s="33"/>
      <c r="AB45" s="33"/>
      <c r="AC45" s="33"/>
      <c r="AD45" s="33"/>
      <c r="AE45" s="33"/>
      <c r="AF45" s="33"/>
      <c r="AG45" s="33"/>
      <c r="AH45" s="33"/>
      <c r="AI45" s="33"/>
      <c r="AJ45" s="33"/>
      <c r="AK45" s="33"/>
      <c r="AL45" s="33"/>
      <c r="AM45" s="33"/>
      <c r="AN45" s="33"/>
      <c r="AO45" s="33"/>
      <c r="AP45" s="33"/>
      <c r="AQ45" s="33"/>
      <c r="AR45" s="33"/>
      <c r="AS45" s="33"/>
    </row>
    <row r="46" spans="1:45" s="31" customFormat="1" ht="14.25" customHeight="1">
      <c r="A46" s="66"/>
      <c r="B46" s="67"/>
      <c r="C46" s="73"/>
      <c r="D46" s="335"/>
      <c r="E46" s="335"/>
      <c r="F46" s="335"/>
      <c r="G46" s="335"/>
      <c r="H46" s="335"/>
      <c r="I46" s="335"/>
      <c r="J46" s="335"/>
      <c r="K46" s="335"/>
      <c r="L46" s="335"/>
      <c r="M46" s="335"/>
      <c r="N46" s="335"/>
      <c r="O46" s="335"/>
      <c r="P46" s="335"/>
      <c r="Q46" s="335"/>
      <c r="R46" s="335"/>
      <c r="S46" s="335"/>
      <c r="T46" s="335"/>
      <c r="U46" s="335"/>
      <c r="V46" s="335"/>
      <c r="W46" s="105"/>
      <c r="Z46" s="33"/>
      <c r="AA46" s="33"/>
      <c r="AB46" s="33"/>
      <c r="AC46" s="33"/>
      <c r="AD46" s="33"/>
      <c r="AE46" s="33"/>
      <c r="AF46" s="33"/>
      <c r="AG46" s="33"/>
      <c r="AH46" s="33"/>
      <c r="AI46" s="33"/>
      <c r="AJ46" s="33"/>
      <c r="AK46" s="33"/>
      <c r="AL46" s="33"/>
      <c r="AM46" s="33"/>
      <c r="AN46" s="33"/>
      <c r="AO46" s="33"/>
      <c r="AP46" s="33"/>
      <c r="AQ46" s="33"/>
      <c r="AR46" s="33"/>
      <c r="AS46" s="33"/>
    </row>
    <row r="47" spans="1:45" s="31" customFormat="1" ht="14.25" customHeight="1">
      <c r="A47" s="66"/>
      <c r="B47" s="67"/>
      <c r="C47" s="73"/>
      <c r="D47" s="183"/>
      <c r="E47" s="183"/>
      <c r="F47" s="183"/>
      <c r="G47" s="183"/>
      <c r="H47" s="183"/>
      <c r="I47" s="183"/>
      <c r="J47" s="183"/>
      <c r="K47" s="183"/>
      <c r="L47" s="183"/>
      <c r="M47" s="183"/>
      <c r="N47" s="183"/>
      <c r="O47" s="183"/>
      <c r="P47" s="183"/>
      <c r="Q47" s="183"/>
      <c r="R47" s="183"/>
      <c r="S47" s="183"/>
      <c r="T47" s="183"/>
      <c r="U47" s="183"/>
      <c r="V47" s="183"/>
      <c r="W47" s="105"/>
      <c r="Z47" s="33"/>
      <c r="AA47" s="33"/>
      <c r="AB47" s="33"/>
      <c r="AC47" s="33"/>
      <c r="AD47" s="33"/>
      <c r="AE47" s="33"/>
      <c r="AF47" s="33"/>
      <c r="AG47" s="33"/>
      <c r="AH47" s="33"/>
      <c r="AI47" s="33"/>
      <c r="AJ47" s="33"/>
      <c r="AK47" s="33"/>
      <c r="AL47" s="33"/>
      <c r="AM47" s="33"/>
      <c r="AN47" s="33"/>
      <c r="AO47" s="33"/>
      <c r="AP47" s="33"/>
      <c r="AQ47" s="33"/>
      <c r="AR47" s="33"/>
      <c r="AS47" s="33"/>
    </row>
    <row r="48" spans="1:45" s="31" customFormat="1" ht="14.25" customHeight="1">
      <c r="A48" s="66"/>
      <c r="B48" s="67"/>
      <c r="C48" s="73"/>
      <c r="D48" s="335"/>
      <c r="E48" s="335"/>
      <c r="F48" s="335"/>
      <c r="G48" s="335"/>
      <c r="H48" s="335"/>
      <c r="I48" s="335"/>
      <c r="J48" s="335"/>
      <c r="K48" s="335"/>
      <c r="L48" s="335"/>
      <c r="M48" s="335"/>
      <c r="N48" s="335"/>
      <c r="O48" s="335"/>
      <c r="P48" s="335"/>
      <c r="Q48" s="335"/>
      <c r="R48" s="335"/>
      <c r="S48" s="335"/>
      <c r="T48" s="335"/>
      <c r="U48" s="335"/>
      <c r="V48" s="335"/>
      <c r="W48" s="105"/>
      <c r="Z48" s="33"/>
      <c r="AA48" s="33"/>
      <c r="AB48" s="33"/>
      <c r="AC48" s="33"/>
      <c r="AD48" s="33"/>
      <c r="AE48" s="33"/>
      <c r="AF48" s="33"/>
      <c r="AG48" s="33"/>
      <c r="AH48" s="33"/>
      <c r="AI48" s="33"/>
      <c r="AJ48" s="33"/>
      <c r="AK48" s="33"/>
      <c r="AL48" s="33"/>
      <c r="AM48" s="33"/>
      <c r="AN48" s="33"/>
      <c r="AO48" s="33"/>
      <c r="AP48" s="33"/>
      <c r="AQ48" s="33"/>
      <c r="AR48" s="33"/>
      <c r="AS48" s="33"/>
    </row>
    <row r="49" spans="1:45" s="31" customFormat="1" ht="14.25" customHeight="1">
      <c r="A49" s="66"/>
      <c r="B49" s="67"/>
      <c r="C49" s="73"/>
      <c r="D49" s="335"/>
      <c r="E49" s="335"/>
      <c r="F49" s="335"/>
      <c r="G49" s="335"/>
      <c r="H49" s="335"/>
      <c r="I49" s="335"/>
      <c r="J49" s="335"/>
      <c r="K49" s="335"/>
      <c r="L49" s="335"/>
      <c r="M49" s="335"/>
      <c r="N49" s="335"/>
      <c r="O49" s="335"/>
      <c r="P49" s="335"/>
      <c r="Q49" s="335"/>
      <c r="R49" s="335"/>
      <c r="S49" s="335"/>
      <c r="T49" s="335"/>
      <c r="U49" s="335"/>
      <c r="V49" s="335"/>
      <c r="W49" s="105"/>
      <c r="Z49" s="33"/>
      <c r="AA49" s="33"/>
      <c r="AB49" s="33"/>
      <c r="AC49" s="33"/>
      <c r="AD49" s="33"/>
      <c r="AE49" s="33"/>
      <c r="AF49" s="33"/>
      <c r="AG49" s="33"/>
      <c r="AH49" s="33"/>
      <c r="AI49" s="33"/>
      <c r="AJ49" s="33"/>
      <c r="AK49" s="33"/>
      <c r="AL49" s="33"/>
      <c r="AM49" s="33"/>
      <c r="AN49" s="33"/>
      <c r="AO49" s="33"/>
      <c r="AP49" s="33"/>
      <c r="AQ49" s="33"/>
      <c r="AR49" s="33"/>
      <c r="AS49" s="33"/>
    </row>
    <row r="50" spans="1:45" s="31" customFormat="1" ht="14.25" customHeight="1">
      <c r="A50" s="66"/>
      <c r="B50" s="67"/>
      <c r="C50" s="73"/>
      <c r="D50" s="183"/>
      <c r="E50" s="183"/>
      <c r="F50" s="183"/>
      <c r="G50" s="183"/>
      <c r="H50" s="183"/>
      <c r="I50" s="183"/>
      <c r="J50" s="183"/>
      <c r="K50" s="183"/>
      <c r="L50" s="183"/>
      <c r="M50" s="183"/>
      <c r="N50" s="183"/>
      <c r="O50" s="183"/>
      <c r="P50" s="183"/>
      <c r="Q50" s="183"/>
      <c r="R50" s="183"/>
      <c r="S50" s="183"/>
      <c r="T50" s="183"/>
      <c r="U50" s="183"/>
      <c r="V50" s="183"/>
      <c r="W50" s="105"/>
      <c r="Z50" s="33"/>
      <c r="AA50" s="33"/>
      <c r="AB50" s="33"/>
      <c r="AC50" s="33"/>
      <c r="AD50" s="33"/>
      <c r="AE50" s="33"/>
      <c r="AF50" s="33"/>
      <c r="AG50" s="33"/>
      <c r="AH50" s="33"/>
      <c r="AI50" s="33"/>
      <c r="AJ50" s="33"/>
      <c r="AK50" s="33"/>
      <c r="AL50" s="33"/>
      <c r="AM50" s="33"/>
      <c r="AN50" s="33"/>
      <c r="AO50" s="33"/>
      <c r="AP50" s="33"/>
      <c r="AQ50" s="33"/>
      <c r="AR50" s="33"/>
      <c r="AS50" s="33"/>
    </row>
    <row r="51" spans="1:45" s="31" customFormat="1" ht="14.25" customHeight="1">
      <c r="A51" s="66"/>
      <c r="B51" s="67"/>
      <c r="C51" s="73"/>
      <c r="D51" s="335"/>
      <c r="E51" s="335"/>
      <c r="F51" s="335"/>
      <c r="G51" s="335"/>
      <c r="H51" s="335"/>
      <c r="I51" s="335"/>
      <c r="J51" s="335"/>
      <c r="K51" s="335"/>
      <c r="L51" s="335"/>
      <c r="M51" s="335"/>
      <c r="N51" s="335"/>
      <c r="O51" s="335"/>
      <c r="P51" s="335"/>
      <c r="Q51" s="335"/>
      <c r="R51" s="335"/>
      <c r="S51" s="335"/>
      <c r="T51" s="335"/>
      <c r="U51" s="335"/>
      <c r="V51" s="335"/>
      <c r="W51" s="105"/>
      <c r="Z51" s="33"/>
      <c r="AA51" s="33"/>
      <c r="AB51" s="33"/>
      <c r="AC51" s="33"/>
      <c r="AD51" s="33"/>
      <c r="AE51" s="33"/>
      <c r="AF51" s="33"/>
      <c r="AG51" s="33"/>
      <c r="AH51" s="33"/>
      <c r="AI51" s="33"/>
      <c r="AJ51" s="33"/>
      <c r="AK51" s="33"/>
      <c r="AL51" s="33"/>
      <c r="AM51" s="33"/>
      <c r="AN51" s="33"/>
      <c r="AO51" s="33"/>
      <c r="AP51" s="33"/>
      <c r="AQ51" s="33"/>
      <c r="AR51" s="33"/>
      <c r="AS51" s="33"/>
    </row>
    <row r="52" spans="1:45" s="31" customFormat="1" ht="14.25" customHeight="1">
      <c r="A52" s="66"/>
      <c r="B52" s="67"/>
      <c r="C52" s="66"/>
      <c r="D52" s="335"/>
      <c r="E52" s="335"/>
      <c r="F52" s="335"/>
      <c r="G52" s="335"/>
      <c r="H52" s="335"/>
      <c r="I52" s="335"/>
      <c r="J52" s="335"/>
      <c r="K52" s="335"/>
      <c r="L52" s="335"/>
      <c r="M52" s="335"/>
      <c r="N52" s="335"/>
      <c r="O52" s="335"/>
      <c r="P52" s="335"/>
      <c r="Q52" s="335"/>
      <c r="R52" s="335"/>
      <c r="S52" s="335"/>
      <c r="T52" s="335"/>
      <c r="U52" s="335"/>
      <c r="V52" s="335"/>
      <c r="W52" s="105"/>
      <c r="Z52" s="33"/>
      <c r="AA52" s="33"/>
      <c r="AB52" s="33"/>
      <c r="AC52" s="33"/>
      <c r="AD52" s="33"/>
      <c r="AE52" s="33"/>
      <c r="AF52" s="33"/>
      <c r="AG52" s="33"/>
      <c r="AH52" s="33"/>
      <c r="AI52" s="33"/>
      <c r="AJ52" s="33"/>
      <c r="AK52" s="33"/>
      <c r="AL52" s="33"/>
      <c r="AM52" s="33"/>
      <c r="AN52" s="33"/>
      <c r="AO52" s="33"/>
      <c r="AP52" s="33"/>
      <c r="AQ52" s="33"/>
      <c r="AR52" s="33"/>
      <c r="AS52" s="33"/>
    </row>
    <row r="53" spans="1:45" s="31" customFormat="1" ht="14.25" customHeight="1">
      <c r="A53" s="66"/>
      <c r="B53" s="67"/>
      <c r="C53" s="86"/>
      <c r="D53" s="86"/>
      <c r="E53" s="86"/>
      <c r="F53" s="86"/>
      <c r="G53" s="86"/>
      <c r="H53" s="86"/>
      <c r="I53" s="86"/>
      <c r="J53" s="86"/>
      <c r="K53" s="86"/>
      <c r="L53" s="86"/>
      <c r="M53" s="86"/>
      <c r="N53" s="86"/>
      <c r="O53" s="86"/>
      <c r="P53" s="86"/>
      <c r="Q53" s="86"/>
      <c r="R53" s="86"/>
      <c r="S53" s="86"/>
      <c r="T53" s="86"/>
      <c r="U53" s="86"/>
      <c r="V53" s="86"/>
      <c r="W53" s="87"/>
      <c r="Z53" s="33"/>
      <c r="AA53" s="33"/>
      <c r="AB53" s="33"/>
      <c r="AC53" s="33"/>
      <c r="AD53" s="33"/>
      <c r="AE53" s="33"/>
      <c r="AF53" s="33"/>
      <c r="AG53" s="33"/>
      <c r="AH53" s="33"/>
      <c r="AI53" s="33"/>
      <c r="AJ53" s="33"/>
      <c r="AK53" s="33"/>
      <c r="AL53" s="33"/>
      <c r="AM53" s="33"/>
      <c r="AN53" s="33"/>
      <c r="AO53" s="33"/>
      <c r="AP53" s="33"/>
      <c r="AQ53" s="33"/>
      <c r="AR53" s="33"/>
      <c r="AS53" s="33"/>
    </row>
    <row r="54" spans="1:45" s="31" customFormat="1" ht="14.25" customHeight="1">
      <c r="A54" s="66"/>
      <c r="B54" s="67"/>
      <c r="C54" s="86"/>
      <c r="D54" s="86"/>
      <c r="E54" s="86"/>
      <c r="F54" s="86"/>
      <c r="G54" s="86"/>
      <c r="H54" s="86"/>
      <c r="I54" s="86"/>
      <c r="J54" s="86"/>
      <c r="K54" s="86"/>
      <c r="L54" s="86"/>
      <c r="M54" s="86"/>
      <c r="N54" s="86"/>
      <c r="O54" s="86"/>
      <c r="P54" s="86"/>
      <c r="Q54" s="86"/>
      <c r="R54" s="86"/>
      <c r="S54" s="86"/>
      <c r="T54" s="86"/>
      <c r="U54" s="86"/>
      <c r="V54" s="86"/>
      <c r="W54" s="87"/>
      <c r="Z54" s="33"/>
      <c r="AA54" s="33"/>
      <c r="AB54" s="33"/>
      <c r="AC54" s="33"/>
      <c r="AD54" s="33"/>
      <c r="AE54" s="33"/>
      <c r="AF54" s="33"/>
      <c r="AG54" s="33"/>
      <c r="AH54" s="33"/>
      <c r="AI54" s="33"/>
      <c r="AJ54" s="33"/>
      <c r="AK54" s="33"/>
      <c r="AL54" s="33"/>
      <c r="AM54" s="33"/>
      <c r="AN54" s="33"/>
      <c r="AO54" s="33"/>
      <c r="AP54" s="33"/>
      <c r="AQ54" s="33"/>
      <c r="AR54" s="33"/>
      <c r="AS54" s="33"/>
    </row>
    <row r="55" spans="1:45" s="31" customFormat="1" ht="14.25" customHeight="1">
      <c r="A55" s="66"/>
      <c r="B55" s="88"/>
      <c r="C55" s="89"/>
      <c r="D55" s="89"/>
      <c r="E55" s="89"/>
      <c r="F55" s="89"/>
      <c r="G55" s="89"/>
      <c r="H55" s="89"/>
      <c r="I55" s="89"/>
      <c r="J55" s="89"/>
      <c r="K55" s="89"/>
      <c r="L55" s="89"/>
      <c r="M55" s="89"/>
      <c r="N55" s="89"/>
      <c r="O55" s="89"/>
      <c r="P55" s="89"/>
      <c r="Q55" s="89"/>
      <c r="R55" s="89"/>
      <c r="S55" s="89"/>
      <c r="T55" s="89"/>
      <c r="U55" s="89"/>
      <c r="V55" s="89"/>
      <c r="W55" s="90"/>
      <c r="Z55" s="33"/>
      <c r="AA55" s="33"/>
      <c r="AB55" s="33"/>
      <c r="AC55" s="33"/>
      <c r="AD55" s="33"/>
      <c r="AE55" s="33"/>
      <c r="AF55" s="33"/>
      <c r="AG55" s="33"/>
      <c r="AH55" s="33"/>
      <c r="AI55" s="33"/>
      <c r="AJ55" s="33"/>
      <c r="AK55" s="33"/>
      <c r="AL55" s="33"/>
      <c r="AM55" s="33"/>
      <c r="AN55" s="33"/>
      <c r="AO55" s="33"/>
      <c r="AP55" s="33"/>
      <c r="AQ55" s="33"/>
      <c r="AR55" s="33"/>
      <c r="AS55" s="33"/>
    </row>
  </sheetData>
  <sheetProtection algorithmName="SHA-512" hashValue="CWAyFDSgCnEXngQVf4Uet1jh2szmNJ+wbLPZTfR5CPxMlmv3wuZKtj4HxwUlE2OUn3ntMr93J4wJm8rqHK8HHA==" saltValue="4VBeZn7luHQBesXfSx8x2g==" spinCount="100000" sheet="1" objects="1" scenarios="1"/>
  <mergeCells count="16">
    <mergeCell ref="D37:V38"/>
    <mergeCell ref="D40:V41"/>
    <mergeCell ref="D44:V46"/>
    <mergeCell ref="D48:V49"/>
    <mergeCell ref="D51:V52"/>
    <mergeCell ref="C17:V21"/>
    <mergeCell ref="C23:V23"/>
    <mergeCell ref="D29:V29"/>
    <mergeCell ref="D31:V33"/>
    <mergeCell ref="D34:V35"/>
    <mergeCell ref="Q3:V3"/>
    <mergeCell ref="Q4:V4"/>
    <mergeCell ref="B6:W6"/>
    <mergeCell ref="E8:L8"/>
    <mergeCell ref="E10:L10"/>
    <mergeCell ref="E11:L11"/>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800DF-C9F6-402B-93EB-1B5B6502A146}">
  <dimension ref="B1:G22"/>
  <sheetViews>
    <sheetView topLeftCell="A2" workbookViewId="0">
      <selection activeCell="H7" sqref="H7"/>
    </sheetView>
  </sheetViews>
  <sheetFormatPr defaultRowHeight="18.75"/>
  <cols>
    <col min="1" max="1" width="1.5" style="139" customWidth="1"/>
    <col min="2" max="2" width="1.75" style="139" customWidth="1"/>
    <col min="3" max="3" width="3.75" style="139" customWidth="1"/>
    <col min="4" max="4" width="17.5" style="139" bestFit="1" customWidth="1"/>
    <col min="5" max="5" width="33.25" style="139" bestFit="1" customWidth="1"/>
    <col min="6" max="6" width="8.75" style="139" customWidth="1"/>
    <col min="7" max="7" width="4.5" style="139" customWidth="1"/>
    <col min="8" max="16384" width="9" style="139"/>
  </cols>
  <sheetData>
    <row r="1" spans="2:7" ht="19.5" thickBot="1"/>
    <row r="2" spans="2:7" ht="19.5" thickTop="1">
      <c r="B2" s="140"/>
      <c r="C2" s="141" t="s">
        <v>245</v>
      </c>
      <c r="D2" s="142"/>
      <c r="E2" s="142"/>
      <c r="F2" s="142"/>
      <c r="G2" s="143"/>
    </row>
    <row r="3" spans="2:7">
      <c r="B3" s="144"/>
      <c r="C3" s="190" t="s">
        <v>175</v>
      </c>
      <c r="D3" s="190"/>
      <c r="E3" s="190"/>
      <c r="F3" s="148"/>
      <c r="G3" s="145"/>
    </row>
    <row r="4" spans="2:7">
      <c r="B4" s="144"/>
      <c r="C4" s="119"/>
      <c r="D4" s="191" t="s">
        <v>217</v>
      </c>
      <c r="E4" s="146" t="s">
        <v>215</v>
      </c>
      <c r="F4" s="162"/>
      <c r="G4" s="145"/>
    </row>
    <row r="5" spans="2:7">
      <c r="B5" s="144"/>
      <c r="C5" s="119"/>
      <c r="D5" s="192"/>
      <c r="E5" s="146" t="s">
        <v>214</v>
      </c>
      <c r="F5" s="162"/>
      <c r="G5" s="145"/>
    </row>
    <row r="6" spans="2:7">
      <c r="B6" s="144"/>
      <c r="C6" s="119"/>
      <c r="D6" s="191" t="s">
        <v>176</v>
      </c>
      <c r="E6" s="146" t="s">
        <v>210</v>
      </c>
      <c r="F6" s="162"/>
      <c r="G6" s="145"/>
    </row>
    <row r="7" spans="2:7">
      <c r="B7" s="144"/>
      <c r="C7" s="119"/>
      <c r="D7" s="193"/>
      <c r="E7" s="146" t="s">
        <v>211</v>
      </c>
      <c r="F7" s="162"/>
      <c r="G7" s="145"/>
    </row>
    <row r="8" spans="2:7">
      <c r="B8" s="144"/>
      <c r="C8" s="119"/>
      <c r="D8" s="192"/>
      <c r="E8" s="146" t="s">
        <v>212</v>
      </c>
      <c r="F8" s="162"/>
      <c r="G8" s="145"/>
    </row>
    <row r="9" spans="2:7" ht="7.5" customHeight="1">
      <c r="B9" s="144"/>
      <c r="C9" s="119"/>
      <c r="D9" s="147"/>
      <c r="E9" s="113"/>
      <c r="F9" s="113"/>
      <c r="G9" s="145"/>
    </row>
    <row r="10" spans="2:7">
      <c r="B10" s="144"/>
      <c r="C10" s="148" t="s">
        <v>177</v>
      </c>
      <c r="D10" s="148"/>
      <c r="E10" s="148"/>
      <c r="F10" s="148"/>
      <c r="G10" s="145"/>
    </row>
    <row r="11" spans="2:7">
      <c r="B11" s="144"/>
      <c r="C11" s="119"/>
      <c r="D11" s="191" t="s">
        <v>217</v>
      </c>
      <c r="E11" s="146" t="s">
        <v>216</v>
      </c>
      <c r="F11" s="162"/>
      <c r="G11" s="145"/>
    </row>
    <row r="12" spans="2:7">
      <c r="B12" s="144"/>
      <c r="C12" s="119"/>
      <c r="D12" s="192"/>
      <c r="E12" s="146" t="s">
        <v>213</v>
      </c>
      <c r="F12" s="162"/>
      <c r="G12" s="145"/>
    </row>
    <row r="13" spans="2:7">
      <c r="B13" s="144"/>
      <c r="C13" s="119"/>
      <c r="D13" s="191" t="s">
        <v>222</v>
      </c>
      <c r="E13" s="146" t="s">
        <v>218</v>
      </c>
      <c r="F13" s="162"/>
      <c r="G13" s="145"/>
    </row>
    <row r="14" spans="2:7">
      <c r="B14" s="144"/>
      <c r="C14" s="119"/>
      <c r="D14" s="193"/>
      <c r="E14" s="146" t="s">
        <v>219</v>
      </c>
      <c r="F14" s="162"/>
      <c r="G14" s="145"/>
    </row>
    <row r="15" spans="2:7">
      <c r="B15" s="144"/>
      <c r="C15" s="119"/>
      <c r="D15" s="193"/>
      <c r="E15" s="146" t="s">
        <v>220</v>
      </c>
      <c r="F15" s="162"/>
      <c r="G15" s="145"/>
    </row>
    <row r="16" spans="2:7" ht="45.75" customHeight="1">
      <c r="B16" s="144"/>
      <c r="C16" s="119"/>
      <c r="D16" s="192"/>
      <c r="E16" s="149" t="s">
        <v>221</v>
      </c>
      <c r="F16" s="162"/>
      <c r="G16" s="145"/>
    </row>
    <row r="17" spans="2:7" ht="8.25" customHeight="1">
      <c r="B17" s="144"/>
      <c r="C17" s="119"/>
      <c r="D17" s="147"/>
      <c r="E17" s="121"/>
      <c r="F17" s="121"/>
      <c r="G17" s="145"/>
    </row>
    <row r="18" spans="2:7">
      <c r="B18" s="144"/>
      <c r="C18" s="148" t="s">
        <v>178</v>
      </c>
      <c r="D18" s="148"/>
      <c r="E18" s="148"/>
      <c r="F18" s="148"/>
      <c r="G18" s="145"/>
    </row>
    <row r="19" spans="2:7">
      <c r="B19" s="144"/>
      <c r="C19" s="119"/>
      <c r="D19" s="150" t="s">
        <v>217</v>
      </c>
      <c r="E19" s="146" t="s">
        <v>223</v>
      </c>
      <c r="F19" s="162"/>
      <c r="G19" s="145"/>
    </row>
    <row r="20" spans="2:7" ht="33.75" customHeight="1">
      <c r="B20" s="144"/>
      <c r="C20" s="119"/>
      <c r="D20" s="150" t="s">
        <v>176</v>
      </c>
      <c r="E20" s="149" t="s">
        <v>224</v>
      </c>
      <c r="F20" s="162"/>
      <c r="G20" s="145"/>
    </row>
    <row r="21" spans="2:7" ht="19.5" thickBot="1">
      <c r="B21" s="151"/>
      <c r="C21" s="152"/>
      <c r="D21" s="152"/>
      <c r="E21" s="152"/>
      <c r="F21" s="152"/>
      <c r="G21" s="153"/>
    </row>
    <row r="22" spans="2:7" ht="19.5" thickTop="1"/>
  </sheetData>
  <sheetProtection algorithmName="SHA-512" hashValue="uLfmB5RuQQS3joD6nqNWUMnEk2YKVMO02UsGWDDgdYBdJk19wwlSCOcq6p0fb2JpffJhrq77RSYCHb3LtoxJ/Q==" saltValue="Z4g/KmFOLbX+RcFShoquvA==" spinCount="100000" sheet="1" objects="1" scenarios="1"/>
  <mergeCells count="5">
    <mergeCell ref="C3:E3"/>
    <mergeCell ref="D4:D5"/>
    <mergeCell ref="D6:D8"/>
    <mergeCell ref="D11:D12"/>
    <mergeCell ref="D13:D16"/>
  </mergeCells>
  <phoneticPr fontId="1"/>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xdr:col>
                    <xdr:colOff>228600</xdr:colOff>
                    <xdr:row>3</xdr:row>
                    <xdr:rowOff>0</xdr:rowOff>
                  </from>
                  <to>
                    <xdr:col>5</xdr:col>
                    <xdr:colOff>457200</xdr:colOff>
                    <xdr:row>4</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xdr:col>
                    <xdr:colOff>228600</xdr:colOff>
                    <xdr:row>4</xdr:row>
                    <xdr:rowOff>0</xdr:rowOff>
                  </from>
                  <to>
                    <xdr:col>5</xdr:col>
                    <xdr:colOff>457200</xdr:colOff>
                    <xdr:row>5</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5</xdr:col>
                    <xdr:colOff>228600</xdr:colOff>
                    <xdr:row>5</xdr:row>
                    <xdr:rowOff>0</xdr:rowOff>
                  </from>
                  <to>
                    <xdr:col>5</xdr:col>
                    <xdr:colOff>457200</xdr:colOff>
                    <xdr:row>6</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5</xdr:col>
                    <xdr:colOff>228600</xdr:colOff>
                    <xdr:row>6</xdr:row>
                    <xdr:rowOff>0</xdr:rowOff>
                  </from>
                  <to>
                    <xdr:col>5</xdr:col>
                    <xdr:colOff>457200</xdr:colOff>
                    <xdr:row>7</xdr:row>
                    <xdr:rowOff>9525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5</xdr:col>
                    <xdr:colOff>228600</xdr:colOff>
                    <xdr:row>7</xdr:row>
                    <xdr:rowOff>0</xdr:rowOff>
                  </from>
                  <to>
                    <xdr:col>5</xdr:col>
                    <xdr:colOff>457200</xdr:colOff>
                    <xdr:row>8</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5</xdr:col>
                    <xdr:colOff>228600</xdr:colOff>
                    <xdr:row>10</xdr:row>
                    <xdr:rowOff>0</xdr:rowOff>
                  </from>
                  <to>
                    <xdr:col>5</xdr:col>
                    <xdr:colOff>457200</xdr:colOff>
                    <xdr:row>11</xdr:row>
                    <xdr:rowOff>9525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5</xdr:col>
                    <xdr:colOff>228600</xdr:colOff>
                    <xdr:row>11</xdr:row>
                    <xdr:rowOff>0</xdr:rowOff>
                  </from>
                  <to>
                    <xdr:col>5</xdr:col>
                    <xdr:colOff>457200</xdr:colOff>
                    <xdr:row>12</xdr:row>
                    <xdr:rowOff>9525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5</xdr:col>
                    <xdr:colOff>228600</xdr:colOff>
                    <xdr:row>12</xdr:row>
                    <xdr:rowOff>0</xdr:rowOff>
                  </from>
                  <to>
                    <xdr:col>5</xdr:col>
                    <xdr:colOff>457200</xdr:colOff>
                    <xdr:row>13</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5</xdr:col>
                    <xdr:colOff>228600</xdr:colOff>
                    <xdr:row>13</xdr:row>
                    <xdr:rowOff>0</xdr:rowOff>
                  </from>
                  <to>
                    <xdr:col>5</xdr:col>
                    <xdr:colOff>457200</xdr:colOff>
                    <xdr:row>14</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5</xdr:col>
                    <xdr:colOff>228600</xdr:colOff>
                    <xdr:row>14</xdr:row>
                    <xdr:rowOff>0</xdr:rowOff>
                  </from>
                  <to>
                    <xdr:col>5</xdr:col>
                    <xdr:colOff>457200</xdr:colOff>
                    <xdr:row>15</xdr:row>
                    <xdr:rowOff>9525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5</xdr:col>
                    <xdr:colOff>228600</xdr:colOff>
                    <xdr:row>15</xdr:row>
                    <xdr:rowOff>152400</xdr:rowOff>
                  </from>
                  <to>
                    <xdr:col>5</xdr:col>
                    <xdr:colOff>457200</xdr:colOff>
                    <xdr:row>15</xdr:row>
                    <xdr:rowOff>400050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5</xdr:col>
                    <xdr:colOff>228600</xdr:colOff>
                    <xdr:row>18</xdr:row>
                    <xdr:rowOff>0</xdr:rowOff>
                  </from>
                  <to>
                    <xdr:col>5</xdr:col>
                    <xdr:colOff>457200</xdr:colOff>
                    <xdr:row>19</xdr:row>
                    <xdr:rowOff>9525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5</xdr:col>
                    <xdr:colOff>228600</xdr:colOff>
                    <xdr:row>19</xdr:row>
                    <xdr:rowOff>85725</xdr:rowOff>
                  </from>
                  <to>
                    <xdr:col>5</xdr:col>
                    <xdr:colOff>457200</xdr:colOff>
                    <xdr:row>19</xdr:row>
                    <xdr:rowOff>333375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tabSelected="1" zoomScaleNormal="100" workbookViewId="0"/>
  </sheetViews>
  <sheetFormatPr defaultRowHeight="24.75" customHeight="1"/>
  <cols>
    <col min="1" max="1" width="1.25" style="117" customWidth="1"/>
    <col min="2" max="2" width="2.875" style="117" customWidth="1"/>
    <col min="3" max="3" width="35.625" style="117" customWidth="1"/>
    <col min="4" max="4" width="39.5" style="117" customWidth="1"/>
    <col min="5" max="5" width="3" style="117" customWidth="1"/>
    <col min="6" max="6" width="32.375" style="117" hidden="1" customWidth="1"/>
    <col min="7" max="7" width="26.25" style="117" hidden="1" customWidth="1"/>
    <col min="8" max="8" width="2.5" style="117" customWidth="1"/>
    <col min="9" max="9" width="2.25" style="117" customWidth="1"/>
    <col min="10" max="10" width="9" style="117"/>
    <col min="11" max="14" width="9" style="117" customWidth="1"/>
    <col min="15" max="16384" width="9" style="117"/>
  </cols>
  <sheetData>
    <row r="1" spans="1:9" ht="8.25" customHeight="1">
      <c r="A1" s="116"/>
      <c r="B1" s="116"/>
      <c r="C1" s="116"/>
      <c r="D1" s="116"/>
      <c r="E1" s="116"/>
      <c r="F1" s="116"/>
      <c r="G1" s="116"/>
      <c r="H1" s="116"/>
      <c r="I1" s="116"/>
    </row>
    <row r="2" spans="1:9" ht="24.75" customHeight="1">
      <c r="A2" s="116"/>
      <c r="B2" s="118" t="s">
        <v>179</v>
      </c>
      <c r="C2" s="119"/>
      <c r="D2" s="119"/>
      <c r="E2" s="119"/>
      <c r="F2" s="119"/>
      <c r="G2" s="119"/>
      <c r="H2" s="116"/>
      <c r="I2" s="116"/>
    </row>
    <row r="3" spans="1:9" ht="50.25" customHeight="1">
      <c r="A3" s="116"/>
      <c r="B3" s="119"/>
      <c r="C3" s="195" t="s">
        <v>249</v>
      </c>
      <c r="D3" s="196"/>
      <c r="E3" s="120"/>
      <c r="F3" s="121"/>
      <c r="G3" s="119"/>
      <c r="H3" s="116"/>
      <c r="I3" s="116"/>
    </row>
    <row r="4" spans="1:9" ht="12.75" customHeight="1">
      <c r="A4" s="116"/>
      <c r="B4" s="119"/>
      <c r="C4" s="122"/>
      <c r="D4" s="122"/>
      <c r="E4" s="121"/>
      <c r="F4" s="121"/>
      <c r="G4" s="119"/>
      <c r="H4" s="116"/>
      <c r="I4" s="116"/>
    </row>
    <row r="5" spans="1:9" ht="18" hidden="1" customHeight="1">
      <c r="A5" s="116"/>
      <c r="B5" s="119"/>
      <c r="C5" s="197" t="s">
        <v>242</v>
      </c>
      <c r="D5" s="198"/>
      <c r="E5" s="121"/>
      <c r="F5" s="197" t="s">
        <v>243</v>
      </c>
      <c r="G5" s="198"/>
      <c r="H5" s="116"/>
      <c r="I5" s="116"/>
    </row>
    <row r="6" spans="1:9" ht="12.75" customHeight="1" thickBot="1">
      <c r="A6" s="116"/>
      <c r="B6" s="119"/>
      <c r="C6" s="122"/>
      <c r="D6" s="122"/>
      <c r="E6" s="121"/>
      <c r="F6" s="121"/>
      <c r="G6" s="119"/>
      <c r="H6" s="116"/>
      <c r="I6" s="116"/>
    </row>
    <row r="7" spans="1:9" ht="14.25" customHeight="1" thickTop="1">
      <c r="A7" s="116"/>
      <c r="B7" s="194" t="s">
        <v>180</v>
      </c>
      <c r="C7" s="194"/>
      <c r="D7" s="123"/>
      <c r="E7" s="123"/>
      <c r="F7" s="123"/>
      <c r="G7" s="123"/>
      <c r="H7" s="124"/>
      <c r="I7" s="116"/>
    </row>
    <row r="8" spans="1:9" ht="14.25" customHeight="1">
      <c r="A8" s="116"/>
      <c r="B8" s="125"/>
      <c r="C8" s="118"/>
      <c r="D8" s="119"/>
      <c r="E8" s="119"/>
      <c r="F8" s="119"/>
      <c r="G8" s="119"/>
      <c r="H8" s="126"/>
      <c r="I8" s="116"/>
    </row>
    <row r="9" spans="1:9" ht="24.75" customHeight="1">
      <c r="B9" s="127"/>
      <c r="C9" s="128" t="s">
        <v>185</v>
      </c>
      <c r="D9" s="170">
        <v>45792</v>
      </c>
      <c r="E9" s="119"/>
      <c r="F9" s="129" t="s">
        <v>199</v>
      </c>
      <c r="G9" s="170">
        <v>45792</v>
      </c>
      <c r="H9" s="126"/>
      <c r="I9" s="116"/>
    </row>
    <row r="10" spans="1:9" ht="24.75" customHeight="1">
      <c r="B10" s="127"/>
      <c r="C10" s="128" t="s">
        <v>3</v>
      </c>
      <c r="D10" s="98" t="s">
        <v>174</v>
      </c>
      <c r="E10" s="119"/>
      <c r="F10" s="129" t="s">
        <v>255</v>
      </c>
      <c r="G10" s="102">
        <v>35</v>
      </c>
      <c r="H10" s="126"/>
      <c r="I10" s="119"/>
    </row>
    <row r="11" spans="1:9" ht="24.75" customHeight="1">
      <c r="B11" s="127"/>
      <c r="C11" s="128" t="s">
        <v>133</v>
      </c>
      <c r="D11" s="98" t="s">
        <v>144</v>
      </c>
      <c r="E11" s="119"/>
      <c r="F11" s="130" t="s">
        <v>254</v>
      </c>
      <c r="G11" s="101">
        <f>D18</f>
        <v>617680</v>
      </c>
      <c r="H11" s="126"/>
      <c r="I11" s="119"/>
    </row>
    <row r="12" spans="1:9" ht="24.75" customHeight="1">
      <c r="B12" s="127"/>
      <c r="C12" s="128" t="s">
        <v>1</v>
      </c>
      <c r="D12" s="98" t="s">
        <v>184</v>
      </c>
      <c r="E12" s="119"/>
      <c r="F12" s="129" t="s">
        <v>201</v>
      </c>
      <c r="G12" s="170">
        <v>45807</v>
      </c>
      <c r="H12" s="126"/>
      <c r="I12" s="116"/>
    </row>
    <row r="13" spans="1:9" ht="47.25" customHeight="1">
      <c r="B13" s="127"/>
      <c r="C13" s="131" t="s">
        <v>186</v>
      </c>
      <c r="D13" s="99" t="s">
        <v>233</v>
      </c>
      <c r="E13" s="119"/>
      <c r="F13" s="129" t="s">
        <v>200</v>
      </c>
      <c r="G13" s="170">
        <v>45792</v>
      </c>
      <c r="H13" s="126"/>
      <c r="I13" s="116"/>
    </row>
    <row r="14" spans="1:9" ht="24.75" customHeight="1">
      <c r="B14" s="127"/>
      <c r="C14" s="128" t="s">
        <v>187</v>
      </c>
      <c r="D14" s="170">
        <v>45809</v>
      </c>
      <c r="E14" s="119"/>
      <c r="F14" s="119"/>
      <c r="G14" s="119"/>
      <c r="H14" s="126"/>
      <c r="I14" s="116"/>
    </row>
    <row r="15" spans="1:9" ht="24.75" customHeight="1">
      <c r="B15" s="127"/>
      <c r="C15" s="128" t="s">
        <v>188</v>
      </c>
      <c r="D15" s="170">
        <v>46082</v>
      </c>
      <c r="E15" s="119"/>
      <c r="F15" s="119"/>
      <c r="G15" s="119"/>
      <c r="H15" s="126"/>
      <c r="I15" s="116"/>
    </row>
    <row r="16" spans="1:9" ht="24.75" customHeight="1">
      <c r="B16" s="127"/>
      <c r="C16" s="131" t="s">
        <v>256</v>
      </c>
      <c r="D16" s="164">
        <f t="array" ref="D16">IF('2.事業計画（入力有）'!J50:O51=0,"事業計画（入力有）の支出の部に数値を入力してください",'2.事業計画（入力有）'!J50:O51)</f>
        <v>1358903</v>
      </c>
      <c r="E16" s="119"/>
      <c r="F16" s="119"/>
      <c r="G16" s="119"/>
      <c r="H16" s="126"/>
      <c r="I16" s="116"/>
    </row>
    <row r="17" spans="1:9" ht="24.75" customHeight="1">
      <c r="B17" s="127"/>
      <c r="C17" s="131" t="s">
        <v>257</v>
      </c>
      <c r="D17" s="164">
        <f t="array" ref="D17">IF('2.事業計画（入力有）'!J46:O47=0,"事業計画（入力有）の支出の部に数値を入力してください",'2.事業計画（入力有）'!J46:O47)</f>
        <v>1235367</v>
      </c>
      <c r="E17" s="119"/>
      <c r="F17" s="119"/>
      <c r="G17" s="119"/>
      <c r="H17" s="126"/>
      <c r="I17" s="116"/>
    </row>
    <row r="18" spans="1:9" ht="24.75" customHeight="1">
      <c r="B18" s="127"/>
      <c r="C18" s="131" t="s">
        <v>258</v>
      </c>
      <c r="D18" s="164">
        <f>IFERROR(IF(D17/2&gt;データーシート!C8,データーシート!C8,ROUNDDOWN(D17/2,-1)),"事業計画（入力有）の支出の部に数値を入力してください")</f>
        <v>617680</v>
      </c>
      <c r="E18" s="119"/>
      <c r="F18" s="132"/>
      <c r="G18" s="119"/>
      <c r="H18" s="126"/>
      <c r="I18" s="116"/>
    </row>
    <row r="19" spans="1:9" ht="25.5" customHeight="1">
      <c r="B19" s="127"/>
      <c r="C19" s="131" t="s">
        <v>189</v>
      </c>
      <c r="D19" s="34" t="s">
        <v>145</v>
      </c>
      <c r="E19" s="133"/>
      <c r="F19" s="106">
        <f>VLOOKUP(D19,データーシート!B2:C6,2,FALSE)</f>
        <v>1</v>
      </c>
      <c r="G19" s="119"/>
      <c r="H19" s="126"/>
      <c r="I19" s="116"/>
    </row>
    <row r="20" spans="1:9" ht="16.5" customHeight="1" thickBot="1">
      <c r="B20" s="134"/>
      <c r="C20" s="135"/>
      <c r="D20" s="135"/>
      <c r="E20" s="135"/>
      <c r="F20" s="135"/>
      <c r="G20" s="135"/>
      <c r="H20" s="136"/>
      <c r="I20" s="116"/>
    </row>
    <row r="21" spans="1:9" ht="16.5" customHeight="1" thickTop="1" thickBot="1">
      <c r="B21" s="119"/>
      <c r="C21" s="119"/>
      <c r="D21" s="119"/>
      <c r="E21" s="119"/>
      <c r="F21" s="119"/>
      <c r="G21" s="119"/>
      <c r="H21" s="116"/>
      <c r="I21" s="116"/>
    </row>
    <row r="22" spans="1:9" ht="16.5" customHeight="1" thickTop="1">
      <c r="B22" s="194" t="s">
        <v>181</v>
      </c>
      <c r="C22" s="194"/>
      <c r="D22" s="123"/>
      <c r="E22" s="123"/>
      <c r="F22" s="123"/>
      <c r="G22" s="123"/>
      <c r="H22" s="124"/>
      <c r="I22" s="116"/>
    </row>
    <row r="23" spans="1:9" ht="16.5" customHeight="1">
      <c r="B23" s="125"/>
      <c r="C23" s="118"/>
      <c r="D23" s="119"/>
      <c r="E23" s="119"/>
      <c r="F23" s="119"/>
      <c r="G23" s="119"/>
      <c r="H23" s="126"/>
      <c r="I23" s="116"/>
    </row>
    <row r="24" spans="1:9" ht="24.75" customHeight="1">
      <c r="B24" s="127"/>
      <c r="C24" s="128" t="s">
        <v>190</v>
      </c>
      <c r="D24" s="171">
        <v>46082</v>
      </c>
      <c r="E24" s="119"/>
      <c r="F24" s="129" t="s">
        <v>192</v>
      </c>
      <c r="G24" s="102">
        <v>80</v>
      </c>
      <c r="H24" s="126"/>
      <c r="I24" s="116"/>
    </row>
    <row r="25" spans="1:9" ht="24.75" customHeight="1">
      <c r="B25" s="127"/>
      <c r="C25" s="128" t="s">
        <v>163</v>
      </c>
      <c r="D25" s="172">
        <f>D14</f>
        <v>45809</v>
      </c>
      <c r="E25" s="119"/>
      <c r="F25" s="129" t="s">
        <v>193</v>
      </c>
      <c r="G25" s="171">
        <v>46096</v>
      </c>
      <c r="H25" s="126"/>
      <c r="I25" s="116"/>
    </row>
    <row r="26" spans="1:9" ht="24.75" customHeight="1">
      <c r="B26" s="127"/>
      <c r="C26" s="128" t="s">
        <v>191</v>
      </c>
      <c r="D26" s="171">
        <v>46082</v>
      </c>
      <c r="E26" s="119"/>
      <c r="F26" s="137" t="s">
        <v>261</v>
      </c>
      <c r="G26" s="101">
        <f>D29</f>
        <v>617680</v>
      </c>
      <c r="H26" s="126"/>
      <c r="I26" s="116"/>
    </row>
    <row r="27" spans="1:9" ht="24.75" customHeight="1">
      <c r="A27" s="116"/>
      <c r="B27" s="127"/>
      <c r="C27" s="131" t="s">
        <v>259</v>
      </c>
      <c r="D27" s="101">
        <f t="array" ref="D27">IF('6.事業報告（入力有）'!J50:O51=0,"事業報告（入力有）の支出の部に数値を入力してください",'6.事業報告（入力有）'!J50:O51)</f>
        <v>1358903</v>
      </c>
      <c r="E27" s="119"/>
      <c r="F27" s="129" t="s">
        <v>244</v>
      </c>
      <c r="G27" s="171">
        <v>46096</v>
      </c>
      <c r="H27" s="126"/>
      <c r="I27" s="116"/>
    </row>
    <row r="28" spans="1:9" ht="24.75" customHeight="1">
      <c r="A28" s="116"/>
      <c r="B28" s="127"/>
      <c r="C28" s="131" t="s">
        <v>257</v>
      </c>
      <c r="D28" s="101">
        <f t="array" ref="D28">IF('6.事業報告（入力有）'!J46:O47=0,"事業報告（入力有）の支出の部に数値を入力してください",'6.事業報告（入力有）'!J46:O47)</f>
        <v>1235367</v>
      </c>
      <c r="E28" s="119"/>
      <c r="F28" s="119"/>
      <c r="G28" s="119"/>
      <c r="H28" s="126"/>
      <c r="I28" s="116"/>
    </row>
    <row r="29" spans="1:9" ht="24.75" customHeight="1">
      <c r="A29" s="116"/>
      <c r="B29" s="127"/>
      <c r="C29" s="131" t="s">
        <v>260</v>
      </c>
      <c r="D29" s="101">
        <f t="array" ref="D29">IFERROR(IF(D28/2&gt;データーシート!C8,データーシート!C8,ROUNDDOWN(D28/2,-1)),"事業報告（入力有）の支出の部に数値を入力してください")</f>
        <v>617680</v>
      </c>
      <c r="E29" s="119"/>
      <c r="F29" s="119"/>
      <c r="G29" s="119"/>
      <c r="H29" s="126"/>
      <c r="I29" s="116"/>
    </row>
    <row r="30" spans="1:9" ht="15.75" customHeight="1" thickBot="1">
      <c r="A30" s="116"/>
      <c r="B30" s="134"/>
      <c r="C30" s="135"/>
      <c r="D30" s="135"/>
      <c r="E30" s="135"/>
      <c r="F30" s="135"/>
      <c r="G30" s="135"/>
      <c r="H30" s="136"/>
      <c r="I30" s="116"/>
    </row>
    <row r="31" spans="1:9" ht="15.75" customHeight="1" thickTop="1" thickBot="1">
      <c r="A31" s="116"/>
      <c r="B31" s="119"/>
      <c r="C31" s="119"/>
      <c r="D31" s="119"/>
      <c r="E31" s="119"/>
      <c r="F31" s="119"/>
      <c r="G31" s="119"/>
      <c r="H31" s="116"/>
      <c r="I31" s="116"/>
    </row>
    <row r="32" spans="1:9" ht="15.75" customHeight="1" thickTop="1">
      <c r="A32" s="116"/>
      <c r="B32" s="194" t="s">
        <v>182</v>
      </c>
      <c r="C32" s="194"/>
      <c r="D32" s="123"/>
      <c r="E32" s="123"/>
      <c r="F32" s="123"/>
      <c r="G32" s="123"/>
      <c r="H32" s="124"/>
      <c r="I32" s="116"/>
    </row>
    <row r="33" spans="1:9" ht="15.75" customHeight="1">
      <c r="A33" s="116"/>
      <c r="B33" s="125"/>
      <c r="C33" s="118"/>
      <c r="D33" s="119"/>
      <c r="E33" s="119"/>
      <c r="F33" s="119"/>
      <c r="G33" s="119"/>
      <c r="H33" s="126"/>
      <c r="I33" s="116"/>
    </row>
    <row r="34" spans="1:9" ht="24.75" customHeight="1">
      <c r="A34" s="116"/>
      <c r="B34" s="127"/>
      <c r="C34" s="128" t="s">
        <v>140</v>
      </c>
      <c r="D34" s="173">
        <v>46096</v>
      </c>
      <c r="E34" s="119"/>
      <c r="F34" s="119"/>
      <c r="G34" s="119"/>
      <c r="H34" s="126"/>
      <c r="I34" s="116"/>
    </row>
    <row r="35" spans="1:9" ht="24.75" customHeight="1">
      <c r="A35" s="116"/>
      <c r="B35" s="127"/>
      <c r="C35" s="138" t="s">
        <v>194</v>
      </c>
      <c r="D35" s="98" t="s">
        <v>234</v>
      </c>
      <c r="E35" s="119"/>
      <c r="F35" s="119"/>
      <c r="G35" s="119"/>
      <c r="H35" s="126"/>
      <c r="I35" s="116"/>
    </row>
    <row r="36" spans="1:9" ht="24.75" customHeight="1">
      <c r="A36" s="116"/>
      <c r="B36" s="127"/>
      <c r="C36" s="138" t="s">
        <v>195</v>
      </c>
      <c r="D36" s="98" t="s">
        <v>235</v>
      </c>
      <c r="E36" s="119"/>
      <c r="F36" s="119"/>
      <c r="G36" s="119"/>
      <c r="H36" s="126"/>
      <c r="I36" s="116"/>
    </row>
    <row r="37" spans="1:9" ht="24.75" customHeight="1">
      <c r="A37" s="116"/>
      <c r="B37" s="127"/>
      <c r="C37" s="138" t="s">
        <v>141</v>
      </c>
      <c r="D37" s="98" t="s">
        <v>146</v>
      </c>
      <c r="E37" s="119"/>
      <c r="F37" s="119"/>
      <c r="G37" s="119"/>
      <c r="H37" s="126"/>
      <c r="I37" s="116"/>
    </row>
    <row r="38" spans="1:9" ht="24.75" customHeight="1">
      <c r="A38" s="116"/>
      <c r="B38" s="127"/>
      <c r="C38" s="138" t="s">
        <v>263</v>
      </c>
      <c r="D38" s="98">
        <v>1234567</v>
      </c>
      <c r="E38" s="119"/>
      <c r="F38" s="119"/>
      <c r="G38" s="119"/>
      <c r="H38" s="126"/>
      <c r="I38" s="116"/>
    </row>
    <row r="39" spans="1:9" ht="24.75" customHeight="1">
      <c r="A39" s="116"/>
      <c r="B39" s="127"/>
      <c r="C39" s="138" t="s">
        <v>142</v>
      </c>
      <c r="D39" s="98" t="s">
        <v>147</v>
      </c>
      <c r="E39" s="119"/>
      <c r="F39" s="119"/>
      <c r="G39" s="119"/>
      <c r="H39" s="126"/>
      <c r="I39" s="116"/>
    </row>
    <row r="40" spans="1:9" ht="24.75" customHeight="1">
      <c r="A40" s="116"/>
      <c r="B40" s="127"/>
      <c r="C40" s="138" t="s">
        <v>143</v>
      </c>
      <c r="D40" s="98" t="s">
        <v>148</v>
      </c>
      <c r="E40" s="119"/>
      <c r="F40" s="119"/>
      <c r="G40" s="119"/>
      <c r="H40" s="126"/>
      <c r="I40" s="116"/>
    </row>
    <row r="41" spans="1:9" ht="16.5" customHeight="1" thickBot="1">
      <c r="A41" s="116"/>
      <c r="B41" s="134"/>
      <c r="C41" s="135"/>
      <c r="D41" s="135"/>
      <c r="E41" s="135"/>
      <c r="F41" s="135"/>
      <c r="G41" s="135"/>
      <c r="H41" s="136"/>
      <c r="I41" s="116"/>
    </row>
    <row r="42" spans="1:9" ht="16.5" customHeight="1" thickTop="1" thickBot="1">
      <c r="A42" s="116"/>
      <c r="B42" s="119"/>
      <c r="C42" s="119"/>
      <c r="D42" s="119"/>
      <c r="E42" s="119"/>
      <c r="F42" s="119"/>
      <c r="G42" s="119"/>
      <c r="H42" s="116"/>
      <c r="I42" s="116"/>
    </row>
    <row r="43" spans="1:9" ht="16.5" customHeight="1" thickTop="1">
      <c r="A43" s="116"/>
      <c r="B43" s="194" t="s">
        <v>183</v>
      </c>
      <c r="C43" s="194"/>
      <c r="D43" s="163" t="s">
        <v>225</v>
      </c>
      <c r="E43" s="123"/>
      <c r="F43" s="123"/>
      <c r="G43" s="123"/>
      <c r="H43" s="124"/>
      <c r="I43" s="116"/>
    </row>
    <row r="44" spans="1:9" ht="16.5" customHeight="1">
      <c r="A44" s="116"/>
      <c r="B44" s="125"/>
      <c r="C44" s="118"/>
      <c r="D44" s="119"/>
      <c r="E44" s="119"/>
      <c r="F44" s="119"/>
      <c r="G44" s="119"/>
      <c r="H44" s="126"/>
      <c r="I44" s="116"/>
    </row>
    <row r="45" spans="1:9" ht="24.75" customHeight="1">
      <c r="A45" s="116"/>
      <c r="B45" s="127"/>
      <c r="C45" s="128" t="s">
        <v>196</v>
      </c>
      <c r="D45" s="170">
        <v>46082</v>
      </c>
      <c r="E45" s="119"/>
      <c r="F45" s="129" t="s">
        <v>205</v>
      </c>
      <c r="G45" s="170">
        <v>46082</v>
      </c>
      <c r="H45" s="126"/>
      <c r="I45" s="116"/>
    </row>
    <row r="46" spans="1:9" ht="24.75" customHeight="1">
      <c r="A46" s="116"/>
      <c r="B46" s="127"/>
      <c r="C46" s="131" t="s">
        <v>197</v>
      </c>
      <c r="D46" s="100">
        <v>2200000</v>
      </c>
      <c r="E46" s="119"/>
      <c r="F46" s="129" t="s">
        <v>203</v>
      </c>
      <c r="G46" s="102">
        <v>40</v>
      </c>
      <c r="H46" s="126"/>
      <c r="I46" s="116"/>
    </row>
    <row r="47" spans="1:9" ht="24.75" customHeight="1">
      <c r="A47" s="116"/>
      <c r="B47" s="127"/>
      <c r="C47" s="131" t="s">
        <v>198</v>
      </c>
      <c r="D47" s="100">
        <v>2000000</v>
      </c>
      <c r="E47" s="119"/>
      <c r="F47" s="129" t="s">
        <v>204</v>
      </c>
      <c r="G47" s="170">
        <v>46082</v>
      </c>
      <c r="H47" s="126"/>
      <c r="I47" s="116"/>
    </row>
    <row r="48" spans="1:9" ht="24.75" customHeight="1">
      <c r="A48" s="116"/>
      <c r="B48" s="127"/>
      <c r="C48" s="131" t="s">
        <v>262</v>
      </c>
      <c r="D48" s="101">
        <f>IF(D47="","",(IF(D47/2&gt;データーシート!C8,データーシート!C8,D47/2)))</f>
        <v>1000000</v>
      </c>
      <c r="E48" s="119"/>
      <c r="F48" s="129" t="s">
        <v>201</v>
      </c>
      <c r="G48" s="170">
        <v>46086</v>
      </c>
      <c r="H48" s="126"/>
      <c r="I48" s="116"/>
    </row>
    <row r="49" spans="1:9" ht="24.75" customHeight="1">
      <c r="A49" s="116"/>
      <c r="B49" s="127"/>
      <c r="C49" s="128" t="s">
        <v>202</v>
      </c>
      <c r="D49" s="170">
        <v>46096</v>
      </c>
      <c r="E49" s="119"/>
      <c r="F49" s="129" t="s">
        <v>270</v>
      </c>
      <c r="G49" s="170" t="s">
        <v>273</v>
      </c>
      <c r="H49" s="126"/>
      <c r="I49" s="116"/>
    </row>
    <row r="50" spans="1:9" ht="24.75" customHeight="1">
      <c r="A50" s="116"/>
      <c r="B50" s="127"/>
      <c r="C50" s="186"/>
      <c r="D50" s="187"/>
      <c r="E50" s="119"/>
      <c r="F50" s="129" t="s">
        <v>272</v>
      </c>
      <c r="G50" s="188">
        <f>D48</f>
        <v>1000000</v>
      </c>
      <c r="H50" s="126"/>
      <c r="I50" s="116"/>
    </row>
    <row r="51" spans="1:9" ht="24.75" customHeight="1">
      <c r="A51" s="116"/>
      <c r="B51" s="127"/>
      <c r="C51" s="186"/>
      <c r="D51" s="187"/>
      <c r="E51" s="119"/>
      <c r="F51" s="129" t="s">
        <v>271</v>
      </c>
      <c r="G51" s="170" t="s">
        <v>273</v>
      </c>
      <c r="H51" s="126"/>
      <c r="I51" s="116"/>
    </row>
    <row r="52" spans="1:9" ht="24.75" customHeight="1" thickBot="1">
      <c r="A52" s="116"/>
      <c r="B52" s="134"/>
      <c r="C52" s="135"/>
      <c r="D52" s="135"/>
      <c r="E52" s="135"/>
      <c r="F52" s="135"/>
      <c r="G52" s="135"/>
      <c r="H52" s="136"/>
      <c r="I52" s="116"/>
    </row>
    <row r="53" spans="1:9" ht="24.75" customHeight="1" thickTop="1">
      <c r="A53" s="116"/>
      <c r="B53" s="119"/>
      <c r="C53" s="119"/>
      <c r="D53" s="119"/>
      <c r="E53" s="119"/>
      <c r="F53" s="119"/>
      <c r="G53" s="119"/>
      <c r="H53" s="116"/>
      <c r="I53" s="116"/>
    </row>
    <row r="54" spans="1:9" ht="24.75" customHeight="1">
      <c r="A54" s="116"/>
      <c r="B54" s="116"/>
    </row>
  </sheetData>
  <sheetProtection algorithmName="SHA-512" hashValue="mb7w89YBfFMca2TzyJI3u91O+oKLNBx0yMDPKykxVNl553yo0ro0yHPEH1ioB0SgvcpAI8RC8G6MUlua36AsxQ==" saltValue="tZ+wX58PjY9YkTaTgD4BSg==" spinCount="100000" sheet="1" objects="1" scenarios="1"/>
  <mergeCells count="7">
    <mergeCell ref="B32:C32"/>
    <mergeCell ref="B43:C43"/>
    <mergeCell ref="C3:D3"/>
    <mergeCell ref="C5:D5"/>
    <mergeCell ref="F5:G5"/>
    <mergeCell ref="B7:C7"/>
    <mergeCell ref="B22:C22"/>
  </mergeCells>
  <phoneticPr fontId="1"/>
  <dataValidations count="2">
    <dataValidation type="list" allowBlank="1" showInputMessage="1" showErrorMessage="1" sqref="D37" xr:uid="{6CE2E67C-2880-4D8A-B4E0-7213866875FC}">
      <formula1>"普通,当座"</formula1>
    </dataValidation>
    <dataValidation type="list" allowBlank="1" showInputMessage="1" showErrorMessage="1" sqref="G49 G51" xr:uid="{E8168F5F-F39B-4FCA-884C-354776E231A0}">
      <formula1>"有,無"</formula1>
    </dataValidation>
  </dataValidations>
  <pageMargins left="0.7" right="0.7" top="0.75" bottom="0.75" header="0.3" footer="0.3"/>
  <pageSetup paperSize="8" scale="8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244893D-0B72-41EB-9B72-B004DDC9F854}">
          <x14:formula1>
            <xm:f>データーシート!$B$2:$B$6</xm:f>
          </x14:formula1>
          <xm:sqref>D19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003C8-C915-477B-A224-43E159500601}">
  <dimension ref="A1:X55"/>
  <sheetViews>
    <sheetView zoomScale="85" zoomScaleNormal="85" zoomScaleSheetLayoutView="55" workbookViewId="0">
      <selection activeCell="AI10" sqref="AI10"/>
    </sheetView>
  </sheetViews>
  <sheetFormatPr defaultColWidth="3.5" defaultRowHeight="13.5"/>
  <cols>
    <col min="1" max="1" width="1" style="32" customWidth="1"/>
    <col min="2" max="20" width="3.5" style="32"/>
    <col min="21" max="21" width="1.5" style="32" customWidth="1"/>
    <col min="22" max="16384" width="3.5" style="32"/>
  </cols>
  <sheetData>
    <row r="1" spans="1:24">
      <c r="A1" s="37"/>
      <c r="B1" s="37" t="s">
        <v>0</v>
      </c>
      <c r="C1" s="37"/>
      <c r="D1" s="37"/>
      <c r="E1" s="37"/>
      <c r="F1" s="37"/>
      <c r="G1" s="37"/>
      <c r="H1" s="37"/>
      <c r="I1" s="37"/>
      <c r="J1" s="37"/>
      <c r="K1" s="37"/>
      <c r="L1" s="37"/>
      <c r="M1" s="37"/>
      <c r="N1" s="37"/>
      <c r="O1" s="37"/>
      <c r="P1" s="37"/>
      <c r="Q1" s="37"/>
      <c r="R1" s="37"/>
      <c r="S1" s="37"/>
      <c r="T1" s="37"/>
      <c r="U1" s="37"/>
      <c r="V1" s="37"/>
      <c r="W1" s="37"/>
      <c r="X1" s="37"/>
    </row>
    <row r="2" spans="1:24">
      <c r="A2" s="37"/>
      <c r="B2" s="38"/>
      <c r="C2" s="39"/>
      <c r="D2" s="39"/>
      <c r="E2" s="39"/>
      <c r="F2" s="39"/>
      <c r="G2" s="39"/>
      <c r="H2" s="39"/>
      <c r="I2" s="39"/>
      <c r="J2" s="39"/>
      <c r="K2" s="39"/>
      <c r="L2" s="39"/>
      <c r="M2" s="39"/>
      <c r="N2" s="39"/>
      <c r="O2" s="39"/>
      <c r="P2" s="39"/>
      <c r="Q2" s="39"/>
      <c r="R2" s="39"/>
      <c r="S2" s="39"/>
      <c r="T2" s="39"/>
      <c r="U2" s="39"/>
      <c r="V2" s="39"/>
      <c r="W2" s="39"/>
      <c r="X2" s="40"/>
    </row>
    <row r="3" spans="1:24">
      <c r="A3" s="37"/>
      <c r="B3" s="41"/>
      <c r="C3" s="42"/>
      <c r="D3" s="42"/>
      <c r="E3" s="42"/>
      <c r="F3" s="42"/>
      <c r="G3" s="42"/>
      <c r="H3" s="42"/>
      <c r="I3" s="42"/>
      <c r="J3" s="42"/>
      <c r="K3" s="42"/>
      <c r="L3" s="42"/>
      <c r="M3" s="42"/>
      <c r="N3" s="199">
        <f>入力シート!D9</f>
        <v>45792</v>
      </c>
      <c r="O3" s="199"/>
      <c r="P3" s="199"/>
      <c r="Q3" s="199"/>
      <c r="R3" s="199"/>
      <c r="S3" s="199"/>
      <c r="T3" s="199"/>
      <c r="U3" s="199"/>
      <c r="V3" s="199"/>
      <c r="W3" s="199"/>
      <c r="X3" s="43"/>
    </row>
    <row r="4" spans="1:24">
      <c r="A4" s="37"/>
      <c r="B4" s="41"/>
      <c r="C4" s="42"/>
      <c r="D4" s="42"/>
      <c r="E4" s="42"/>
      <c r="F4" s="42"/>
      <c r="G4" s="42"/>
      <c r="H4" s="42"/>
      <c r="I4" s="42"/>
      <c r="J4" s="42"/>
      <c r="K4" s="42"/>
      <c r="L4" s="42"/>
      <c r="M4" s="42"/>
      <c r="N4" s="42"/>
      <c r="O4" s="42"/>
      <c r="P4" s="42"/>
      <c r="Q4" s="42"/>
      <c r="R4" s="42"/>
      <c r="S4" s="42"/>
      <c r="T4" s="42"/>
      <c r="U4" s="42"/>
      <c r="V4" s="42"/>
      <c r="W4" s="42"/>
      <c r="X4" s="43"/>
    </row>
    <row r="5" spans="1:24">
      <c r="A5" s="37"/>
      <c r="B5" s="41"/>
      <c r="C5" s="42"/>
      <c r="D5" s="42"/>
      <c r="E5" s="42"/>
      <c r="F5" s="42"/>
      <c r="G5" s="42"/>
      <c r="H5" s="42"/>
      <c r="I5" s="42"/>
      <c r="J5" s="42"/>
      <c r="K5" s="42"/>
      <c r="L5" s="42"/>
      <c r="M5" s="42"/>
      <c r="N5" s="42"/>
      <c r="O5" s="42"/>
      <c r="P5" s="42"/>
      <c r="Q5" s="42"/>
      <c r="R5" s="42"/>
      <c r="S5" s="42"/>
      <c r="T5" s="42"/>
      <c r="U5" s="42"/>
      <c r="V5" s="42"/>
      <c r="W5" s="42"/>
      <c r="X5" s="43"/>
    </row>
    <row r="6" spans="1:24">
      <c r="A6" s="37"/>
      <c r="B6" s="204" t="s">
        <v>2</v>
      </c>
      <c r="C6" s="205"/>
      <c r="D6" s="205"/>
      <c r="E6" s="205"/>
      <c r="F6" s="205"/>
      <c r="G6" s="205"/>
      <c r="H6" s="205"/>
      <c r="I6" s="205"/>
      <c r="J6" s="205"/>
      <c r="K6" s="205"/>
      <c r="L6" s="205"/>
      <c r="M6" s="205"/>
      <c r="N6" s="205"/>
      <c r="O6" s="205"/>
      <c r="P6" s="205"/>
      <c r="Q6" s="205"/>
      <c r="R6" s="205"/>
      <c r="S6" s="205"/>
      <c r="T6" s="205"/>
      <c r="U6" s="205"/>
      <c r="V6" s="205"/>
      <c r="W6" s="205"/>
      <c r="X6" s="206"/>
    </row>
    <row r="7" spans="1:24">
      <c r="A7" s="37"/>
      <c r="B7" s="41"/>
      <c r="C7" s="42"/>
      <c r="D7" s="42"/>
      <c r="E7" s="42"/>
      <c r="F7" s="42"/>
      <c r="G7" s="42"/>
      <c r="H7" s="42"/>
      <c r="I7" s="42"/>
      <c r="J7" s="42"/>
      <c r="K7" s="42"/>
      <c r="L7" s="42"/>
      <c r="M7" s="42"/>
      <c r="N7" s="42"/>
      <c r="O7" s="42"/>
      <c r="P7" s="42"/>
      <c r="Q7" s="42"/>
      <c r="R7" s="42"/>
      <c r="S7" s="42"/>
      <c r="T7" s="42"/>
      <c r="U7" s="42"/>
      <c r="V7" s="42"/>
      <c r="W7" s="42"/>
      <c r="X7" s="43"/>
    </row>
    <row r="8" spans="1:24">
      <c r="A8" s="37"/>
      <c r="B8" s="41"/>
      <c r="C8" s="42"/>
      <c r="D8" s="42"/>
      <c r="E8" s="42"/>
      <c r="F8" s="42"/>
      <c r="G8" s="42"/>
      <c r="H8" s="42"/>
      <c r="I8" s="42"/>
      <c r="J8" s="42"/>
      <c r="K8" s="42"/>
      <c r="L8" s="42"/>
      <c r="M8" s="42"/>
      <c r="N8" s="42"/>
      <c r="O8" s="42"/>
      <c r="P8" s="42"/>
      <c r="Q8" s="42"/>
      <c r="R8" s="42"/>
      <c r="S8" s="42"/>
      <c r="T8" s="42"/>
      <c r="U8" s="42"/>
      <c r="V8" s="42"/>
      <c r="W8" s="42"/>
      <c r="X8" s="43"/>
    </row>
    <row r="9" spans="1:24">
      <c r="A9" s="37"/>
      <c r="B9" s="41"/>
      <c r="C9" s="42" t="str">
        <f>"延岡市長　"&amp;データーシート!C16&amp;"　様"</f>
        <v>延岡市長　三浦　久知　様</v>
      </c>
      <c r="D9" s="42"/>
      <c r="E9" s="42"/>
      <c r="F9" s="42"/>
      <c r="G9" s="42"/>
      <c r="H9" s="42"/>
      <c r="I9" s="42"/>
      <c r="J9" s="42"/>
      <c r="K9" s="42"/>
      <c r="L9" s="42"/>
      <c r="M9" s="42"/>
      <c r="N9" s="42"/>
      <c r="O9" s="42"/>
      <c r="P9" s="42"/>
      <c r="Q9" s="42"/>
      <c r="R9" s="42"/>
      <c r="S9" s="42"/>
      <c r="T9" s="42"/>
      <c r="U9" s="42"/>
      <c r="V9" s="42"/>
      <c r="W9" s="42"/>
      <c r="X9" s="43"/>
    </row>
    <row r="10" spans="1:24">
      <c r="A10" s="37"/>
      <c r="B10" s="41"/>
      <c r="C10" s="42"/>
      <c r="D10" s="42"/>
      <c r="E10" s="42"/>
      <c r="F10" s="42"/>
      <c r="G10" s="42"/>
      <c r="H10" s="42"/>
      <c r="I10" s="42"/>
      <c r="J10" s="42"/>
      <c r="K10" s="42"/>
      <c r="L10" s="42"/>
      <c r="M10" s="42"/>
      <c r="N10" s="42"/>
      <c r="O10" s="42"/>
      <c r="P10" s="42"/>
      <c r="Q10" s="42"/>
      <c r="R10" s="42"/>
      <c r="S10" s="42"/>
      <c r="T10" s="42"/>
      <c r="U10" s="42"/>
      <c r="V10" s="42"/>
      <c r="W10" s="42"/>
      <c r="X10" s="43"/>
    </row>
    <row r="11" spans="1:24" ht="13.5" customHeight="1">
      <c r="A11" s="37"/>
      <c r="B11" s="41"/>
      <c r="C11" s="42"/>
      <c r="D11" s="42"/>
      <c r="E11" s="42"/>
      <c r="F11" s="42"/>
      <c r="G11" s="42"/>
      <c r="H11" s="42"/>
      <c r="I11" s="42"/>
      <c r="J11" s="42"/>
      <c r="K11" s="44" t="s">
        <v>3</v>
      </c>
      <c r="L11" s="37"/>
      <c r="M11" s="208" t="str">
        <f>入力シート!D10</f>
        <v>宮崎県延岡市東本小路１番地２３</v>
      </c>
      <c r="N11" s="208"/>
      <c r="O11" s="208"/>
      <c r="P11" s="208"/>
      <c r="Q11" s="208"/>
      <c r="R11" s="208"/>
      <c r="S11" s="208"/>
      <c r="T11" s="208"/>
      <c r="U11" s="208"/>
      <c r="V11" s="208"/>
      <c r="W11" s="208"/>
      <c r="X11" s="209"/>
    </row>
    <row r="12" spans="1:24">
      <c r="A12" s="37"/>
      <c r="B12" s="41"/>
      <c r="C12" s="42"/>
      <c r="D12" s="42"/>
      <c r="E12" s="42"/>
      <c r="F12" s="42"/>
      <c r="G12" s="42"/>
      <c r="H12" s="42"/>
      <c r="I12" s="42"/>
      <c r="J12" s="42"/>
      <c r="K12" s="42"/>
      <c r="L12" s="37"/>
      <c r="M12" s="208"/>
      <c r="N12" s="208"/>
      <c r="O12" s="208"/>
      <c r="P12" s="208"/>
      <c r="Q12" s="208"/>
      <c r="R12" s="208"/>
      <c r="S12" s="208"/>
      <c r="T12" s="208"/>
      <c r="U12" s="208"/>
      <c r="V12" s="208"/>
      <c r="W12" s="208"/>
      <c r="X12" s="209"/>
    </row>
    <row r="13" spans="1:24">
      <c r="A13" s="37"/>
      <c r="B13" s="41"/>
      <c r="C13" s="42"/>
      <c r="D13" s="42"/>
      <c r="E13" s="42"/>
      <c r="F13" s="42"/>
      <c r="G13" s="42"/>
      <c r="H13" s="42"/>
      <c r="I13" s="42"/>
      <c r="J13" s="42"/>
      <c r="K13" s="44" t="s">
        <v>37</v>
      </c>
      <c r="L13" s="37"/>
      <c r="M13" s="210" t="str">
        <f>入力シート!D11</f>
        <v>延岡株式会社</v>
      </c>
      <c r="N13" s="210"/>
      <c r="O13" s="210"/>
      <c r="P13" s="210"/>
      <c r="Q13" s="210"/>
      <c r="R13" s="210"/>
      <c r="S13" s="210"/>
      <c r="T13" s="210"/>
      <c r="U13" s="210"/>
      <c r="V13" s="210"/>
      <c r="W13" s="210"/>
      <c r="X13" s="211"/>
    </row>
    <row r="14" spans="1:24">
      <c r="A14" s="37"/>
      <c r="B14" s="41"/>
      <c r="C14" s="42"/>
      <c r="D14" s="42"/>
      <c r="E14" s="42"/>
      <c r="F14" s="42"/>
      <c r="G14" s="42"/>
      <c r="H14" s="42"/>
      <c r="I14" s="42"/>
      <c r="J14" s="42"/>
      <c r="K14" s="42"/>
      <c r="L14" s="42"/>
      <c r="M14" s="212" t="str">
        <f>"　"&amp;入力シート!D12</f>
        <v>　代表取締役　延岡　太郎</v>
      </c>
      <c r="N14" s="212"/>
      <c r="O14" s="212"/>
      <c r="P14" s="212"/>
      <c r="Q14" s="212"/>
      <c r="R14" s="212"/>
      <c r="S14" s="212"/>
      <c r="T14" s="212"/>
      <c r="U14" s="212"/>
      <c r="V14" s="212"/>
      <c r="W14" s="212"/>
      <c r="X14" s="211"/>
    </row>
    <row r="15" spans="1:24">
      <c r="A15" s="37"/>
      <c r="B15" s="41"/>
      <c r="C15" s="42"/>
      <c r="D15" s="42"/>
      <c r="E15" s="42"/>
      <c r="F15" s="42"/>
      <c r="G15" s="42"/>
      <c r="H15" s="42"/>
      <c r="I15" s="42"/>
      <c r="J15" s="42"/>
      <c r="K15" s="42"/>
      <c r="L15" s="42"/>
      <c r="M15" s="42"/>
      <c r="N15" s="42"/>
      <c r="O15" s="42"/>
      <c r="P15" s="42"/>
      <c r="Q15" s="42"/>
      <c r="R15" s="42"/>
      <c r="S15" s="42"/>
      <c r="T15" s="42"/>
      <c r="U15" s="42"/>
      <c r="V15" s="42"/>
      <c r="W15" s="42"/>
      <c r="X15" s="43"/>
    </row>
    <row r="16" spans="1:24">
      <c r="A16" s="37"/>
      <c r="B16" s="41"/>
      <c r="C16" s="42"/>
      <c r="D16" s="42"/>
      <c r="E16" s="42"/>
      <c r="F16" s="42"/>
      <c r="G16" s="42"/>
      <c r="H16" s="42"/>
      <c r="I16" s="42"/>
      <c r="J16" s="42"/>
      <c r="K16" s="42"/>
      <c r="L16" s="42"/>
      <c r="M16" s="42"/>
      <c r="N16" s="42"/>
      <c r="O16" s="42"/>
      <c r="P16" s="42"/>
      <c r="Q16" s="42"/>
      <c r="R16" s="42"/>
      <c r="S16" s="42"/>
      <c r="T16" s="42"/>
      <c r="U16" s="42"/>
      <c r="V16" s="42"/>
      <c r="W16" s="42"/>
      <c r="X16" s="43"/>
    </row>
    <row r="17" spans="1:24">
      <c r="A17" s="37"/>
      <c r="B17" s="41"/>
      <c r="C17" s="207" t="s">
        <v>134</v>
      </c>
      <c r="D17" s="207"/>
      <c r="E17" s="207"/>
      <c r="F17" s="207"/>
      <c r="G17" s="207"/>
      <c r="H17" s="207"/>
      <c r="I17" s="207"/>
      <c r="J17" s="207"/>
      <c r="K17" s="207"/>
      <c r="L17" s="207"/>
      <c r="M17" s="207"/>
      <c r="N17" s="207"/>
      <c r="O17" s="207"/>
      <c r="P17" s="207"/>
      <c r="Q17" s="207"/>
      <c r="R17" s="207"/>
      <c r="S17" s="207"/>
      <c r="T17" s="207"/>
      <c r="U17" s="207"/>
      <c r="V17" s="207"/>
      <c r="W17" s="207"/>
      <c r="X17" s="43"/>
    </row>
    <row r="18" spans="1:24">
      <c r="A18" s="37"/>
      <c r="B18" s="41"/>
      <c r="C18" s="207"/>
      <c r="D18" s="207"/>
      <c r="E18" s="207"/>
      <c r="F18" s="207"/>
      <c r="G18" s="207"/>
      <c r="H18" s="207"/>
      <c r="I18" s="207"/>
      <c r="J18" s="207"/>
      <c r="K18" s="207"/>
      <c r="L18" s="207"/>
      <c r="M18" s="207"/>
      <c r="N18" s="207"/>
      <c r="O18" s="207"/>
      <c r="P18" s="207"/>
      <c r="Q18" s="207"/>
      <c r="R18" s="207"/>
      <c r="S18" s="207"/>
      <c r="T18" s="207"/>
      <c r="U18" s="207"/>
      <c r="V18" s="207"/>
      <c r="W18" s="207"/>
      <c r="X18" s="43"/>
    </row>
    <row r="19" spans="1:24">
      <c r="A19" s="37"/>
      <c r="B19" s="41"/>
      <c r="C19" s="207"/>
      <c r="D19" s="207"/>
      <c r="E19" s="207"/>
      <c r="F19" s="207"/>
      <c r="G19" s="207"/>
      <c r="H19" s="207"/>
      <c r="I19" s="207"/>
      <c r="J19" s="207"/>
      <c r="K19" s="207"/>
      <c r="L19" s="207"/>
      <c r="M19" s="207"/>
      <c r="N19" s="207"/>
      <c r="O19" s="207"/>
      <c r="P19" s="207"/>
      <c r="Q19" s="207"/>
      <c r="R19" s="207"/>
      <c r="S19" s="207"/>
      <c r="T19" s="207"/>
      <c r="U19" s="207"/>
      <c r="V19" s="207"/>
      <c r="W19" s="207"/>
      <c r="X19" s="43"/>
    </row>
    <row r="20" spans="1:24">
      <c r="A20" s="37"/>
      <c r="B20" s="41"/>
      <c r="C20" s="42"/>
      <c r="D20" s="42"/>
      <c r="E20" s="42"/>
      <c r="F20" s="42"/>
      <c r="G20" s="42"/>
      <c r="H20" s="42"/>
      <c r="I20" s="42"/>
      <c r="J20" s="42"/>
      <c r="K20" s="42"/>
      <c r="L20" s="42"/>
      <c r="M20" s="42"/>
      <c r="N20" s="42"/>
      <c r="O20" s="42"/>
      <c r="P20" s="42"/>
      <c r="Q20" s="42"/>
      <c r="R20" s="42"/>
      <c r="S20" s="42"/>
      <c r="T20" s="42"/>
      <c r="U20" s="42"/>
      <c r="V20" s="42"/>
      <c r="W20" s="42"/>
      <c r="X20" s="43"/>
    </row>
    <row r="21" spans="1:24">
      <c r="A21" s="37"/>
      <c r="B21" s="41"/>
      <c r="C21" s="42"/>
      <c r="D21" s="42"/>
      <c r="E21" s="42"/>
      <c r="F21" s="42"/>
      <c r="G21" s="42"/>
      <c r="H21" s="42"/>
      <c r="I21" s="42"/>
      <c r="J21" s="42"/>
      <c r="K21" s="42"/>
      <c r="L21" s="42"/>
      <c r="M21" s="42"/>
      <c r="N21" s="42"/>
      <c r="O21" s="42"/>
      <c r="P21" s="42"/>
      <c r="Q21" s="42"/>
      <c r="R21" s="42"/>
      <c r="S21" s="42"/>
      <c r="T21" s="42"/>
      <c r="U21" s="42"/>
      <c r="V21" s="42"/>
      <c r="W21" s="42"/>
      <c r="X21" s="43"/>
    </row>
    <row r="22" spans="1:24">
      <c r="A22" s="37"/>
      <c r="B22" s="41"/>
      <c r="C22" s="205" t="s">
        <v>4</v>
      </c>
      <c r="D22" s="205"/>
      <c r="E22" s="205"/>
      <c r="F22" s="205"/>
      <c r="G22" s="205"/>
      <c r="H22" s="205"/>
      <c r="I22" s="205"/>
      <c r="J22" s="205"/>
      <c r="K22" s="205"/>
      <c r="L22" s="205"/>
      <c r="M22" s="205"/>
      <c r="N22" s="205"/>
      <c r="O22" s="205"/>
      <c r="P22" s="205"/>
      <c r="Q22" s="205"/>
      <c r="R22" s="205"/>
      <c r="S22" s="205"/>
      <c r="T22" s="205"/>
      <c r="U22" s="205"/>
      <c r="V22" s="205"/>
      <c r="W22" s="205"/>
      <c r="X22" s="43"/>
    </row>
    <row r="23" spans="1:24">
      <c r="A23" s="37"/>
      <c r="B23" s="41"/>
      <c r="C23" s="42"/>
      <c r="D23" s="42"/>
      <c r="E23" s="42"/>
      <c r="F23" s="42"/>
      <c r="G23" s="42"/>
      <c r="H23" s="42"/>
      <c r="I23" s="42"/>
      <c r="J23" s="42"/>
      <c r="K23" s="42"/>
      <c r="L23" s="42"/>
      <c r="M23" s="42"/>
      <c r="N23" s="42"/>
      <c r="O23" s="42"/>
      <c r="P23" s="42"/>
      <c r="Q23" s="42"/>
      <c r="R23" s="42"/>
      <c r="S23" s="42"/>
      <c r="T23" s="42"/>
      <c r="U23" s="42"/>
      <c r="V23" s="42"/>
      <c r="W23" s="42"/>
      <c r="X23" s="43"/>
    </row>
    <row r="24" spans="1:24">
      <c r="A24" s="37"/>
      <c r="B24" s="41"/>
      <c r="C24" s="42" t="s">
        <v>5</v>
      </c>
      <c r="D24" s="42"/>
      <c r="E24" s="42"/>
      <c r="F24" s="42"/>
      <c r="G24" s="42"/>
      <c r="H24" s="42"/>
      <c r="I24" s="42"/>
      <c r="J24" s="42"/>
      <c r="K24" s="42"/>
      <c r="L24" s="42"/>
      <c r="M24" s="42"/>
      <c r="N24" s="42"/>
      <c r="O24" s="42"/>
      <c r="P24" s="42"/>
      <c r="Q24" s="42"/>
      <c r="R24" s="42"/>
      <c r="S24" s="42"/>
      <c r="T24" s="42"/>
      <c r="U24" s="42"/>
      <c r="V24" s="42"/>
      <c r="W24" s="42"/>
      <c r="X24" s="43"/>
    </row>
    <row r="25" spans="1:24">
      <c r="A25" s="37"/>
      <c r="B25" s="41"/>
      <c r="C25" s="42"/>
      <c r="D25" s="42"/>
      <c r="E25" s="42"/>
      <c r="F25" s="42"/>
      <c r="G25" s="42"/>
      <c r="H25" s="42"/>
      <c r="I25" s="42"/>
      <c r="J25" s="42"/>
      <c r="K25" s="42"/>
      <c r="L25" s="42"/>
      <c r="M25" s="42"/>
      <c r="N25" s="42"/>
      <c r="O25" s="42"/>
      <c r="P25" s="42"/>
      <c r="Q25" s="42"/>
      <c r="R25" s="42"/>
      <c r="S25" s="42"/>
      <c r="T25" s="42"/>
      <c r="U25" s="42"/>
      <c r="V25" s="42"/>
      <c r="W25" s="42"/>
      <c r="X25" s="43"/>
    </row>
    <row r="26" spans="1:24">
      <c r="A26" s="37"/>
      <c r="B26" s="41"/>
      <c r="C26" s="42" t="s">
        <v>6</v>
      </c>
      <c r="D26" s="42"/>
      <c r="E26" s="42" t="s">
        <v>7</v>
      </c>
      <c r="F26" s="42"/>
      <c r="G26" s="42"/>
      <c r="H26" s="42"/>
      <c r="I26" s="42"/>
      <c r="J26" s="42"/>
      <c r="K26" s="42"/>
      <c r="L26" s="42"/>
      <c r="M26" s="42"/>
      <c r="N26" s="42"/>
      <c r="O26" s="42"/>
      <c r="P26" s="42"/>
      <c r="Q26" s="42"/>
      <c r="R26" s="42"/>
      <c r="S26" s="42"/>
      <c r="T26" s="42"/>
      <c r="U26" s="42"/>
      <c r="V26" s="42"/>
      <c r="W26" s="42"/>
      <c r="X26" s="43"/>
    </row>
    <row r="27" spans="1:24">
      <c r="A27" s="37"/>
      <c r="B27" s="41"/>
      <c r="C27" s="42"/>
      <c r="D27" s="42"/>
      <c r="E27" s="42"/>
      <c r="F27" s="42"/>
      <c r="G27" s="42"/>
      <c r="H27" s="42"/>
      <c r="I27" s="42"/>
      <c r="J27" s="42"/>
      <c r="K27" s="42"/>
      <c r="L27" s="42"/>
      <c r="M27" s="42"/>
      <c r="N27" s="42"/>
      <c r="O27" s="42"/>
      <c r="P27" s="42"/>
      <c r="Q27" s="42"/>
      <c r="R27" s="42"/>
      <c r="S27" s="42"/>
      <c r="T27" s="42"/>
      <c r="U27" s="42"/>
      <c r="V27" s="42"/>
      <c r="W27" s="42"/>
      <c r="X27" s="43"/>
    </row>
    <row r="28" spans="1:24">
      <c r="A28" s="37"/>
      <c r="B28" s="41"/>
      <c r="C28" s="42"/>
      <c r="D28" s="42"/>
      <c r="E28" s="42"/>
      <c r="F28" s="42"/>
      <c r="G28" s="42"/>
      <c r="H28" s="42"/>
      <c r="I28" s="42"/>
      <c r="J28" s="42"/>
      <c r="K28" s="42"/>
      <c r="L28" s="42"/>
      <c r="M28" s="42"/>
      <c r="N28" s="42"/>
      <c r="O28" s="42"/>
      <c r="P28" s="42"/>
      <c r="Q28" s="42"/>
      <c r="R28" s="42"/>
      <c r="S28" s="42"/>
      <c r="T28" s="42"/>
      <c r="U28" s="42"/>
      <c r="V28" s="42"/>
      <c r="W28" s="42"/>
      <c r="X28" s="43"/>
    </row>
    <row r="29" spans="1:24">
      <c r="A29" s="37"/>
      <c r="B29" s="41"/>
      <c r="C29" s="42" t="s">
        <v>8</v>
      </c>
      <c r="D29" s="42"/>
      <c r="E29" s="42"/>
      <c r="F29" s="42"/>
      <c r="G29" s="42"/>
      <c r="H29" s="42"/>
      <c r="I29" s="42"/>
      <c r="J29" s="42"/>
      <c r="K29" s="42"/>
      <c r="L29" s="42"/>
      <c r="M29" s="42"/>
      <c r="N29" s="42"/>
      <c r="O29" s="42"/>
      <c r="P29" s="42"/>
      <c r="Q29" s="42"/>
      <c r="R29" s="42"/>
      <c r="S29" s="42"/>
      <c r="T29" s="42"/>
      <c r="U29" s="42"/>
      <c r="V29" s="42"/>
      <c r="W29" s="42"/>
      <c r="X29" s="43"/>
    </row>
    <row r="30" spans="1:24">
      <c r="A30" s="37"/>
      <c r="B30" s="41"/>
      <c r="C30" s="42"/>
      <c r="D30" s="42"/>
      <c r="E30" s="42"/>
      <c r="F30" s="42"/>
      <c r="G30" s="42"/>
      <c r="H30" s="42"/>
      <c r="I30" s="42"/>
      <c r="J30" s="42"/>
      <c r="K30" s="42"/>
      <c r="L30" s="42"/>
      <c r="M30" s="42"/>
      <c r="N30" s="42"/>
      <c r="O30" s="42"/>
      <c r="P30" s="42"/>
      <c r="Q30" s="42"/>
      <c r="R30" s="42"/>
      <c r="S30" s="42"/>
      <c r="T30" s="42"/>
      <c r="U30" s="42"/>
      <c r="V30" s="42"/>
      <c r="W30" s="42"/>
      <c r="X30" s="43"/>
    </row>
    <row r="31" spans="1:24">
      <c r="A31" s="37"/>
      <c r="B31" s="41"/>
      <c r="C31" s="42"/>
      <c r="D31" s="42"/>
      <c r="E31" s="202">
        <f>入力シート!D18</f>
        <v>617680</v>
      </c>
      <c r="F31" s="202"/>
      <c r="G31" s="202"/>
      <c r="H31" s="202"/>
      <c r="I31" s="202"/>
      <c r="J31" s="202"/>
      <c r="K31" s="202"/>
      <c r="L31" s="202"/>
      <c r="M31" s="42"/>
      <c r="N31" s="42"/>
      <c r="O31" s="42"/>
      <c r="P31" s="42"/>
      <c r="Q31" s="42"/>
      <c r="R31" s="42"/>
      <c r="S31" s="42"/>
      <c r="T31" s="42"/>
      <c r="U31" s="42"/>
      <c r="V31" s="42"/>
      <c r="W31" s="42"/>
      <c r="X31" s="43"/>
    </row>
    <row r="32" spans="1:24">
      <c r="A32" s="37"/>
      <c r="B32" s="41"/>
      <c r="C32" s="42"/>
      <c r="D32" s="42"/>
      <c r="E32" s="42"/>
      <c r="F32" s="42"/>
      <c r="G32" s="42"/>
      <c r="H32" s="42"/>
      <c r="I32" s="42"/>
      <c r="J32" s="42"/>
      <c r="K32" s="42"/>
      <c r="L32" s="42"/>
      <c r="M32" s="42"/>
      <c r="N32" s="42"/>
      <c r="O32" s="42"/>
      <c r="P32" s="42"/>
      <c r="Q32" s="42"/>
      <c r="R32" s="42"/>
      <c r="S32" s="42"/>
      <c r="T32" s="42"/>
      <c r="U32" s="42"/>
      <c r="V32" s="42"/>
      <c r="W32" s="42"/>
      <c r="X32" s="43"/>
    </row>
    <row r="33" spans="1:24">
      <c r="A33" s="37"/>
      <c r="B33" s="41"/>
      <c r="C33" s="42"/>
      <c r="D33" s="42"/>
      <c r="E33" s="42"/>
      <c r="F33" s="42"/>
      <c r="G33" s="42"/>
      <c r="H33" s="42"/>
      <c r="I33" s="42"/>
      <c r="J33" s="42"/>
      <c r="K33" s="42"/>
      <c r="L33" s="42"/>
      <c r="M33" s="42"/>
      <c r="N33" s="42"/>
      <c r="O33" s="42"/>
      <c r="P33" s="42"/>
      <c r="Q33" s="42"/>
      <c r="R33" s="42"/>
      <c r="S33" s="42"/>
      <c r="T33" s="42"/>
      <c r="U33" s="42"/>
      <c r="V33" s="42"/>
      <c r="W33" s="42"/>
      <c r="X33" s="43"/>
    </row>
    <row r="34" spans="1:24">
      <c r="A34" s="37"/>
      <c r="B34" s="41"/>
      <c r="C34" s="42" t="s">
        <v>9</v>
      </c>
      <c r="D34" s="42"/>
      <c r="E34" s="42"/>
      <c r="F34" s="42"/>
      <c r="G34" s="42"/>
      <c r="H34" s="42"/>
      <c r="I34" s="42"/>
      <c r="J34" s="42"/>
      <c r="K34" s="42"/>
      <c r="L34" s="42"/>
      <c r="M34" s="42"/>
      <c r="N34" s="42"/>
      <c r="O34" s="42"/>
      <c r="P34" s="42"/>
      <c r="Q34" s="42"/>
      <c r="R34" s="42"/>
      <c r="S34" s="42"/>
      <c r="T34" s="42"/>
      <c r="U34" s="42"/>
      <c r="V34" s="42"/>
      <c r="W34" s="42"/>
      <c r="X34" s="43"/>
    </row>
    <row r="35" spans="1:24">
      <c r="A35" s="37"/>
      <c r="B35" s="41"/>
      <c r="C35" s="42"/>
      <c r="D35" s="45"/>
      <c r="E35" s="200" t="str">
        <f>IF(入力シート!D13="","",入力シート!D13)</f>
        <v>給餌業務のスマート化による効率化を目的とした遠隔確認及び自動給餌機設備の導入</v>
      </c>
      <c r="F35" s="200"/>
      <c r="G35" s="200"/>
      <c r="H35" s="200"/>
      <c r="I35" s="200"/>
      <c r="J35" s="200"/>
      <c r="K35" s="200"/>
      <c r="L35" s="200"/>
      <c r="M35" s="200"/>
      <c r="N35" s="200"/>
      <c r="O35" s="200"/>
      <c r="P35" s="200"/>
      <c r="Q35" s="200"/>
      <c r="R35" s="200"/>
      <c r="S35" s="200"/>
      <c r="T35" s="200"/>
      <c r="U35" s="200"/>
      <c r="V35" s="200"/>
      <c r="W35" s="200"/>
      <c r="X35" s="43"/>
    </row>
    <row r="36" spans="1:24">
      <c r="A36" s="37"/>
      <c r="B36" s="41"/>
      <c r="C36" s="42"/>
      <c r="D36" s="45"/>
      <c r="E36" s="200"/>
      <c r="F36" s="200"/>
      <c r="G36" s="200"/>
      <c r="H36" s="200"/>
      <c r="I36" s="200"/>
      <c r="J36" s="200"/>
      <c r="K36" s="200"/>
      <c r="L36" s="200"/>
      <c r="M36" s="200"/>
      <c r="N36" s="200"/>
      <c r="O36" s="200"/>
      <c r="P36" s="200"/>
      <c r="Q36" s="200"/>
      <c r="R36" s="200"/>
      <c r="S36" s="200"/>
      <c r="T36" s="200"/>
      <c r="U36" s="200"/>
      <c r="V36" s="200"/>
      <c r="W36" s="200"/>
      <c r="X36" s="43"/>
    </row>
    <row r="37" spans="1:24">
      <c r="A37" s="37"/>
      <c r="B37" s="41"/>
      <c r="C37" s="42"/>
      <c r="D37" s="45"/>
      <c r="E37" s="200"/>
      <c r="F37" s="200"/>
      <c r="G37" s="200"/>
      <c r="H37" s="200"/>
      <c r="I37" s="200"/>
      <c r="J37" s="200"/>
      <c r="K37" s="200"/>
      <c r="L37" s="200"/>
      <c r="M37" s="200"/>
      <c r="N37" s="200"/>
      <c r="O37" s="200"/>
      <c r="P37" s="200"/>
      <c r="Q37" s="200"/>
      <c r="R37" s="200"/>
      <c r="S37" s="200"/>
      <c r="T37" s="200"/>
      <c r="U37" s="200"/>
      <c r="V37" s="200"/>
      <c r="W37" s="200"/>
      <c r="X37" s="43"/>
    </row>
    <row r="38" spans="1:24">
      <c r="A38" s="37"/>
      <c r="B38" s="41"/>
      <c r="C38" s="42"/>
      <c r="D38" s="45"/>
      <c r="E38" s="200"/>
      <c r="F38" s="200"/>
      <c r="G38" s="200"/>
      <c r="H38" s="200"/>
      <c r="I38" s="200"/>
      <c r="J38" s="200"/>
      <c r="K38" s="200"/>
      <c r="L38" s="200"/>
      <c r="M38" s="200"/>
      <c r="N38" s="200"/>
      <c r="O38" s="200"/>
      <c r="P38" s="200"/>
      <c r="Q38" s="200"/>
      <c r="R38" s="200"/>
      <c r="S38" s="200"/>
      <c r="T38" s="200"/>
      <c r="U38" s="200"/>
      <c r="V38" s="200"/>
      <c r="W38" s="200"/>
      <c r="X38" s="43"/>
    </row>
    <row r="39" spans="1:24">
      <c r="A39" s="37"/>
      <c r="B39" s="41"/>
      <c r="C39" s="42"/>
      <c r="D39" s="45"/>
      <c r="E39" s="200"/>
      <c r="F39" s="200"/>
      <c r="G39" s="200"/>
      <c r="H39" s="200"/>
      <c r="I39" s="200"/>
      <c r="J39" s="200"/>
      <c r="K39" s="200"/>
      <c r="L39" s="200"/>
      <c r="M39" s="200"/>
      <c r="N39" s="200"/>
      <c r="O39" s="200"/>
      <c r="P39" s="200"/>
      <c r="Q39" s="200"/>
      <c r="R39" s="200"/>
      <c r="S39" s="200"/>
      <c r="T39" s="200"/>
      <c r="U39" s="200"/>
      <c r="V39" s="200"/>
      <c r="W39" s="200"/>
      <c r="X39" s="43"/>
    </row>
    <row r="40" spans="1:24">
      <c r="A40" s="37"/>
      <c r="B40" s="41"/>
      <c r="C40" s="42" t="s">
        <v>10</v>
      </c>
      <c r="D40" s="42"/>
      <c r="E40" s="42"/>
      <c r="F40" s="42"/>
      <c r="G40" s="42"/>
      <c r="H40" s="42"/>
      <c r="I40" s="42"/>
      <c r="J40" s="42"/>
      <c r="K40" s="42"/>
      <c r="L40" s="42"/>
      <c r="M40" s="42"/>
      <c r="N40" s="42"/>
      <c r="O40" s="42"/>
      <c r="P40" s="42"/>
      <c r="Q40" s="42"/>
      <c r="R40" s="42"/>
      <c r="S40" s="42"/>
      <c r="T40" s="42"/>
      <c r="U40" s="42"/>
      <c r="V40" s="42"/>
      <c r="W40" s="42"/>
      <c r="X40" s="43"/>
    </row>
    <row r="41" spans="1:24">
      <c r="A41" s="37"/>
      <c r="B41" s="41"/>
      <c r="C41" s="42"/>
      <c r="D41" s="42"/>
      <c r="E41" s="42"/>
      <c r="F41" s="42"/>
      <c r="G41" s="42"/>
      <c r="H41" s="42"/>
      <c r="I41" s="42"/>
      <c r="J41" s="42"/>
      <c r="K41" s="42"/>
      <c r="L41" s="42"/>
      <c r="M41" s="42"/>
      <c r="N41" s="42"/>
      <c r="O41" s="42"/>
      <c r="P41" s="42"/>
      <c r="Q41" s="42"/>
      <c r="R41" s="42"/>
      <c r="S41" s="42"/>
      <c r="T41" s="42"/>
      <c r="U41" s="42"/>
      <c r="V41" s="42"/>
      <c r="W41" s="42"/>
      <c r="X41" s="43"/>
    </row>
    <row r="42" spans="1:24">
      <c r="A42" s="37"/>
      <c r="B42" s="41"/>
      <c r="C42" s="42"/>
      <c r="D42" s="42"/>
      <c r="E42" s="201">
        <f>入力シート!D14</f>
        <v>45809</v>
      </c>
      <c r="F42" s="201"/>
      <c r="G42" s="201"/>
      <c r="H42" s="201"/>
      <c r="I42" s="201"/>
      <c r="J42" s="201"/>
      <c r="K42" s="42"/>
      <c r="L42" s="42" t="s">
        <v>136</v>
      </c>
      <c r="M42" s="42"/>
      <c r="N42" s="201">
        <f>入力シート!D15</f>
        <v>46082</v>
      </c>
      <c r="O42" s="201"/>
      <c r="P42" s="201"/>
      <c r="Q42" s="201"/>
      <c r="R42" s="201"/>
      <c r="S42" s="201"/>
      <c r="T42" s="201"/>
      <c r="U42" s="201"/>
      <c r="V42" s="201"/>
      <c r="W42" s="42"/>
      <c r="X42" s="43"/>
    </row>
    <row r="43" spans="1:24">
      <c r="A43" s="37"/>
      <c r="B43" s="41"/>
      <c r="C43" s="42"/>
      <c r="D43" s="42"/>
      <c r="E43" s="42"/>
      <c r="F43" s="42"/>
      <c r="G43" s="42"/>
      <c r="H43" s="42"/>
      <c r="I43" s="42"/>
      <c r="J43" s="42"/>
      <c r="K43" s="42"/>
      <c r="L43" s="42"/>
      <c r="M43" s="42"/>
      <c r="N43" s="42"/>
      <c r="O43" s="42"/>
      <c r="P43" s="42"/>
      <c r="Q43" s="42"/>
      <c r="R43" s="42"/>
      <c r="S43" s="42"/>
      <c r="T43" s="42"/>
      <c r="U43" s="42"/>
      <c r="V43" s="42"/>
      <c r="W43" s="42"/>
      <c r="X43" s="43"/>
    </row>
    <row r="44" spans="1:24">
      <c r="A44" s="37"/>
      <c r="B44" s="41"/>
      <c r="C44" s="42"/>
      <c r="D44" s="42"/>
      <c r="E44" s="42"/>
      <c r="F44" s="42"/>
      <c r="G44" s="42"/>
      <c r="H44" s="42"/>
      <c r="I44" s="42"/>
      <c r="J44" s="42"/>
      <c r="K44" s="42"/>
      <c r="L44" s="42"/>
      <c r="M44" s="42"/>
      <c r="N44" s="42"/>
      <c r="O44" s="42"/>
      <c r="P44" s="42"/>
      <c r="Q44" s="42"/>
      <c r="R44" s="42"/>
      <c r="S44" s="42"/>
      <c r="T44" s="42"/>
      <c r="U44" s="42"/>
      <c r="V44" s="42"/>
      <c r="W44" s="42"/>
      <c r="X44" s="43"/>
    </row>
    <row r="45" spans="1:24">
      <c r="A45" s="37"/>
      <c r="B45" s="41"/>
      <c r="C45" s="42" t="s">
        <v>11</v>
      </c>
      <c r="D45" s="42"/>
      <c r="E45" s="42"/>
      <c r="F45" s="42"/>
      <c r="G45" s="42"/>
      <c r="H45" s="42"/>
      <c r="I45" s="42"/>
      <c r="J45" s="42"/>
      <c r="K45" s="42"/>
      <c r="L45" s="42"/>
      <c r="M45" s="42"/>
      <c r="N45" s="42"/>
      <c r="O45" s="42"/>
      <c r="P45" s="42"/>
      <c r="Q45" s="42"/>
      <c r="R45" s="42"/>
      <c r="S45" s="42"/>
      <c r="T45" s="42"/>
      <c r="U45" s="42"/>
      <c r="V45" s="42"/>
      <c r="W45" s="42"/>
      <c r="X45" s="43"/>
    </row>
    <row r="46" spans="1:24">
      <c r="A46" s="37"/>
      <c r="B46" s="41"/>
      <c r="C46" s="42"/>
      <c r="D46" s="42"/>
      <c r="E46" s="42"/>
      <c r="F46" s="42"/>
      <c r="G46" s="42"/>
      <c r="H46" s="42"/>
      <c r="I46" s="42"/>
      <c r="J46" s="42"/>
      <c r="K46" s="42"/>
      <c r="L46" s="42"/>
      <c r="M46" s="42"/>
      <c r="N46" s="42"/>
      <c r="O46" s="42"/>
      <c r="P46" s="42"/>
      <c r="Q46" s="42"/>
      <c r="R46" s="42"/>
      <c r="S46" s="42"/>
      <c r="T46" s="42"/>
      <c r="U46" s="42"/>
      <c r="V46" s="42"/>
      <c r="W46" s="42"/>
      <c r="X46" s="43"/>
    </row>
    <row r="47" spans="1:24">
      <c r="A47" s="37"/>
      <c r="B47" s="41"/>
      <c r="C47" s="42"/>
      <c r="D47" s="42"/>
      <c r="E47" s="202">
        <f>入力シート!D16</f>
        <v>1358903</v>
      </c>
      <c r="F47" s="202"/>
      <c r="G47" s="202"/>
      <c r="H47" s="202"/>
      <c r="I47" s="202"/>
      <c r="J47" s="203">
        <f>入力シート!D17</f>
        <v>1235367</v>
      </c>
      <c r="K47" s="203"/>
      <c r="L47" s="203"/>
      <c r="M47" s="203"/>
      <c r="N47" s="203"/>
      <c r="O47" s="203"/>
      <c r="P47" s="42"/>
      <c r="Q47" s="42"/>
      <c r="R47" s="42"/>
      <c r="S47" s="42"/>
      <c r="T47" s="42"/>
      <c r="U47" s="42"/>
      <c r="V47" s="42"/>
      <c r="W47" s="42"/>
      <c r="X47" s="43"/>
    </row>
    <row r="48" spans="1:24">
      <c r="A48" s="37"/>
      <c r="B48" s="41"/>
      <c r="C48" s="42"/>
      <c r="D48" s="42"/>
      <c r="E48" s="42"/>
      <c r="F48" s="42"/>
      <c r="G48" s="42"/>
      <c r="H48" s="42"/>
      <c r="I48" s="42"/>
      <c r="J48" s="42"/>
      <c r="K48" s="42"/>
      <c r="L48" s="42"/>
      <c r="M48" s="42"/>
      <c r="N48" s="42"/>
      <c r="O48" s="42"/>
      <c r="P48" s="42"/>
      <c r="Q48" s="42"/>
      <c r="R48" s="42"/>
      <c r="S48" s="42"/>
      <c r="T48" s="42"/>
      <c r="U48" s="42"/>
      <c r="V48" s="42"/>
      <c r="W48" s="42"/>
      <c r="X48" s="43"/>
    </row>
    <row r="49" spans="1:24">
      <c r="A49" s="37"/>
      <c r="B49" s="41"/>
      <c r="C49" s="42"/>
      <c r="D49" s="42"/>
      <c r="E49" s="42"/>
      <c r="F49" s="42"/>
      <c r="G49" s="42"/>
      <c r="H49" s="42"/>
      <c r="I49" s="42"/>
      <c r="J49" s="42"/>
      <c r="K49" s="42"/>
      <c r="L49" s="42"/>
      <c r="M49" s="42"/>
      <c r="N49" s="42"/>
      <c r="O49" s="42"/>
      <c r="P49" s="42"/>
      <c r="Q49" s="42"/>
      <c r="R49" s="42"/>
      <c r="S49" s="42"/>
      <c r="T49" s="42"/>
      <c r="U49" s="42"/>
      <c r="V49" s="42"/>
      <c r="W49" s="42"/>
      <c r="X49" s="43"/>
    </row>
    <row r="50" spans="1:24">
      <c r="A50" s="37"/>
      <c r="B50" s="41"/>
      <c r="C50" s="42"/>
      <c r="D50" s="42"/>
      <c r="E50" s="42"/>
      <c r="F50" s="42"/>
      <c r="G50" s="42"/>
      <c r="H50" s="42"/>
      <c r="I50" s="42"/>
      <c r="J50" s="42"/>
      <c r="K50" s="42"/>
      <c r="L50" s="42"/>
      <c r="M50" s="42"/>
      <c r="N50" s="42"/>
      <c r="O50" s="42"/>
      <c r="P50" s="42"/>
      <c r="Q50" s="42"/>
      <c r="R50" s="42"/>
      <c r="S50" s="42"/>
      <c r="T50" s="42"/>
      <c r="U50" s="42"/>
      <c r="V50" s="42"/>
      <c r="W50" s="42"/>
      <c r="X50" s="43"/>
    </row>
    <row r="51" spans="1:24">
      <c r="A51" s="37"/>
      <c r="B51" s="41"/>
      <c r="C51" s="42"/>
      <c r="D51" s="42"/>
      <c r="E51" s="42"/>
      <c r="F51" s="42"/>
      <c r="G51" s="42"/>
      <c r="H51" s="42"/>
      <c r="I51" s="42"/>
      <c r="J51" s="42"/>
      <c r="K51" s="42"/>
      <c r="L51" s="42"/>
      <c r="M51" s="42"/>
      <c r="N51" s="42"/>
      <c r="O51" s="42"/>
      <c r="P51" s="42"/>
      <c r="Q51" s="42"/>
      <c r="R51" s="42"/>
      <c r="S51" s="42"/>
      <c r="T51" s="42"/>
      <c r="U51" s="42"/>
      <c r="V51" s="42"/>
      <c r="W51" s="42"/>
      <c r="X51" s="43"/>
    </row>
    <row r="52" spans="1:24">
      <c r="A52" s="37"/>
      <c r="B52" s="46"/>
      <c r="C52" s="47"/>
      <c r="D52" s="47"/>
      <c r="E52" s="47"/>
      <c r="F52" s="47"/>
      <c r="G52" s="47"/>
      <c r="H52" s="47"/>
      <c r="I52" s="47"/>
      <c r="J52" s="47"/>
      <c r="K52" s="47"/>
      <c r="L52" s="47"/>
      <c r="M52" s="47"/>
      <c r="N52" s="47"/>
      <c r="O52" s="47"/>
      <c r="P52" s="47"/>
      <c r="Q52" s="47"/>
      <c r="R52" s="47"/>
      <c r="S52" s="47"/>
      <c r="T52" s="47"/>
      <c r="U52" s="47"/>
      <c r="V52" s="47"/>
      <c r="W52" s="47"/>
      <c r="X52" s="48"/>
    </row>
    <row r="53" spans="1:24">
      <c r="A53" s="37"/>
      <c r="B53" s="37" t="s">
        <v>12</v>
      </c>
      <c r="C53" s="37"/>
      <c r="D53" s="37"/>
      <c r="E53" s="37"/>
      <c r="F53" s="37"/>
      <c r="G53" s="37"/>
      <c r="H53" s="37"/>
      <c r="I53" s="37"/>
      <c r="J53" s="37"/>
      <c r="K53" s="37"/>
      <c r="L53" s="37"/>
      <c r="M53" s="37"/>
      <c r="N53" s="37"/>
      <c r="O53" s="37"/>
      <c r="P53" s="37"/>
      <c r="Q53" s="37"/>
      <c r="R53" s="37"/>
      <c r="S53" s="37"/>
      <c r="T53" s="37"/>
      <c r="U53" s="37"/>
      <c r="V53" s="37"/>
      <c r="W53" s="37"/>
      <c r="X53" s="37"/>
    </row>
    <row r="54" spans="1:24">
      <c r="A54" s="37"/>
      <c r="B54" s="37"/>
      <c r="C54" s="37"/>
      <c r="D54" s="37"/>
      <c r="E54" s="37"/>
      <c r="F54" s="37"/>
      <c r="G54" s="37"/>
      <c r="H54" s="37"/>
      <c r="I54" s="37"/>
      <c r="J54" s="37"/>
      <c r="K54" s="37"/>
      <c r="L54" s="37"/>
      <c r="M54" s="37"/>
      <c r="N54" s="37"/>
      <c r="O54" s="37"/>
      <c r="P54" s="37"/>
      <c r="Q54" s="37"/>
      <c r="R54" s="37"/>
      <c r="S54" s="37"/>
      <c r="T54" s="37"/>
      <c r="U54" s="37"/>
      <c r="V54" s="37"/>
      <c r="W54" s="37"/>
      <c r="X54" s="37"/>
    </row>
    <row r="55" spans="1:24">
      <c r="A55" s="37"/>
      <c r="B55" s="37"/>
      <c r="C55" s="37"/>
      <c r="D55" s="37"/>
      <c r="E55" s="37"/>
      <c r="F55" s="37"/>
      <c r="G55" s="37"/>
      <c r="H55" s="37"/>
      <c r="I55" s="37"/>
      <c r="J55" s="37"/>
      <c r="K55" s="37"/>
      <c r="L55" s="37"/>
      <c r="M55" s="37"/>
      <c r="N55" s="37"/>
      <c r="O55" s="37"/>
      <c r="P55" s="37"/>
      <c r="Q55" s="37"/>
      <c r="R55" s="37"/>
      <c r="S55" s="37"/>
      <c r="T55" s="37"/>
      <c r="U55" s="37"/>
      <c r="V55" s="37"/>
      <c r="W55" s="37"/>
      <c r="X55" s="37"/>
    </row>
  </sheetData>
  <sheetProtection algorithmName="SHA-512" hashValue="6M+mbDxvNMIrjwTYnuCdt0aUu0UKKAFLAZWSHBKT2LR7T8G9OOWM5CWwhSEvp3qBr8rcMqmul21TY0+jwV5H/w==" saltValue="nnYfnAYOD2+gWf5Oybnt9Q==" spinCount="100000" sheet="1" objects="1" scenarios="1"/>
  <mergeCells count="13">
    <mergeCell ref="N3:W3"/>
    <mergeCell ref="E35:W39"/>
    <mergeCell ref="E42:J42"/>
    <mergeCell ref="N42:V42"/>
    <mergeCell ref="E47:I47"/>
    <mergeCell ref="J47:O47"/>
    <mergeCell ref="B6:X6"/>
    <mergeCell ref="C17:W19"/>
    <mergeCell ref="C22:W22"/>
    <mergeCell ref="E31:L31"/>
    <mergeCell ref="M11:X12"/>
    <mergeCell ref="M13:X13"/>
    <mergeCell ref="M14:X14"/>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1D200-5724-4B44-AF63-77A73381C47D}">
  <sheetPr>
    <pageSetUpPr fitToPage="1"/>
  </sheetPr>
  <dimension ref="A1:AB51"/>
  <sheetViews>
    <sheetView topLeftCell="A21" zoomScaleNormal="100" zoomScaleSheetLayoutView="100" workbookViewId="0">
      <selection activeCell="Y43" sqref="Y43"/>
    </sheetView>
  </sheetViews>
  <sheetFormatPr defaultColWidth="3.25" defaultRowHeight="12"/>
  <cols>
    <col min="1" max="24" width="3.25" style="155"/>
    <col min="25" max="25" width="10.5" style="155" customWidth="1"/>
    <col min="26" max="16384" width="3.25" style="155"/>
  </cols>
  <sheetData>
    <row r="1" spans="1:26" ht="17.25">
      <c r="A1" s="154"/>
      <c r="B1" s="247" t="s">
        <v>13</v>
      </c>
      <c r="C1" s="247"/>
      <c r="D1" s="247"/>
      <c r="E1" s="247"/>
      <c r="F1" s="247"/>
      <c r="G1" s="247"/>
      <c r="H1" s="247"/>
      <c r="I1" s="247"/>
      <c r="J1" s="247"/>
      <c r="K1" s="247"/>
      <c r="L1" s="247"/>
      <c r="M1" s="247"/>
      <c r="N1" s="247"/>
      <c r="O1" s="247"/>
      <c r="P1" s="247"/>
      <c r="Q1" s="247"/>
      <c r="R1" s="247"/>
      <c r="S1" s="247"/>
      <c r="T1" s="247"/>
      <c r="U1" s="247"/>
      <c r="V1" s="247"/>
      <c r="W1" s="247"/>
      <c r="X1" s="154"/>
      <c r="Y1" s="154"/>
      <c r="Z1" s="154"/>
    </row>
    <row r="2" spans="1:26">
      <c r="A2" s="154"/>
      <c r="B2" s="250" t="s">
        <v>231</v>
      </c>
      <c r="C2" s="250"/>
      <c r="D2" s="250"/>
      <c r="E2" s="250"/>
      <c r="F2" s="250"/>
      <c r="G2" s="250"/>
      <c r="H2" s="250"/>
      <c r="I2" s="250"/>
      <c r="J2" s="250"/>
      <c r="K2" s="250"/>
      <c r="L2" s="250"/>
      <c r="M2" s="250"/>
      <c r="N2" s="250"/>
      <c r="O2" s="250"/>
      <c r="P2" s="250"/>
      <c r="Q2" s="250"/>
      <c r="R2" s="250"/>
      <c r="S2" s="250"/>
      <c r="T2" s="250"/>
      <c r="U2" s="250"/>
      <c r="V2" s="250"/>
      <c r="W2" s="250"/>
      <c r="X2" s="154"/>
      <c r="Y2" s="154"/>
      <c r="Z2" s="154"/>
    </row>
    <row r="3" spans="1:26">
      <c r="A3" s="154"/>
      <c r="B3" s="154"/>
      <c r="C3" s="154"/>
      <c r="D3" s="154"/>
      <c r="E3" s="154"/>
      <c r="F3" s="154"/>
      <c r="G3" s="154"/>
      <c r="H3" s="154"/>
      <c r="I3" s="154"/>
      <c r="J3" s="154"/>
      <c r="K3" s="154"/>
      <c r="L3" s="154"/>
      <c r="M3" s="154"/>
      <c r="N3" s="154"/>
      <c r="O3" s="154"/>
      <c r="P3" s="154"/>
      <c r="Q3" s="154"/>
      <c r="R3" s="154"/>
      <c r="S3" s="154"/>
      <c r="T3" s="154"/>
      <c r="U3" s="154"/>
      <c r="V3" s="154"/>
      <c r="W3" s="154"/>
      <c r="X3" s="154"/>
      <c r="Y3" s="154"/>
      <c r="Z3" s="154"/>
    </row>
    <row r="4" spans="1:26" ht="21" customHeight="1">
      <c r="A4" s="154"/>
      <c r="B4" s="248" t="s">
        <v>14</v>
      </c>
      <c r="C4" s="248"/>
      <c r="D4" s="248"/>
      <c r="E4" s="248"/>
      <c r="F4" s="248"/>
      <c r="G4" s="248"/>
      <c r="H4" s="248"/>
      <c r="I4" s="248"/>
      <c r="J4" s="248"/>
      <c r="K4" s="248"/>
      <c r="L4" s="248"/>
      <c r="M4" s="248"/>
      <c r="N4" s="248"/>
      <c r="O4" s="248"/>
      <c r="P4" s="248"/>
      <c r="Q4" s="248"/>
      <c r="R4" s="248"/>
      <c r="S4" s="248"/>
      <c r="T4" s="248"/>
      <c r="U4" s="248"/>
      <c r="V4" s="248"/>
      <c r="W4" s="248"/>
      <c r="X4" s="154"/>
      <c r="Y4" s="154"/>
      <c r="Z4" s="154"/>
    </row>
    <row r="5" spans="1:26" ht="23.25" customHeight="1">
      <c r="A5" s="154"/>
      <c r="B5" s="241" t="s">
        <v>15</v>
      </c>
      <c r="C5" s="241"/>
      <c r="D5" s="241"/>
      <c r="E5" s="241"/>
      <c r="F5" s="249" t="str">
        <f>入力シート!D11</f>
        <v>延岡株式会社</v>
      </c>
      <c r="G5" s="249"/>
      <c r="H5" s="249"/>
      <c r="I5" s="249"/>
      <c r="J5" s="249"/>
      <c r="K5" s="249"/>
      <c r="L5" s="249"/>
      <c r="M5" s="241" t="s">
        <v>1</v>
      </c>
      <c r="N5" s="241"/>
      <c r="O5" s="241"/>
      <c r="P5" s="241"/>
      <c r="Q5" s="243" t="str">
        <f>入力シート!D12</f>
        <v>代表取締役　延岡　太郎</v>
      </c>
      <c r="R5" s="243"/>
      <c r="S5" s="243"/>
      <c r="T5" s="243"/>
      <c r="U5" s="243"/>
      <c r="V5" s="243"/>
      <c r="W5" s="243"/>
      <c r="X5" s="154"/>
      <c r="Y5" s="154"/>
      <c r="Z5" s="154"/>
    </row>
    <row r="6" spans="1:26" ht="23.25" customHeight="1">
      <c r="A6" s="154"/>
      <c r="B6" s="241" t="s">
        <v>16</v>
      </c>
      <c r="C6" s="241"/>
      <c r="D6" s="241"/>
      <c r="E6" s="241"/>
      <c r="F6" s="243" t="str">
        <f>入力シート!D10</f>
        <v>宮崎県延岡市東本小路１番地２３</v>
      </c>
      <c r="G6" s="243"/>
      <c r="H6" s="243"/>
      <c r="I6" s="243"/>
      <c r="J6" s="243"/>
      <c r="K6" s="243"/>
      <c r="L6" s="243"/>
      <c r="M6" s="243"/>
      <c r="N6" s="243"/>
      <c r="O6" s="243"/>
      <c r="P6" s="243"/>
      <c r="Q6" s="243"/>
      <c r="R6" s="243"/>
      <c r="S6" s="243"/>
      <c r="T6" s="243"/>
      <c r="U6" s="243"/>
      <c r="V6" s="243"/>
      <c r="W6" s="243"/>
      <c r="X6" s="154"/>
      <c r="Y6" s="154"/>
      <c r="Z6" s="154"/>
    </row>
    <row r="7" spans="1:26">
      <c r="A7" s="154"/>
      <c r="B7" s="154"/>
      <c r="C7" s="154"/>
      <c r="D7" s="154"/>
      <c r="E7" s="154"/>
      <c r="F7" s="154"/>
      <c r="G7" s="154"/>
      <c r="H7" s="154"/>
      <c r="I7" s="154"/>
      <c r="J7" s="154"/>
      <c r="K7" s="154"/>
      <c r="L7" s="154"/>
      <c r="M7" s="154"/>
      <c r="N7" s="154"/>
      <c r="O7" s="154"/>
      <c r="P7" s="154"/>
      <c r="Q7" s="154"/>
      <c r="R7" s="154"/>
      <c r="S7" s="154"/>
      <c r="T7" s="154"/>
      <c r="U7" s="154"/>
      <c r="V7" s="154"/>
      <c r="W7" s="154"/>
      <c r="X7" s="154"/>
      <c r="Y7" s="154"/>
      <c r="Z7" s="154"/>
    </row>
    <row r="8" spans="1:26" ht="24" customHeight="1">
      <c r="A8" s="154"/>
      <c r="B8" s="241" t="s">
        <v>17</v>
      </c>
      <c r="C8" s="241"/>
      <c r="D8" s="241"/>
      <c r="E8" s="241"/>
      <c r="F8" s="241"/>
      <c r="G8" s="241"/>
      <c r="H8" s="241"/>
      <c r="I8" s="241"/>
      <c r="J8" s="241"/>
      <c r="K8" s="241"/>
      <c r="L8" s="241"/>
      <c r="M8" s="241"/>
      <c r="N8" s="241"/>
      <c r="O8" s="241"/>
      <c r="P8" s="241"/>
      <c r="Q8" s="246" t="s">
        <v>19</v>
      </c>
      <c r="R8" s="246"/>
      <c r="S8" s="246"/>
      <c r="T8" s="241" t="s">
        <v>18</v>
      </c>
      <c r="U8" s="241"/>
      <c r="V8" s="241"/>
      <c r="W8" s="241"/>
      <c r="X8" s="154"/>
      <c r="Y8" s="154"/>
      <c r="Z8" s="154"/>
    </row>
    <row r="9" spans="1:26" ht="24" customHeight="1">
      <c r="A9" s="154"/>
      <c r="B9" s="241"/>
      <c r="C9" s="241"/>
      <c r="D9" s="241"/>
      <c r="E9" s="241"/>
      <c r="F9" s="241"/>
      <c r="G9" s="241"/>
      <c r="H9" s="241"/>
      <c r="I9" s="241"/>
      <c r="J9" s="241"/>
      <c r="K9" s="241"/>
      <c r="L9" s="241"/>
      <c r="M9" s="241"/>
      <c r="N9" s="241"/>
      <c r="O9" s="241"/>
      <c r="P9" s="241"/>
      <c r="Q9" s="246"/>
      <c r="R9" s="246"/>
      <c r="S9" s="246"/>
      <c r="T9" s="241"/>
      <c r="U9" s="241"/>
      <c r="V9" s="241"/>
      <c r="W9" s="241"/>
      <c r="X9" s="154"/>
      <c r="Y9" s="154"/>
      <c r="Z9" s="154"/>
    </row>
    <row r="10" spans="1:26">
      <c r="A10" s="154"/>
      <c r="B10" s="234">
        <v>1</v>
      </c>
      <c r="C10" s="234"/>
      <c r="D10" s="245" t="s">
        <v>20</v>
      </c>
      <c r="E10" s="245"/>
      <c r="F10" s="245"/>
      <c r="G10" s="245"/>
      <c r="H10" s="245"/>
      <c r="I10" s="245"/>
      <c r="J10" s="245"/>
      <c r="K10" s="245"/>
      <c r="L10" s="245"/>
      <c r="M10" s="245"/>
      <c r="N10" s="245"/>
      <c r="O10" s="245"/>
      <c r="P10" s="245"/>
      <c r="Q10" s="243" t="str">
        <f>IF(入力シート!$F$19='2.事業計画（入力有）'!B10,"〇","")</f>
        <v>〇</v>
      </c>
      <c r="R10" s="243"/>
      <c r="S10" s="243"/>
      <c r="T10" s="244"/>
      <c r="U10" s="244"/>
      <c r="V10" s="244"/>
      <c r="W10" s="244"/>
      <c r="X10" s="154"/>
      <c r="Y10" s="154"/>
      <c r="Z10" s="154"/>
    </row>
    <row r="11" spans="1:26">
      <c r="A11" s="154"/>
      <c r="B11" s="234"/>
      <c r="C11" s="234"/>
      <c r="D11" s="245"/>
      <c r="E11" s="245"/>
      <c r="F11" s="245"/>
      <c r="G11" s="245"/>
      <c r="H11" s="245"/>
      <c r="I11" s="245"/>
      <c r="J11" s="245"/>
      <c r="K11" s="245"/>
      <c r="L11" s="245"/>
      <c r="M11" s="245"/>
      <c r="N11" s="245"/>
      <c r="O11" s="245"/>
      <c r="P11" s="245"/>
      <c r="Q11" s="243"/>
      <c r="R11" s="243"/>
      <c r="S11" s="243"/>
      <c r="T11" s="244"/>
      <c r="U11" s="244"/>
      <c r="V11" s="244"/>
      <c r="W11" s="244"/>
      <c r="X11" s="154"/>
      <c r="Y11" s="154"/>
      <c r="Z11" s="154"/>
    </row>
    <row r="12" spans="1:26">
      <c r="A12" s="154"/>
      <c r="B12" s="234">
        <v>2</v>
      </c>
      <c r="C12" s="234"/>
      <c r="D12" s="245" t="s">
        <v>21</v>
      </c>
      <c r="E12" s="245"/>
      <c r="F12" s="245"/>
      <c r="G12" s="245"/>
      <c r="H12" s="245"/>
      <c r="I12" s="245"/>
      <c r="J12" s="245"/>
      <c r="K12" s="245"/>
      <c r="L12" s="245"/>
      <c r="M12" s="245"/>
      <c r="N12" s="245"/>
      <c r="O12" s="245"/>
      <c r="P12" s="245"/>
      <c r="Q12" s="243" t="str">
        <f>IF(入力シート!$F$19='2.事業計画（入力有）'!B12,"〇","")</f>
        <v/>
      </c>
      <c r="R12" s="243"/>
      <c r="S12" s="243"/>
      <c r="T12" s="244"/>
      <c r="U12" s="244"/>
      <c r="V12" s="244"/>
      <c r="W12" s="244"/>
      <c r="X12" s="154"/>
      <c r="Y12" s="154"/>
      <c r="Z12" s="154"/>
    </row>
    <row r="13" spans="1:26">
      <c r="A13" s="154"/>
      <c r="B13" s="234"/>
      <c r="C13" s="234"/>
      <c r="D13" s="245"/>
      <c r="E13" s="245"/>
      <c r="F13" s="245"/>
      <c r="G13" s="245"/>
      <c r="H13" s="245"/>
      <c r="I13" s="245"/>
      <c r="J13" s="245"/>
      <c r="K13" s="245"/>
      <c r="L13" s="245"/>
      <c r="M13" s="245"/>
      <c r="N13" s="245"/>
      <c r="O13" s="245"/>
      <c r="P13" s="245"/>
      <c r="Q13" s="243"/>
      <c r="R13" s="243"/>
      <c r="S13" s="243"/>
      <c r="T13" s="244"/>
      <c r="U13" s="244"/>
      <c r="V13" s="244"/>
      <c r="W13" s="244"/>
      <c r="X13" s="154"/>
      <c r="Y13" s="154"/>
      <c r="Z13" s="154"/>
    </row>
    <row r="14" spans="1:26">
      <c r="A14" s="154"/>
      <c r="B14" s="234">
        <v>3</v>
      </c>
      <c r="C14" s="234"/>
      <c r="D14" s="245" t="s">
        <v>22</v>
      </c>
      <c r="E14" s="245"/>
      <c r="F14" s="245"/>
      <c r="G14" s="245"/>
      <c r="H14" s="245"/>
      <c r="I14" s="245"/>
      <c r="J14" s="245"/>
      <c r="K14" s="245"/>
      <c r="L14" s="245"/>
      <c r="M14" s="245"/>
      <c r="N14" s="245"/>
      <c r="O14" s="245"/>
      <c r="P14" s="245"/>
      <c r="Q14" s="243" t="str">
        <f>IF(入力シート!$F$19='2.事業計画（入力有）'!B14,"〇","")</f>
        <v/>
      </c>
      <c r="R14" s="243"/>
      <c r="S14" s="243"/>
      <c r="T14" s="244"/>
      <c r="U14" s="244"/>
      <c r="V14" s="244"/>
      <c r="W14" s="244"/>
      <c r="X14" s="154"/>
      <c r="Y14" s="154"/>
      <c r="Z14" s="154"/>
    </row>
    <row r="15" spans="1:26">
      <c r="A15" s="154"/>
      <c r="B15" s="234"/>
      <c r="C15" s="234"/>
      <c r="D15" s="245"/>
      <c r="E15" s="245"/>
      <c r="F15" s="245"/>
      <c r="G15" s="245"/>
      <c r="H15" s="245"/>
      <c r="I15" s="245"/>
      <c r="J15" s="245"/>
      <c r="K15" s="245"/>
      <c r="L15" s="245"/>
      <c r="M15" s="245"/>
      <c r="N15" s="245"/>
      <c r="O15" s="245"/>
      <c r="P15" s="245"/>
      <c r="Q15" s="243"/>
      <c r="R15" s="243"/>
      <c r="S15" s="243"/>
      <c r="T15" s="244"/>
      <c r="U15" s="244"/>
      <c r="V15" s="244"/>
      <c r="W15" s="244"/>
      <c r="X15" s="154"/>
      <c r="Y15" s="154"/>
      <c r="Z15" s="154"/>
    </row>
    <row r="16" spans="1:26">
      <c r="A16" s="154"/>
      <c r="B16" s="234">
        <v>4</v>
      </c>
      <c r="C16" s="234"/>
      <c r="D16" s="245" t="s">
        <v>23</v>
      </c>
      <c r="E16" s="245"/>
      <c r="F16" s="245"/>
      <c r="G16" s="245"/>
      <c r="H16" s="245"/>
      <c r="I16" s="245"/>
      <c r="J16" s="245"/>
      <c r="K16" s="245"/>
      <c r="L16" s="245"/>
      <c r="M16" s="245"/>
      <c r="N16" s="245"/>
      <c r="O16" s="245"/>
      <c r="P16" s="245"/>
      <c r="Q16" s="243" t="str">
        <f>IF(入力シート!$F$19='2.事業計画（入力有）'!B16,"〇","")</f>
        <v/>
      </c>
      <c r="R16" s="243"/>
      <c r="S16" s="243"/>
      <c r="T16" s="244"/>
      <c r="U16" s="244"/>
      <c r="V16" s="244"/>
      <c r="W16" s="244"/>
      <c r="X16" s="154"/>
      <c r="Y16" s="154"/>
      <c r="Z16" s="154"/>
    </row>
    <row r="17" spans="1:28">
      <c r="A17" s="154"/>
      <c r="B17" s="234"/>
      <c r="C17" s="234"/>
      <c r="D17" s="245"/>
      <c r="E17" s="245"/>
      <c r="F17" s="245"/>
      <c r="G17" s="245"/>
      <c r="H17" s="245"/>
      <c r="I17" s="245"/>
      <c r="J17" s="245"/>
      <c r="K17" s="245"/>
      <c r="L17" s="245"/>
      <c r="M17" s="245"/>
      <c r="N17" s="245"/>
      <c r="O17" s="245"/>
      <c r="P17" s="245"/>
      <c r="Q17" s="243"/>
      <c r="R17" s="243"/>
      <c r="S17" s="243"/>
      <c r="T17" s="244"/>
      <c r="U17" s="244"/>
      <c r="V17" s="244"/>
      <c r="W17" s="244"/>
      <c r="X17" s="154"/>
      <c r="Y17" s="154"/>
      <c r="Z17" s="154"/>
    </row>
    <row r="18" spans="1:28">
      <c r="A18" s="154"/>
      <c r="B18" s="234">
        <v>5</v>
      </c>
      <c r="C18" s="234"/>
      <c r="D18" s="245" t="s">
        <v>24</v>
      </c>
      <c r="E18" s="245"/>
      <c r="F18" s="245"/>
      <c r="G18" s="245"/>
      <c r="H18" s="245"/>
      <c r="I18" s="245"/>
      <c r="J18" s="245"/>
      <c r="K18" s="245"/>
      <c r="L18" s="245"/>
      <c r="M18" s="245"/>
      <c r="N18" s="245"/>
      <c r="O18" s="245"/>
      <c r="P18" s="245"/>
      <c r="Q18" s="243" t="str">
        <f>IF(入力シート!$F$19='2.事業計画（入力有）'!B18,"〇","")</f>
        <v/>
      </c>
      <c r="R18" s="243"/>
      <c r="S18" s="243"/>
      <c r="T18" s="244"/>
      <c r="U18" s="244"/>
      <c r="V18" s="244"/>
      <c r="W18" s="244"/>
      <c r="X18" s="154"/>
      <c r="Y18" s="154"/>
      <c r="Z18" s="154"/>
    </row>
    <row r="19" spans="1:28">
      <c r="A19" s="154"/>
      <c r="B19" s="234"/>
      <c r="C19" s="234"/>
      <c r="D19" s="245"/>
      <c r="E19" s="245"/>
      <c r="F19" s="245"/>
      <c r="G19" s="245"/>
      <c r="H19" s="245"/>
      <c r="I19" s="245"/>
      <c r="J19" s="245"/>
      <c r="K19" s="245"/>
      <c r="L19" s="245"/>
      <c r="M19" s="245"/>
      <c r="N19" s="245"/>
      <c r="O19" s="245"/>
      <c r="P19" s="245"/>
      <c r="Q19" s="243"/>
      <c r="R19" s="243"/>
      <c r="S19" s="243"/>
      <c r="T19" s="244"/>
      <c r="U19" s="244"/>
      <c r="V19" s="244"/>
      <c r="W19" s="244"/>
      <c r="X19" s="154"/>
      <c r="Y19" s="154"/>
      <c r="Z19" s="154"/>
    </row>
    <row r="20" spans="1:28">
      <c r="A20" s="154"/>
      <c r="B20" s="154"/>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row>
    <row r="21" spans="1:28">
      <c r="A21" s="154"/>
      <c r="B21" s="241" t="s">
        <v>25</v>
      </c>
      <c r="C21" s="241"/>
      <c r="D21" s="241"/>
      <c r="E21" s="241"/>
      <c r="F21" s="241"/>
      <c r="G21" s="241"/>
      <c r="H21" s="241"/>
      <c r="I21" s="241"/>
      <c r="J21" s="241"/>
      <c r="K21" s="241"/>
      <c r="L21" s="241"/>
      <c r="M21" s="241"/>
      <c r="N21" s="241"/>
      <c r="O21" s="241"/>
      <c r="P21" s="241"/>
      <c r="Q21" s="241"/>
      <c r="R21" s="241"/>
      <c r="S21" s="241"/>
      <c r="T21" s="241"/>
      <c r="U21" s="241"/>
      <c r="V21" s="241"/>
      <c r="W21" s="241"/>
      <c r="X21" s="154"/>
      <c r="Y21" s="154"/>
      <c r="Z21" s="154"/>
    </row>
    <row r="22" spans="1:28">
      <c r="A22" s="154"/>
      <c r="B22" s="241"/>
      <c r="C22" s="241"/>
      <c r="D22" s="241"/>
      <c r="E22" s="241"/>
      <c r="F22" s="241"/>
      <c r="G22" s="241"/>
      <c r="H22" s="241"/>
      <c r="I22" s="241"/>
      <c r="J22" s="241"/>
      <c r="K22" s="241"/>
      <c r="L22" s="241"/>
      <c r="M22" s="241"/>
      <c r="N22" s="241"/>
      <c r="O22" s="241"/>
      <c r="P22" s="241"/>
      <c r="Q22" s="241"/>
      <c r="R22" s="241"/>
      <c r="S22" s="241"/>
      <c r="T22" s="241"/>
      <c r="U22" s="241"/>
      <c r="V22" s="241"/>
      <c r="W22" s="241"/>
      <c r="X22" s="154"/>
      <c r="Y22" s="154"/>
      <c r="Z22" s="154"/>
    </row>
    <row r="23" spans="1:28">
      <c r="A23" s="154"/>
      <c r="B23" s="242" t="s">
        <v>237</v>
      </c>
      <c r="C23" s="242"/>
      <c r="D23" s="242"/>
      <c r="E23" s="242"/>
      <c r="F23" s="242"/>
      <c r="G23" s="242"/>
      <c r="H23" s="242"/>
      <c r="I23" s="242"/>
      <c r="J23" s="242"/>
      <c r="K23" s="242"/>
      <c r="L23" s="242"/>
      <c r="M23" s="242"/>
      <c r="N23" s="242"/>
      <c r="O23" s="242"/>
      <c r="P23" s="242"/>
      <c r="Q23" s="242"/>
      <c r="R23" s="242"/>
      <c r="S23" s="242"/>
      <c r="T23" s="242"/>
      <c r="U23" s="242"/>
      <c r="V23" s="242"/>
      <c r="W23" s="242"/>
      <c r="X23" s="154"/>
      <c r="Y23" s="154"/>
      <c r="Z23" s="154"/>
    </row>
    <row r="24" spans="1:28">
      <c r="A24" s="154"/>
      <c r="B24" s="242"/>
      <c r="C24" s="242"/>
      <c r="D24" s="242"/>
      <c r="E24" s="242"/>
      <c r="F24" s="242"/>
      <c r="G24" s="242"/>
      <c r="H24" s="242"/>
      <c r="I24" s="242"/>
      <c r="J24" s="242"/>
      <c r="K24" s="242"/>
      <c r="L24" s="242"/>
      <c r="M24" s="242"/>
      <c r="N24" s="242"/>
      <c r="O24" s="242"/>
      <c r="P24" s="242"/>
      <c r="Q24" s="242"/>
      <c r="R24" s="242"/>
      <c r="S24" s="242"/>
      <c r="T24" s="242"/>
      <c r="U24" s="242"/>
      <c r="V24" s="242"/>
      <c r="W24" s="242"/>
      <c r="X24" s="154"/>
      <c r="Y24" s="154"/>
      <c r="Z24" s="154"/>
    </row>
    <row r="25" spans="1:28">
      <c r="A25" s="154"/>
      <c r="B25" s="242"/>
      <c r="C25" s="242"/>
      <c r="D25" s="242"/>
      <c r="E25" s="242"/>
      <c r="F25" s="242"/>
      <c r="G25" s="242"/>
      <c r="H25" s="242"/>
      <c r="I25" s="242"/>
      <c r="J25" s="242"/>
      <c r="K25" s="242"/>
      <c r="L25" s="242"/>
      <c r="M25" s="242"/>
      <c r="N25" s="242"/>
      <c r="O25" s="242"/>
      <c r="P25" s="242"/>
      <c r="Q25" s="242"/>
      <c r="R25" s="242"/>
      <c r="S25" s="242"/>
      <c r="T25" s="242"/>
      <c r="U25" s="242"/>
      <c r="V25" s="242"/>
      <c r="W25" s="242"/>
      <c r="X25" s="154"/>
      <c r="Y25" s="154"/>
      <c r="Z25" s="154"/>
      <c r="AA25" s="155" t="s">
        <v>236</v>
      </c>
      <c r="AB25" s="156" t="s">
        <v>251</v>
      </c>
    </row>
    <row r="26" spans="1:28">
      <c r="A26" s="154"/>
      <c r="B26" s="242"/>
      <c r="C26" s="242"/>
      <c r="D26" s="242"/>
      <c r="E26" s="242"/>
      <c r="F26" s="242"/>
      <c r="G26" s="242"/>
      <c r="H26" s="242"/>
      <c r="I26" s="242"/>
      <c r="J26" s="242"/>
      <c r="K26" s="242"/>
      <c r="L26" s="242"/>
      <c r="M26" s="242"/>
      <c r="N26" s="242"/>
      <c r="O26" s="242"/>
      <c r="P26" s="242"/>
      <c r="Q26" s="242"/>
      <c r="R26" s="242"/>
      <c r="S26" s="242"/>
      <c r="T26" s="242"/>
      <c r="U26" s="242"/>
      <c r="V26" s="242"/>
      <c r="W26" s="242"/>
      <c r="X26" s="154"/>
      <c r="Y26" s="154"/>
      <c r="Z26" s="154"/>
    </row>
    <row r="27" spans="1:28">
      <c r="A27" s="154"/>
      <c r="B27" s="242"/>
      <c r="C27" s="242"/>
      <c r="D27" s="242"/>
      <c r="E27" s="242"/>
      <c r="F27" s="242"/>
      <c r="G27" s="242"/>
      <c r="H27" s="242"/>
      <c r="I27" s="242"/>
      <c r="J27" s="242"/>
      <c r="K27" s="242"/>
      <c r="L27" s="242"/>
      <c r="M27" s="242"/>
      <c r="N27" s="242"/>
      <c r="O27" s="242"/>
      <c r="P27" s="242"/>
      <c r="Q27" s="242"/>
      <c r="R27" s="242"/>
      <c r="S27" s="242"/>
      <c r="T27" s="242"/>
      <c r="U27" s="242"/>
      <c r="V27" s="242"/>
      <c r="W27" s="242"/>
      <c r="X27" s="154"/>
      <c r="Y27" s="154"/>
      <c r="Z27" s="154"/>
    </row>
    <row r="28" spans="1:28">
      <c r="A28" s="154"/>
      <c r="B28" s="242"/>
      <c r="C28" s="242"/>
      <c r="D28" s="242"/>
      <c r="E28" s="242"/>
      <c r="F28" s="242"/>
      <c r="G28" s="242"/>
      <c r="H28" s="242"/>
      <c r="I28" s="242"/>
      <c r="J28" s="242"/>
      <c r="K28" s="242"/>
      <c r="L28" s="242"/>
      <c r="M28" s="242"/>
      <c r="N28" s="242"/>
      <c r="O28" s="242"/>
      <c r="P28" s="242"/>
      <c r="Q28" s="242"/>
      <c r="R28" s="242"/>
      <c r="S28" s="242"/>
      <c r="T28" s="242"/>
      <c r="U28" s="242"/>
      <c r="V28" s="242"/>
      <c r="W28" s="242"/>
      <c r="X28" s="154"/>
      <c r="Y28" s="154"/>
      <c r="Z28" s="154"/>
    </row>
    <row r="29" spans="1:28">
      <c r="A29" s="154"/>
      <c r="B29" s="154"/>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row>
    <row r="30" spans="1:28">
      <c r="A30" s="154"/>
      <c r="B30" s="154" t="s">
        <v>26</v>
      </c>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row>
    <row r="31" spans="1:28" ht="12" customHeight="1">
      <c r="A31" s="154"/>
      <c r="B31" s="241" t="s">
        <v>27</v>
      </c>
      <c r="C31" s="241"/>
      <c r="D31" s="241"/>
      <c r="E31" s="241"/>
      <c r="F31" s="241"/>
      <c r="G31" s="241"/>
      <c r="H31" s="241"/>
      <c r="I31" s="241"/>
      <c r="J31" s="241" t="s">
        <v>28</v>
      </c>
      <c r="K31" s="241"/>
      <c r="L31" s="241"/>
      <c r="M31" s="241"/>
      <c r="N31" s="241"/>
      <c r="O31" s="241"/>
      <c r="P31" s="241" t="s">
        <v>18</v>
      </c>
      <c r="Q31" s="241"/>
      <c r="R31" s="241"/>
      <c r="S31" s="241"/>
      <c r="T31" s="241"/>
      <c r="U31" s="241"/>
      <c r="V31" s="241"/>
      <c r="W31" s="241"/>
      <c r="X31" s="154"/>
      <c r="Y31" s="154"/>
      <c r="Z31" s="154"/>
    </row>
    <row r="32" spans="1:28" ht="12" customHeight="1">
      <c r="A32" s="154"/>
      <c r="B32" s="241"/>
      <c r="C32" s="241"/>
      <c r="D32" s="241"/>
      <c r="E32" s="241"/>
      <c r="F32" s="241"/>
      <c r="G32" s="241"/>
      <c r="H32" s="241"/>
      <c r="I32" s="241"/>
      <c r="J32" s="241"/>
      <c r="K32" s="241"/>
      <c r="L32" s="241"/>
      <c r="M32" s="241"/>
      <c r="N32" s="241"/>
      <c r="O32" s="241"/>
      <c r="P32" s="241"/>
      <c r="Q32" s="241"/>
      <c r="R32" s="241"/>
      <c r="S32" s="241"/>
      <c r="T32" s="241"/>
      <c r="U32" s="241"/>
      <c r="V32" s="241"/>
      <c r="W32" s="241"/>
      <c r="X32" s="154"/>
      <c r="Y32" s="154"/>
      <c r="Z32" s="154"/>
    </row>
    <row r="33" spans="1:28" ht="12" customHeight="1">
      <c r="A33" s="154"/>
      <c r="B33" s="234" t="s">
        <v>29</v>
      </c>
      <c r="C33" s="234"/>
      <c r="D33" s="234"/>
      <c r="E33" s="234"/>
      <c r="F33" s="234"/>
      <c r="G33" s="234"/>
      <c r="H33" s="234"/>
      <c r="I33" s="234"/>
      <c r="J33" s="239">
        <f>IF(J46=0,"",入力シート!D18)</f>
        <v>617680</v>
      </c>
      <c r="K33" s="239"/>
      <c r="L33" s="239"/>
      <c r="M33" s="239"/>
      <c r="N33" s="239"/>
      <c r="O33" s="239"/>
      <c r="P33" s="235" t="s">
        <v>246</v>
      </c>
      <c r="Q33" s="235"/>
      <c r="R33" s="235"/>
      <c r="S33" s="235"/>
      <c r="T33" s="235"/>
      <c r="U33" s="235"/>
      <c r="V33" s="235"/>
      <c r="W33" s="235"/>
      <c r="X33" s="154"/>
      <c r="Y33" s="154"/>
      <c r="Z33" s="154"/>
    </row>
    <row r="34" spans="1:28" ht="12" customHeight="1">
      <c r="A34" s="154"/>
      <c r="B34" s="234"/>
      <c r="C34" s="234"/>
      <c r="D34" s="234"/>
      <c r="E34" s="234"/>
      <c r="F34" s="234"/>
      <c r="G34" s="234"/>
      <c r="H34" s="234"/>
      <c r="I34" s="234"/>
      <c r="J34" s="239"/>
      <c r="K34" s="239"/>
      <c r="L34" s="239"/>
      <c r="M34" s="239"/>
      <c r="N34" s="239"/>
      <c r="O34" s="239"/>
      <c r="P34" s="235"/>
      <c r="Q34" s="235"/>
      <c r="R34" s="235"/>
      <c r="S34" s="235"/>
      <c r="T34" s="235"/>
      <c r="U34" s="235"/>
      <c r="V34" s="235"/>
      <c r="W34" s="235"/>
      <c r="X34" s="154"/>
      <c r="Y34" s="154"/>
      <c r="Z34" s="154"/>
    </row>
    <row r="35" spans="1:28" ht="12" customHeight="1">
      <c r="A35" s="154"/>
      <c r="B35" s="234" t="s">
        <v>30</v>
      </c>
      <c r="C35" s="234"/>
      <c r="D35" s="234"/>
      <c r="E35" s="234"/>
      <c r="F35" s="234"/>
      <c r="G35" s="234"/>
      <c r="H35" s="234"/>
      <c r="I35" s="234"/>
      <c r="J35" s="239">
        <f>IF(J50=0,"",J50-J33)</f>
        <v>741223</v>
      </c>
      <c r="K35" s="239"/>
      <c r="L35" s="239"/>
      <c r="M35" s="239"/>
      <c r="N35" s="239"/>
      <c r="O35" s="239"/>
      <c r="P35" s="234"/>
      <c r="Q35" s="234"/>
      <c r="R35" s="234"/>
      <c r="S35" s="234"/>
      <c r="T35" s="234"/>
      <c r="U35" s="234"/>
      <c r="V35" s="234"/>
      <c r="W35" s="234"/>
      <c r="X35" s="154"/>
      <c r="Y35" s="154"/>
      <c r="Z35" s="154"/>
    </row>
    <row r="36" spans="1:28" ht="12" customHeight="1">
      <c r="A36" s="154"/>
      <c r="B36" s="234"/>
      <c r="C36" s="234"/>
      <c r="D36" s="234"/>
      <c r="E36" s="234"/>
      <c r="F36" s="234"/>
      <c r="G36" s="234"/>
      <c r="H36" s="234"/>
      <c r="I36" s="234"/>
      <c r="J36" s="239"/>
      <c r="K36" s="239"/>
      <c r="L36" s="239"/>
      <c r="M36" s="239"/>
      <c r="N36" s="239"/>
      <c r="O36" s="239"/>
      <c r="P36" s="234"/>
      <c r="Q36" s="234"/>
      <c r="R36" s="234"/>
      <c r="S36" s="234"/>
      <c r="T36" s="234"/>
      <c r="U36" s="234"/>
      <c r="V36" s="234"/>
      <c r="W36" s="234"/>
      <c r="X36" s="154"/>
      <c r="Y36" s="154"/>
      <c r="Z36" s="154"/>
    </row>
    <row r="37" spans="1:28" ht="12" customHeight="1">
      <c r="A37" s="154"/>
      <c r="B37" s="234" t="s">
        <v>31</v>
      </c>
      <c r="C37" s="234"/>
      <c r="D37" s="234"/>
      <c r="E37" s="234"/>
      <c r="F37" s="234"/>
      <c r="G37" s="234"/>
      <c r="H37" s="234"/>
      <c r="I37" s="234"/>
      <c r="J37" s="240">
        <f>SUM(J33:O36)</f>
        <v>1358903</v>
      </c>
      <c r="K37" s="240"/>
      <c r="L37" s="240"/>
      <c r="M37" s="240"/>
      <c r="N37" s="240"/>
      <c r="O37" s="240"/>
      <c r="P37" s="234"/>
      <c r="Q37" s="234"/>
      <c r="R37" s="234"/>
      <c r="S37" s="234"/>
      <c r="T37" s="234"/>
      <c r="U37" s="234"/>
      <c r="V37" s="234"/>
      <c r="W37" s="234"/>
      <c r="X37" s="154"/>
      <c r="Y37" s="154"/>
      <c r="Z37" s="154"/>
    </row>
    <row r="38" spans="1:28" ht="12" customHeight="1">
      <c r="A38" s="154"/>
      <c r="B38" s="234"/>
      <c r="C38" s="234"/>
      <c r="D38" s="234"/>
      <c r="E38" s="234"/>
      <c r="F38" s="234"/>
      <c r="G38" s="234"/>
      <c r="H38" s="234"/>
      <c r="I38" s="234"/>
      <c r="J38" s="240"/>
      <c r="K38" s="240"/>
      <c r="L38" s="240"/>
      <c r="M38" s="240"/>
      <c r="N38" s="240"/>
      <c r="O38" s="240"/>
      <c r="P38" s="234"/>
      <c r="Q38" s="234"/>
      <c r="R38" s="234"/>
      <c r="S38" s="234"/>
      <c r="T38" s="234"/>
      <c r="U38" s="234"/>
      <c r="V38" s="234"/>
      <c r="W38" s="234"/>
      <c r="X38" s="154"/>
      <c r="Y38" s="154"/>
      <c r="Z38" s="154"/>
    </row>
    <row r="39" spans="1:28">
      <c r="A39" s="154"/>
      <c r="B39" s="154"/>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row>
    <row r="40" spans="1:28">
      <c r="A40" s="154"/>
      <c r="B40" s="154" t="s">
        <v>32</v>
      </c>
      <c r="C40" s="154"/>
      <c r="D40" s="154"/>
      <c r="E40" s="154"/>
      <c r="F40" s="154"/>
      <c r="G40" s="154"/>
      <c r="H40" s="154"/>
      <c r="I40" s="154"/>
      <c r="J40" s="154"/>
      <c r="K40" s="154"/>
      <c r="L40" s="154"/>
      <c r="M40" s="154"/>
      <c r="N40" s="154"/>
      <c r="O40" s="154"/>
      <c r="P40" s="154"/>
      <c r="Q40" s="154"/>
      <c r="R40" s="154"/>
      <c r="S40" s="154"/>
      <c r="T40" s="154"/>
      <c r="U40" s="154"/>
      <c r="V40" s="154"/>
      <c r="W40" s="154"/>
      <c r="X40" s="154"/>
      <c r="Y40" s="165" t="s">
        <v>247</v>
      </c>
      <c r="Z40" s="154"/>
    </row>
    <row r="41" spans="1:28" ht="23.25" customHeight="1">
      <c r="A41" s="154"/>
      <c r="B41" s="236" t="s">
        <v>238</v>
      </c>
      <c r="C41" s="237"/>
      <c r="D41" s="237"/>
      <c r="E41" s="237"/>
      <c r="F41" s="237"/>
      <c r="G41" s="237"/>
      <c r="H41" s="237"/>
      <c r="I41" s="238"/>
      <c r="J41" s="215">
        <v>1234567</v>
      </c>
      <c r="K41" s="216"/>
      <c r="L41" s="216"/>
      <c r="M41" s="216"/>
      <c r="N41" s="216"/>
      <c r="O41" s="217"/>
      <c r="P41" s="221" t="s">
        <v>241</v>
      </c>
      <c r="Q41" s="221"/>
      <c r="R41" s="221"/>
      <c r="S41" s="221"/>
      <c r="T41" s="221"/>
      <c r="U41" s="221"/>
      <c r="V41" s="221"/>
      <c r="W41" s="221"/>
      <c r="X41" s="154"/>
      <c r="Y41" s="337">
        <v>123456</v>
      </c>
      <c r="Z41" s="154"/>
      <c r="AA41" s="168" t="s">
        <v>236</v>
      </c>
      <c r="AB41" s="169" t="s">
        <v>266</v>
      </c>
    </row>
    <row r="42" spans="1:28" ht="23.25" customHeight="1">
      <c r="A42" s="154"/>
      <c r="B42" s="218" t="s">
        <v>239</v>
      </c>
      <c r="C42" s="219"/>
      <c r="D42" s="219"/>
      <c r="E42" s="219"/>
      <c r="F42" s="219"/>
      <c r="G42" s="219"/>
      <c r="H42" s="219"/>
      <c r="I42" s="220"/>
      <c r="J42" s="215">
        <v>800</v>
      </c>
      <c r="K42" s="216"/>
      <c r="L42" s="216"/>
      <c r="M42" s="216"/>
      <c r="N42" s="216"/>
      <c r="O42" s="217"/>
      <c r="P42" s="221" t="s">
        <v>241</v>
      </c>
      <c r="Q42" s="221"/>
      <c r="R42" s="221"/>
      <c r="S42" s="221"/>
      <c r="T42" s="221"/>
      <c r="U42" s="221"/>
      <c r="V42" s="221"/>
      <c r="W42" s="221"/>
      <c r="X42" s="154"/>
      <c r="Y42" s="337">
        <v>80</v>
      </c>
      <c r="Z42" s="154"/>
    </row>
    <row r="43" spans="1:28" ht="23.25" customHeight="1">
      <c r="A43" s="154"/>
      <c r="B43" s="218"/>
      <c r="C43" s="219"/>
      <c r="D43" s="219"/>
      <c r="E43" s="219"/>
      <c r="F43" s="219"/>
      <c r="G43" s="219"/>
      <c r="H43" s="219"/>
      <c r="I43" s="220"/>
      <c r="J43" s="215"/>
      <c r="K43" s="216"/>
      <c r="L43" s="216"/>
      <c r="M43" s="216"/>
      <c r="N43" s="216"/>
      <c r="O43" s="217"/>
      <c r="P43" s="222"/>
      <c r="Q43" s="222"/>
      <c r="R43" s="222"/>
      <c r="S43" s="222"/>
      <c r="T43" s="222"/>
      <c r="U43" s="222"/>
      <c r="V43" s="222"/>
      <c r="W43" s="222"/>
      <c r="X43" s="154"/>
      <c r="Y43" s="337"/>
      <c r="Z43" s="154"/>
    </row>
    <row r="44" spans="1:28" ht="23.25" customHeight="1">
      <c r="A44" s="154"/>
      <c r="B44" s="218"/>
      <c r="C44" s="219"/>
      <c r="D44" s="219"/>
      <c r="E44" s="219"/>
      <c r="F44" s="219"/>
      <c r="G44" s="219"/>
      <c r="H44" s="219"/>
      <c r="I44" s="220"/>
      <c r="J44" s="215"/>
      <c r="K44" s="216"/>
      <c r="L44" s="216"/>
      <c r="M44" s="216"/>
      <c r="N44" s="216"/>
      <c r="O44" s="217"/>
      <c r="P44" s="222"/>
      <c r="Q44" s="222"/>
      <c r="R44" s="222"/>
      <c r="S44" s="222"/>
      <c r="T44" s="222"/>
      <c r="U44" s="222"/>
      <c r="V44" s="222"/>
      <c r="W44" s="222"/>
      <c r="X44" s="154"/>
      <c r="Y44" s="337"/>
      <c r="Z44" s="154"/>
    </row>
    <row r="45" spans="1:28" ht="23.25" customHeight="1">
      <c r="A45" s="154"/>
      <c r="B45" s="218"/>
      <c r="C45" s="219"/>
      <c r="D45" s="219"/>
      <c r="E45" s="219"/>
      <c r="F45" s="219"/>
      <c r="G45" s="219"/>
      <c r="H45" s="219"/>
      <c r="I45" s="220"/>
      <c r="J45" s="215"/>
      <c r="K45" s="216"/>
      <c r="L45" s="216"/>
      <c r="M45" s="216"/>
      <c r="N45" s="216"/>
      <c r="O45" s="217"/>
      <c r="P45" s="222"/>
      <c r="Q45" s="222"/>
      <c r="R45" s="222"/>
      <c r="S45" s="222"/>
      <c r="T45" s="222"/>
      <c r="U45" s="222"/>
      <c r="V45" s="222"/>
      <c r="W45" s="222"/>
      <c r="X45" s="154"/>
      <c r="Y45" s="337"/>
      <c r="Z45" s="154"/>
    </row>
    <row r="46" spans="1:28">
      <c r="A46" s="154"/>
      <c r="B46" s="226" t="s">
        <v>135</v>
      </c>
      <c r="C46" s="226"/>
      <c r="D46" s="226"/>
      <c r="E46" s="226"/>
      <c r="F46" s="226"/>
      <c r="G46" s="226"/>
      <c r="H46" s="226"/>
      <c r="I46" s="226"/>
      <c r="J46" s="227">
        <f>SUM(J41:O45)</f>
        <v>1235367</v>
      </c>
      <c r="K46" s="228"/>
      <c r="L46" s="228"/>
      <c r="M46" s="228"/>
      <c r="N46" s="228"/>
      <c r="O46" s="229"/>
      <c r="P46" s="233" t="s">
        <v>34</v>
      </c>
      <c r="Q46" s="233"/>
      <c r="R46" s="233"/>
      <c r="S46" s="233"/>
      <c r="T46" s="233"/>
      <c r="U46" s="233"/>
      <c r="V46" s="233"/>
      <c r="W46" s="233"/>
      <c r="X46" s="154"/>
      <c r="Y46" s="167"/>
      <c r="Z46" s="154"/>
    </row>
    <row r="47" spans="1:28">
      <c r="A47" s="154"/>
      <c r="B47" s="226"/>
      <c r="C47" s="226"/>
      <c r="D47" s="226"/>
      <c r="E47" s="226"/>
      <c r="F47" s="226"/>
      <c r="G47" s="226"/>
      <c r="H47" s="226"/>
      <c r="I47" s="226"/>
      <c r="J47" s="230"/>
      <c r="K47" s="231"/>
      <c r="L47" s="231"/>
      <c r="M47" s="231"/>
      <c r="N47" s="231"/>
      <c r="O47" s="232"/>
      <c r="P47" s="233"/>
      <c r="Q47" s="233"/>
      <c r="R47" s="233"/>
      <c r="S47" s="233"/>
      <c r="T47" s="233"/>
      <c r="U47" s="233"/>
      <c r="V47" s="233"/>
      <c r="W47" s="233"/>
      <c r="X47" s="154"/>
      <c r="Y47" s="167"/>
      <c r="Z47" s="154"/>
    </row>
    <row r="48" spans="1:28">
      <c r="A48" s="154"/>
      <c r="B48" s="234" t="s">
        <v>33</v>
      </c>
      <c r="C48" s="234"/>
      <c r="D48" s="234"/>
      <c r="E48" s="234"/>
      <c r="F48" s="234"/>
      <c r="G48" s="234"/>
      <c r="H48" s="234"/>
      <c r="I48" s="234"/>
      <c r="J48" s="239">
        <f>Y48</f>
        <v>123536</v>
      </c>
      <c r="K48" s="239"/>
      <c r="L48" s="239"/>
      <c r="M48" s="239"/>
      <c r="N48" s="239"/>
      <c r="O48" s="239"/>
      <c r="P48" s="234"/>
      <c r="Q48" s="234"/>
      <c r="R48" s="234"/>
      <c r="S48" s="234"/>
      <c r="T48" s="234"/>
      <c r="U48" s="234"/>
      <c r="V48" s="234"/>
      <c r="W48" s="234"/>
      <c r="X48" s="154"/>
      <c r="Y48" s="213">
        <f>SUM(Y41:Y45)</f>
        <v>123536</v>
      </c>
      <c r="Z48" s="154"/>
      <c r="AA48" s="168" t="s">
        <v>236</v>
      </c>
      <c r="AB48" s="169" t="s">
        <v>250</v>
      </c>
    </row>
    <row r="49" spans="1:28">
      <c r="A49" s="154"/>
      <c r="B49" s="234"/>
      <c r="C49" s="234"/>
      <c r="D49" s="234"/>
      <c r="E49" s="234"/>
      <c r="F49" s="234"/>
      <c r="G49" s="234"/>
      <c r="H49" s="234"/>
      <c r="I49" s="234"/>
      <c r="J49" s="239"/>
      <c r="K49" s="239"/>
      <c r="L49" s="239"/>
      <c r="M49" s="239"/>
      <c r="N49" s="239"/>
      <c r="O49" s="239"/>
      <c r="P49" s="234"/>
      <c r="Q49" s="234"/>
      <c r="R49" s="234"/>
      <c r="S49" s="234"/>
      <c r="T49" s="234"/>
      <c r="U49" s="234"/>
      <c r="V49" s="234"/>
      <c r="W49" s="234"/>
      <c r="X49" s="154"/>
      <c r="Y49" s="214"/>
      <c r="Z49" s="154"/>
      <c r="AA49" s="168"/>
      <c r="AB49" s="169"/>
    </row>
    <row r="50" spans="1:28">
      <c r="A50" s="154"/>
      <c r="B50" s="223" t="s">
        <v>31</v>
      </c>
      <c r="C50" s="223"/>
      <c r="D50" s="223"/>
      <c r="E50" s="223"/>
      <c r="F50" s="223"/>
      <c r="G50" s="223"/>
      <c r="H50" s="223"/>
      <c r="I50" s="223"/>
      <c r="J50" s="224">
        <f>SUM(J46:O49)</f>
        <v>1358903</v>
      </c>
      <c r="K50" s="224"/>
      <c r="L50" s="224"/>
      <c r="M50" s="224"/>
      <c r="N50" s="224"/>
      <c r="O50" s="224"/>
      <c r="P50" s="225" t="s">
        <v>149</v>
      </c>
      <c r="Q50" s="225"/>
      <c r="R50" s="225"/>
      <c r="S50" s="225"/>
      <c r="T50" s="225"/>
      <c r="U50" s="225"/>
      <c r="V50" s="225"/>
      <c r="W50" s="225"/>
      <c r="X50" s="154"/>
      <c r="Y50" s="154"/>
      <c r="Z50" s="154"/>
    </row>
    <row r="51" spans="1:28">
      <c r="A51" s="154"/>
      <c r="B51" s="223"/>
      <c r="C51" s="223"/>
      <c r="D51" s="223"/>
      <c r="E51" s="223"/>
      <c r="F51" s="223"/>
      <c r="G51" s="223"/>
      <c r="H51" s="223"/>
      <c r="I51" s="223"/>
      <c r="J51" s="224"/>
      <c r="K51" s="224"/>
      <c r="L51" s="224"/>
      <c r="M51" s="224"/>
      <c r="N51" s="224"/>
      <c r="O51" s="224"/>
      <c r="P51" s="225"/>
      <c r="Q51" s="225"/>
      <c r="R51" s="225"/>
      <c r="S51" s="225"/>
      <c r="T51" s="225"/>
      <c r="U51" s="225"/>
      <c r="V51" s="225"/>
      <c r="W51" s="225"/>
      <c r="X51" s="154"/>
      <c r="Y51" s="154"/>
      <c r="Z51" s="154"/>
      <c r="AA51" s="168" t="s">
        <v>236</v>
      </c>
      <c r="AB51" s="169" t="s">
        <v>248</v>
      </c>
    </row>
  </sheetData>
  <sheetProtection algorithmName="SHA-512" hashValue="qeTfTy9iHjXBllH/Tac7/lwQspGt3u8zdf/Roq3bEleUXvl7e+VKPIAHlM0p5JRvE3FHRAHYmto+xaWcvFguFA==" saltValue="uRnckDi7ZK3fE2NpUQL6+w==" spinCount="100000" sheet="1" insertRows="0" deleteRows="0"/>
  <mergeCells count="71">
    <mergeCell ref="B8:P9"/>
    <mergeCell ref="Q8:S9"/>
    <mergeCell ref="T8:W9"/>
    <mergeCell ref="B1:W1"/>
    <mergeCell ref="B4:W4"/>
    <mergeCell ref="B5:E5"/>
    <mergeCell ref="M5:P5"/>
    <mergeCell ref="B6:E6"/>
    <mergeCell ref="Q5:W5"/>
    <mergeCell ref="F5:L5"/>
    <mergeCell ref="F6:W6"/>
    <mergeCell ref="B2:W2"/>
    <mergeCell ref="D10:P11"/>
    <mergeCell ref="D12:P13"/>
    <mergeCell ref="D14:P15"/>
    <mergeCell ref="D16:P17"/>
    <mergeCell ref="D18:P19"/>
    <mergeCell ref="B10:C11"/>
    <mergeCell ref="B12:C13"/>
    <mergeCell ref="B14:C15"/>
    <mergeCell ref="B16:C17"/>
    <mergeCell ref="B18:C19"/>
    <mergeCell ref="T10:W11"/>
    <mergeCell ref="T12:W13"/>
    <mergeCell ref="T14:W15"/>
    <mergeCell ref="T16:W17"/>
    <mergeCell ref="T18:W19"/>
    <mergeCell ref="Q10:S11"/>
    <mergeCell ref="Q12:S13"/>
    <mergeCell ref="Q14:S15"/>
    <mergeCell ref="Q16:S17"/>
    <mergeCell ref="Q18:S19"/>
    <mergeCell ref="B21:W22"/>
    <mergeCell ref="B23:W28"/>
    <mergeCell ref="B31:I32"/>
    <mergeCell ref="J31:O32"/>
    <mergeCell ref="P31:W32"/>
    <mergeCell ref="P33:W34"/>
    <mergeCell ref="P35:W36"/>
    <mergeCell ref="P37:W38"/>
    <mergeCell ref="P41:W41"/>
    <mergeCell ref="B41:I41"/>
    <mergeCell ref="J41:O41"/>
    <mergeCell ref="B33:I34"/>
    <mergeCell ref="B35:I36"/>
    <mergeCell ref="B37:I38"/>
    <mergeCell ref="J33:O34"/>
    <mergeCell ref="J35:O36"/>
    <mergeCell ref="J37:O38"/>
    <mergeCell ref="B50:I51"/>
    <mergeCell ref="J50:O51"/>
    <mergeCell ref="P50:W51"/>
    <mergeCell ref="B46:I47"/>
    <mergeCell ref="J46:O47"/>
    <mergeCell ref="P46:W47"/>
    <mergeCell ref="B48:I49"/>
    <mergeCell ref="J48:O49"/>
    <mergeCell ref="P48:W49"/>
    <mergeCell ref="Y48:Y49"/>
    <mergeCell ref="J44:O44"/>
    <mergeCell ref="B45:I45"/>
    <mergeCell ref="J45:O45"/>
    <mergeCell ref="B42:I42"/>
    <mergeCell ref="J42:O42"/>
    <mergeCell ref="P42:W42"/>
    <mergeCell ref="J43:O43"/>
    <mergeCell ref="B43:I43"/>
    <mergeCell ref="P43:W43"/>
    <mergeCell ref="P44:W44"/>
    <mergeCell ref="P45:W45"/>
    <mergeCell ref="B44:I44"/>
  </mergeCells>
  <phoneticPr fontId="1"/>
  <pageMargins left="0.70866141732283472" right="0.70866141732283472" top="0.74803149606299213" bottom="0.74803149606299213" header="0.31496062992125984" footer="0.31496062992125984"/>
  <pageSetup paperSize="9" fitToWidth="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F3C3B-2C6C-4A1E-91A2-82328C0F4A8F}">
  <dimension ref="A1:W53"/>
  <sheetViews>
    <sheetView topLeftCell="A40" zoomScaleNormal="100" workbookViewId="0">
      <selection activeCell="T15" sqref="T15"/>
    </sheetView>
  </sheetViews>
  <sheetFormatPr defaultColWidth="3.5" defaultRowHeight="12"/>
  <cols>
    <col min="1" max="1" width="1.125" style="33" customWidth="1"/>
    <col min="2" max="16384" width="3.5" style="33"/>
  </cols>
  <sheetData>
    <row r="1" spans="1:23">
      <c r="A1" s="49"/>
      <c r="B1" s="49" t="s">
        <v>35</v>
      </c>
      <c r="C1" s="49"/>
      <c r="D1" s="49"/>
      <c r="E1" s="49"/>
      <c r="F1" s="49"/>
      <c r="G1" s="49"/>
      <c r="H1" s="49"/>
      <c r="I1" s="49"/>
      <c r="J1" s="49"/>
      <c r="K1" s="49"/>
      <c r="L1" s="49"/>
      <c r="M1" s="49"/>
      <c r="N1" s="49"/>
      <c r="O1" s="49"/>
      <c r="P1" s="49"/>
      <c r="Q1" s="49"/>
      <c r="R1" s="49"/>
      <c r="S1" s="49"/>
      <c r="T1" s="49"/>
      <c r="U1" s="49"/>
      <c r="V1" s="49"/>
      <c r="W1" s="49"/>
    </row>
    <row r="2" spans="1:23">
      <c r="A2" s="49"/>
      <c r="B2" s="51"/>
      <c r="C2" s="52"/>
      <c r="D2" s="52"/>
      <c r="E2" s="52"/>
      <c r="F2" s="52"/>
      <c r="G2" s="52"/>
      <c r="H2" s="52"/>
      <c r="I2" s="52"/>
      <c r="J2" s="52"/>
      <c r="K2" s="52"/>
      <c r="L2" s="52"/>
      <c r="M2" s="52"/>
      <c r="N2" s="52"/>
      <c r="O2" s="52"/>
      <c r="P2" s="52"/>
      <c r="Q2" s="52"/>
      <c r="R2" s="52"/>
      <c r="S2" s="52"/>
      <c r="T2" s="52"/>
      <c r="U2" s="52"/>
      <c r="V2" s="52"/>
      <c r="W2" s="53"/>
    </row>
    <row r="3" spans="1:23">
      <c r="A3" s="49"/>
      <c r="B3" s="54"/>
      <c r="C3" s="55"/>
      <c r="D3" s="55"/>
      <c r="E3" s="55"/>
      <c r="F3" s="55"/>
      <c r="G3" s="55"/>
      <c r="H3" s="55"/>
      <c r="I3" s="55"/>
      <c r="J3" s="55"/>
      <c r="K3" s="55"/>
      <c r="L3" s="55"/>
      <c r="M3" s="55"/>
      <c r="N3" s="55"/>
      <c r="O3" s="255" t="str">
        <f>"延水産第"&amp;入力シート!G10&amp;"号"</f>
        <v>延水産第35号</v>
      </c>
      <c r="P3" s="255"/>
      <c r="Q3" s="255"/>
      <c r="R3" s="255"/>
      <c r="S3" s="255"/>
      <c r="T3" s="255"/>
      <c r="U3" s="255"/>
      <c r="V3" s="255"/>
      <c r="W3" s="56"/>
    </row>
    <row r="4" spans="1:23">
      <c r="A4" s="49"/>
      <c r="B4" s="54"/>
      <c r="C4" s="55"/>
      <c r="D4" s="55"/>
      <c r="E4" s="55"/>
      <c r="F4" s="55"/>
      <c r="G4" s="55"/>
      <c r="H4" s="55"/>
      <c r="I4" s="55"/>
      <c r="J4" s="55"/>
      <c r="K4" s="55"/>
      <c r="L4" s="55"/>
      <c r="M4" s="55"/>
      <c r="N4" s="55"/>
      <c r="O4" s="256">
        <f>入力シート!G9</f>
        <v>45792</v>
      </c>
      <c r="P4" s="256"/>
      <c r="Q4" s="256"/>
      <c r="R4" s="256"/>
      <c r="S4" s="256"/>
      <c r="T4" s="256"/>
      <c r="U4" s="256"/>
      <c r="V4" s="256"/>
      <c r="W4" s="56"/>
    </row>
    <row r="5" spans="1:23">
      <c r="A5" s="49"/>
      <c r="B5" s="54"/>
      <c r="C5" s="55"/>
      <c r="D5" s="55"/>
      <c r="E5" s="55"/>
      <c r="F5" s="55"/>
      <c r="G5" s="55"/>
      <c r="H5" s="55"/>
      <c r="I5" s="55"/>
      <c r="J5" s="55"/>
      <c r="K5" s="55"/>
      <c r="L5" s="55"/>
      <c r="M5" s="55"/>
      <c r="N5" s="55"/>
      <c r="O5" s="55"/>
      <c r="P5" s="55"/>
      <c r="Q5" s="55"/>
      <c r="R5" s="55"/>
      <c r="S5" s="55"/>
      <c r="T5" s="55"/>
      <c r="U5" s="55"/>
      <c r="V5" s="55"/>
      <c r="W5" s="56"/>
    </row>
    <row r="6" spans="1:23" ht="13.5">
      <c r="A6" s="49"/>
      <c r="B6" s="204" t="s">
        <v>36</v>
      </c>
      <c r="C6" s="205"/>
      <c r="D6" s="205"/>
      <c r="E6" s="205"/>
      <c r="F6" s="205"/>
      <c r="G6" s="205"/>
      <c r="H6" s="205"/>
      <c r="I6" s="205"/>
      <c r="J6" s="205"/>
      <c r="K6" s="205"/>
      <c r="L6" s="205"/>
      <c r="M6" s="205"/>
      <c r="N6" s="205"/>
      <c r="O6" s="205"/>
      <c r="P6" s="205"/>
      <c r="Q6" s="205"/>
      <c r="R6" s="205"/>
      <c r="S6" s="205"/>
      <c r="T6" s="205"/>
      <c r="U6" s="205"/>
      <c r="V6" s="205"/>
      <c r="W6" s="206"/>
    </row>
    <row r="7" spans="1:23">
      <c r="A7" s="49"/>
      <c r="B7" s="54"/>
      <c r="C7" s="55"/>
      <c r="D7" s="55"/>
      <c r="E7" s="55"/>
      <c r="F7" s="55"/>
      <c r="G7" s="55"/>
      <c r="H7" s="55"/>
      <c r="I7" s="55"/>
      <c r="J7" s="55"/>
      <c r="K7" s="55"/>
      <c r="L7" s="55"/>
      <c r="M7" s="55"/>
      <c r="N7" s="55"/>
      <c r="O7" s="55"/>
      <c r="P7" s="55"/>
      <c r="Q7" s="55"/>
      <c r="R7" s="55"/>
      <c r="S7" s="55"/>
      <c r="T7" s="55"/>
      <c r="U7" s="55"/>
      <c r="V7" s="55"/>
      <c r="W7" s="56"/>
    </row>
    <row r="8" spans="1:23">
      <c r="A8" s="49"/>
      <c r="B8" s="54"/>
      <c r="C8" s="57" t="s">
        <v>3</v>
      </c>
      <c r="D8" s="49"/>
      <c r="E8" s="257" t="str">
        <f>入力シート!D10</f>
        <v>宮崎県延岡市東本小路１番地２３</v>
      </c>
      <c r="F8" s="257"/>
      <c r="G8" s="257"/>
      <c r="H8" s="257"/>
      <c r="I8" s="257"/>
      <c r="J8" s="257"/>
      <c r="K8" s="257"/>
      <c r="L8" s="257"/>
      <c r="M8" s="55"/>
      <c r="N8" s="55"/>
      <c r="O8" s="55"/>
      <c r="P8" s="55"/>
      <c r="Q8" s="55"/>
      <c r="R8" s="55"/>
      <c r="S8" s="55"/>
      <c r="T8" s="55"/>
      <c r="U8" s="55"/>
      <c r="V8" s="55"/>
      <c r="W8" s="56"/>
    </row>
    <row r="9" spans="1:23">
      <c r="A9" s="49"/>
      <c r="B9" s="54"/>
      <c r="C9" s="55"/>
      <c r="D9" s="49"/>
      <c r="E9" s="64"/>
      <c r="F9" s="64"/>
      <c r="G9" s="64"/>
      <c r="H9" s="64"/>
      <c r="I9" s="64"/>
      <c r="J9" s="64"/>
      <c r="K9" s="64"/>
      <c r="L9" s="64"/>
      <c r="M9" s="55"/>
      <c r="N9" s="55"/>
      <c r="O9" s="55"/>
      <c r="P9" s="55"/>
      <c r="Q9" s="55"/>
      <c r="R9" s="55"/>
      <c r="S9" s="55"/>
      <c r="T9" s="55"/>
      <c r="U9" s="55"/>
      <c r="V9" s="55"/>
      <c r="W9" s="56"/>
    </row>
    <row r="10" spans="1:23">
      <c r="A10" s="49"/>
      <c r="B10" s="54"/>
      <c r="C10" s="57" t="s">
        <v>37</v>
      </c>
      <c r="D10" s="49"/>
      <c r="E10" s="257" t="str">
        <f>入力シート!D11</f>
        <v>延岡株式会社</v>
      </c>
      <c r="F10" s="257"/>
      <c r="G10" s="257"/>
      <c r="H10" s="257"/>
      <c r="I10" s="257"/>
      <c r="J10" s="257"/>
      <c r="K10" s="257"/>
      <c r="L10" s="257"/>
      <c r="M10" s="55"/>
      <c r="N10" s="55"/>
      <c r="O10" s="55"/>
      <c r="P10" s="55"/>
      <c r="Q10" s="55"/>
      <c r="R10" s="55"/>
      <c r="S10" s="55"/>
      <c r="T10" s="55"/>
      <c r="U10" s="55"/>
      <c r="V10" s="55"/>
      <c r="W10" s="56"/>
    </row>
    <row r="11" spans="1:23">
      <c r="A11" s="49"/>
      <c r="B11" s="54"/>
      <c r="C11" s="55"/>
      <c r="D11" s="55"/>
      <c r="E11" s="258" t="str">
        <f>" "&amp;入力シート!D12&amp;" 　様"</f>
        <v xml:space="preserve"> 代表取締役　延岡　太郎 　様</v>
      </c>
      <c r="F11" s="258"/>
      <c r="G11" s="258"/>
      <c r="H11" s="258"/>
      <c r="I11" s="258"/>
      <c r="J11" s="258"/>
      <c r="K11" s="258"/>
      <c r="L11" s="258"/>
      <c r="M11" s="49"/>
      <c r="N11" s="49"/>
      <c r="O11" s="55"/>
      <c r="P11" s="55"/>
      <c r="Q11" s="55"/>
      <c r="R11" s="55"/>
      <c r="S11" s="55"/>
      <c r="T11" s="55"/>
      <c r="U11" s="55"/>
      <c r="V11" s="55"/>
      <c r="W11" s="56"/>
    </row>
    <row r="12" spans="1:23">
      <c r="A12" s="49"/>
      <c r="B12" s="54"/>
      <c r="C12" s="55"/>
      <c r="D12" s="55"/>
      <c r="E12" s="55"/>
      <c r="F12" s="55"/>
      <c r="G12" s="55"/>
      <c r="H12" s="55"/>
      <c r="I12" s="55"/>
      <c r="J12" s="55"/>
      <c r="K12" s="55"/>
      <c r="L12" s="55"/>
      <c r="M12" s="49"/>
      <c r="N12" s="49"/>
      <c r="O12" s="55"/>
      <c r="P12" s="55"/>
      <c r="Q12" s="55"/>
      <c r="R12" s="55"/>
      <c r="S12" s="55"/>
      <c r="T12" s="55"/>
      <c r="U12" s="55"/>
      <c r="V12" s="55"/>
      <c r="W12" s="56"/>
    </row>
    <row r="13" spans="1:23">
      <c r="A13" s="49"/>
      <c r="B13" s="54"/>
      <c r="C13" s="55"/>
      <c r="D13" s="55"/>
      <c r="E13" s="55"/>
      <c r="F13" s="55"/>
      <c r="G13" s="55"/>
      <c r="H13" s="55"/>
      <c r="I13" s="55"/>
      <c r="J13" s="55"/>
      <c r="K13" s="55"/>
      <c r="L13" s="55"/>
      <c r="M13" s="49"/>
      <c r="N13" s="49"/>
      <c r="O13" s="55"/>
      <c r="P13" s="55"/>
      <c r="Q13" s="55"/>
      <c r="R13" s="55"/>
      <c r="S13" s="55"/>
      <c r="T13" s="55"/>
      <c r="U13" s="55"/>
      <c r="V13" s="55"/>
      <c r="W13" s="56"/>
    </row>
    <row r="14" spans="1:23">
      <c r="A14" s="49"/>
      <c r="B14" s="54"/>
      <c r="C14" s="55"/>
      <c r="D14" s="55"/>
      <c r="E14" s="55"/>
      <c r="F14" s="55"/>
      <c r="G14" s="55"/>
      <c r="H14" s="55"/>
      <c r="I14" s="55"/>
      <c r="J14" s="55"/>
      <c r="K14" s="55"/>
      <c r="L14" s="55"/>
      <c r="M14" s="55"/>
      <c r="N14" s="55"/>
      <c r="O14" s="55"/>
      <c r="P14" s="55"/>
      <c r="Q14" s="55"/>
      <c r="R14" s="55"/>
      <c r="S14" s="55"/>
      <c r="T14" s="57" t="str">
        <f>"延岡市長　"&amp;データーシート!C16</f>
        <v>延岡市長　三浦　久知</v>
      </c>
      <c r="U14" s="49"/>
      <c r="V14" s="55" t="s">
        <v>38</v>
      </c>
      <c r="W14" s="56"/>
    </row>
    <row r="15" spans="1:23">
      <c r="A15" s="49"/>
      <c r="B15" s="54"/>
      <c r="C15" s="55"/>
      <c r="D15" s="55"/>
      <c r="E15" s="55"/>
      <c r="F15" s="55"/>
      <c r="G15" s="55"/>
      <c r="H15" s="55"/>
      <c r="I15" s="55"/>
      <c r="J15" s="55"/>
      <c r="K15" s="55"/>
      <c r="L15" s="55"/>
      <c r="M15" s="55"/>
      <c r="N15" s="55"/>
      <c r="O15" s="55"/>
      <c r="P15" s="55"/>
      <c r="Q15" s="55"/>
      <c r="R15" s="55"/>
      <c r="S15" s="55"/>
      <c r="T15" s="55"/>
      <c r="U15" s="55"/>
      <c r="V15" s="55"/>
      <c r="W15" s="56"/>
    </row>
    <row r="16" spans="1:23">
      <c r="A16" s="49"/>
      <c r="B16" s="54"/>
      <c r="C16" s="55"/>
      <c r="D16" s="55"/>
      <c r="E16" s="55"/>
      <c r="F16" s="55"/>
      <c r="G16" s="55"/>
      <c r="H16" s="55"/>
      <c r="I16" s="55"/>
      <c r="J16" s="55"/>
      <c r="K16" s="55"/>
      <c r="L16" s="55"/>
      <c r="M16" s="55"/>
      <c r="N16" s="55"/>
      <c r="O16" s="55"/>
      <c r="P16" s="55"/>
      <c r="Q16" s="55"/>
      <c r="R16" s="55"/>
      <c r="S16" s="55"/>
      <c r="T16" s="55"/>
      <c r="U16" s="55"/>
      <c r="V16" s="55"/>
      <c r="W16" s="56"/>
    </row>
    <row r="17" spans="1:23" ht="13.5" customHeight="1">
      <c r="A17" s="49"/>
      <c r="B17" s="54"/>
      <c r="C17" s="254" t="str">
        <f>"　"&amp;TEXT(入力シート!D9,"[$-ja-JP]ggge年m月d日")&amp;"付けをもって申請のあった水産業新技術・設備導入支援事業について次のとおり補助することを決定したので、延岡市補助金等の交付に関する規則第６条第１項の規定に基づいて通知します。"</f>
        <v>　令和7年5月15日付けをもって申請のあった水産業新技術・設備導入支援事業について次のとおり補助することを決定したので、延岡市補助金等の交付に関する規則第６条第１項の規定に基づいて通知します。</v>
      </c>
      <c r="D17" s="254"/>
      <c r="E17" s="254"/>
      <c r="F17" s="254"/>
      <c r="G17" s="254"/>
      <c r="H17" s="254"/>
      <c r="I17" s="254"/>
      <c r="J17" s="254"/>
      <c r="K17" s="254"/>
      <c r="L17" s="254"/>
      <c r="M17" s="254"/>
      <c r="N17" s="254"/>
      <c r="O17" s="254"/>
      <c r="P17" s="254"/>
      <c r="Q17" s="254"/>
      <c r="R17" s="254"/>
      <c r="S17" s="254"/>
      <c r="T17" s="254"/>
      <c r="U17" s="254"/>
      <c r="V17" s="254"/>
      <c r="W17" s="56"/>
    </row>
    <row r="18" spans="1:23">
      <c r="A18" s="49"/>
      <c r="B18" s="54"/>
      <c r="C18" s="254"/>
      <c r="D18" s="254"/>
      <c r="E18" s="254"/>
      <c r="F18" s="254"/>
      <c r="G18" s="254"/>
      <c r="H18" s="254"/>
      <c r="I18" s="254"/>
      <c r="J18" s="254"/>
      <c r="K18" s="254"/>
      <c r="L18" s="254"/>
      <c r="M18" s="254"/>
      <c r="N18" s="254"/>
      <c r="O18" s="254"/>
      <c r="P18" s="254"/>
      <c r="Q18" s="254"/>
      <c r="R18" s="254"/>
      <c r="S18" s="254"/>
      <c r="T18" s="254"/>
      <c r="U18" s="254"/>
      <c r="V18" s="254"/>
      <c r="W18" s="56"/>
    </row>
    <row r="19" spans="1:23">
      <c r="A19" s="49"/>
      <c r="B19" s="54"/>
      <c r="C19" s="254"/>
      <c r="D19" s="254"/>
      <c r="E19" s="254"/>
      <c r="F19" s="254"/>
      <c r="G19" s="254"/>
      <c r="H19" s="254"/>
      <c r="I19" s="254"/>
      <c r="J19" s="254"/>
      <c r="K19" s="254"/>
      <c r="L19" s="254"/>
      <c r="M19" s="254"/>
      <c r="N19" s="254"/>
      <c r="O19" s="254"/>
      <c r="P19" s="254"/>
      <c r="Q19" s="254"/>
      <c r="R19" s="254"/>
      <c r="S19" s="254"/>
      <c r="T19" s="254"/>
      <c r="U19" s="254"/>
      <c r="V19" s="254"/>
      <c r="W19" s="56"/>
    </row>
    <row r="20" spans="1:23">
      <c r="A20" s="49"/>
      <c r="B20" s="54"/>
      <c r="C20" s="254"/>
      <c r="D20" s="254"/>
      <c r="E20" s="254"/>
      <c r="F20" s="254"/>
      <c r="G20" s="254"/>
      <c r="H20" s="254"/>
      <c r="I20" s="254"/>
      <c r="J20" s="254"/>
      <c r="K20" s="254"/>
      <c r="L20" s="254"/>
      <c r="M20" s="254"/>
      <c r="N20" s="254"/>
      <c r="O20" s="254"/>
      <c r="P20" s="254"/>
      <c r="Q20" s="254"/>
      <c r="R20" s="254"/>
      <c r="S20" s="254"/>
      <c r="T20" s="254"/>
      <c r="U20" s="254"/>
      <c r="V20" s="254"/>
      <c r="W20" s="56"/>
    </row>
    <row r="21" spans="1:23">
      <c r="A21" s="49"/>
      <c r="B21" s="54"/>
      <c r="C21" s="254"/>
      <c r="D21" s="254"/>
      <c r="E21" s="254"/>
      <c r="F21" s="254"/>
      <c r="G21" s="254"/>
      <c r="H21" s="254"/>
      <c r="I21" s="254"/>
      <c r="J21" s="254"/>
      <c r="K21" s="254"/>
      <c r="L21" s="254"/>
      <c r="M21" s="254"/>
      <c r="N21" s="254"/>
      <c r="O21" s="254"/>
      <c r="P21" s="254"/>
      <c r="Q21" s="254"/>
      <c r="R21" s="254"/>
      <c r="S21" s="254"/>
      <c r="T21" s="254"/>
      <c r="U21" s="254"/>
      <c r="V21" s="254"/>
      <c r="W21" s="56"/>
    </row>
    <row r="22" spans="1:23">
      <c r="A22" s="49"/>
      <c r="B22" s="54"/>
      <c r="C22" s="65"/>
      <c r="D22" s="65"/>
      <c r="E22" s="65"/>
      <c r="F22" s="65"/>
      <c r="G22" s="65"/>
      <c r="H22" s="65"/>
      <c r="I22" s="65"/>
      <c r="J22" s="65"/>
      <c r="K22" s="65"/>
      <c r="L22" s="65"/>
      <c r="M22" s="65"/>
      <c r="N22" s="65"/>
      <c r="O22" s="65"/>
      <c r="P22" s="65"/>
      <c r="Q22" s="65"/>
      <c r="R22" s="65"/>
      <c r="S22" s="65"/>
      <c r="T22" s="65"/>
      <c r="U22" s="65"/>
      <c r="V22" s="65"/>
      <c r="W22" s="56"/>
    </row>
    <row r="23" spans="1:23">
      <c r="A23" s="49"/>
      <c r="B23" s="54"/>
      <c r="C23" s="253" t="s">
        <v>4</v>
      </c>
      <c r="D23" s="253"/>
      <c r="E23" s="253"/>
      <c r="F23" s="253"/>
      <c r="G23" s="253"/>
      <c r="H23" s="253"/>
      <c r="I23" s="253"/>
      <c r="J23" s="253"/>
      <c r="K23" s="253"/>
      <c r="L23" s="253"/>
      <c r="M23" s="253"/>
      <c r="N23" s="253"/>
      <c r="O23" s="253"/>
      <c r="P23" s="253"/>
      <c r="Q23" s="253"/>
      <c r="R23" s="253"/>
      <c r="S23" s="253"/>
      <c r="T23" s="253"/>
      <c r="U23" s="253"/>
      <c r="V23" s="253"/>
      <c r="W23" s="56"/>
    </row>
    <row r="24" spans="1:23">
      <c r="A24" s="49"/>
      <c r="B24" s="54"/>
      <c r="C24" s="55"/>
      <c r="D24" s="55"/>
      <c r="E24" s="55"/>
      <c r="F24" s="55"/>
      <c r="G24" s="55"/>
      <c r="H24" s="55"/>
      <c r="I24" s="55"/>
      <c r="J24" s="55"/>
      <c r="K24" s="55"/>
      <c r="L24" s="55"/>
      <c r="M24" s="55"/>
      <c r="N24" s="55"/>
      <c r="O24" s="55"/>
      <c r="P24" s="55"/>
      <c r="Q24" s="55"/>
      <c r="R24" s="55"/>
      <c r="S24" s="55"/>
      <c r="T24" s="55"/>
      <c r="U24" s="55"/>
      <c r="V24" s="55"/>
      <c r="W24" s="56"/>
    </row>
    <row r="25" spans="1:23">
      <c r="A25" s="49"/>
      <c r="B25" s="54"/>
      <c r="C25" s="55" t="s">
        <v>39</v>
      </c>
      <c r="D25" s="55"/>
      <c r="E25" s="55"/>
      <c r="F25" s="55"/>
      <c r="G25" s="55"/>
      <c r="H25" s="55"/>
      <c r="I25" s="55"/>
      <c r="J25" s="55"/>
      <c r="K25" s="55"/>
      <c r="L25" s="55"/>
      <c r="M25" s="55"/>
      <c r="N25" s="55"/>
      <c r="O25" s="55"/>
      <c r="P25" s="55"/>
      <c r="Q25" s="55"/>
      <c r="R25" s="55"/>
      <c r="S25" s="55"/>
      <c r="T25" s="55"/>
      <c r="U25" s="55"/>
      <c r="V25" s="55"/>
      <c r="W25" s="56"/>
    </row>
    <row r="26" spans="1:23">
      <c r="A26" s="49"/>
      <c r="B26" s="54"/>
      <c r="C26" s="55"/>
      <c r="D26" s="55"/>
      <c r="E26" s="55"/>
      <c r="F26" s="55"/>
      <c r="G26" s="55"/>
      <c r="H26" s="55"/>
      <c r="I26" s="55"/>
      <c r="J26" s="55"/>
      <c r="K26" s="55"/>
      <c r="L26" s="55"/>
      <c r="M26" s="55"/>
      <c r="N26" s="55"/>
      <c r="O26" s="55"/>
      <c r="P26" s="55"/>
      <c r="Q26" s="55"/>
      <c r="R26" s="55"/>
      <c r="S26" s="55"/>
      <c r="T26" s="55"/>
      <c r="U26" s="55"/>
      <c r="V26" s="55"/>
      <c r="W26" s="56"/>
    </row>
    <row r="27" spans="1:23" ht="13.5">
      <c r="A27" s="49"/>
      <c r="B27" s="54"/>
      <c r="C27" s="55" t="s">
        <v>6</v>
      </c>
      <c r="D27" s="55"/>
      <c r="E27" s="202">
        <f>入力シート!G11</f>
        <v>617680</v>
      </c>
      <c r="F27" s="202"/>
      <c r="G27" s="202"/>
      <c r="H27" s="202"/>
      <c r="I27" s="202"/>
      <c r="J27" s="202"/>
      <c r="K27" s="202"/>
      <c r="L27" s="202"/>
      <c r="M27" s="55"/>
      <c r="N27" s="55"/>
      <c r="O27" s="55"/>
      <c r="P27" s="55"/>
      <c r="Q27" s="55"/>
      <c r="R27" s="55"/>
      <c r="S27" s="55"/>
      <c r="T27" s="55"/>
      <c r="U27" s="55"/>
      <c r="V27" s="55"/>
      <c r="W27" s="56"/>
    </row>
    <row r="28" spans="1:23">
      <c r="A28" s="49"/>
      <c r="B28" s="54"/>
      <c r="C28" s="55"/>
      <c r="D28" s="55"/>
      <c r="E28" s="55"/>
      <c r="F28" s="55"/>
      <c r="G28" s="55"/>
      <c r="H28" s="55"/>
      <c r="I28" s="55"/>
      <c r="J28" s="55"/>
      <c r="K28" s="55"/>
      <c r="L28" s="55"/>
      <c r="M28" s="55"/>
      <c r="N28" s="55"/>
      <c r="O28" s="55"/>
      <c r="P28" s="55"/>
      <c r="Q28" s="55"/>
      <c r="R28" s="55"/>
      <c r="S28" s="55"/>
      <c r="T28" s="55"/>
      <c r="U28" s="55"/>
      <c r="V28" s="55"/>
      <c r="W28" s="56"/>
    </row>
    <row r="29" spans="1:23" s="31" customFormat="1" ht="18" customHeight="1">
      <c r="A29" s="66"/>
      <c r="B29" s="67"/>
      <c r="C29" s="68" t="s">
        <v>40</v>
      </c>
      <c r="D29" s="68"/>
      <c r="E29" s="68"/>
      <c r="F29" s="68"/>
      <c r="G29" s="68"/>
      <c r="H29" s="68"/>
      <c r="I29" s="68"/>
      <c r="J29" s="68"/>
      <c r="K29" s="68"/>
      <c r="L29" s="68"/>
      <c r="M29" s="68"/>
      <c r="N29" s="68"/>
      <c r="O29" s="68"/>
      <c r="P29" s="68"/>
      <c r="Q29" s="68"/>
      <c r="R29" s="68"/>
      <c r="S29" s="68"/>
      <c r="T29" s="68"/>
      <c r="U29" s="68"/>
      <c r="V29" s="68"/>
      <c r="W29" s="69"/>
    </row>
    <row r="30" spans="1:23" s="31" customFormat="1" ht="18" customHeight="1">
      <c r="A30" s="66"/>
      <c r="B30" s="67"/>
      <c r="C30" s="70" t="s">
        <v>150</v>
      </c>
      <c r="D30" s="251" t="str">
        <f>"　補助金等は、補助事業に充当し、他に流用してはならない。"</f>
        <v>　補助金等は、補助事業に充当し、他に流用してはならない。</v>
      </c>
      <c r="E30" s="251"/>
      <c r="F30" s="251"/>
      <c r="G30" s="251"/>
      <c r="H30" s="251"/>
      <c r="I30" s="251"/>
      <c r="J30" s="251"/>
      <c r="K30" s="251"/>
      <c r="L30" s="251"/>
      <c r="M30" s="251"/>
      <c r="N30" s="251"/>
      <c r="O30" s="251"/>
      <c r="P30" s="251"/>
      <c r="Q30" s="251"/>
      <c r="R30" s="251"/>
      <c r="S30" s="251"/>
      <c r="T30" s="251"/>
      <c r="U30" s="251"/>
      <c r="V30" s="251"/>
      <c r="W30" s="69"/>
    </row>
    <row r="31" spans="1:23" s="31" customFormat="1" ht="9" customHeight="1">
      <c r="A31" s="66"/>
      <c r="B31" s="67"/>
      <c r="C31" s="70"/>
      <c r="D31" s="71"/>
      <c r="E31" s="71"/>
      <c r="F31" s="71"/>
      <c r="G31" s="71"/>
      <c r="H31" s="71"/>
      <c r="I31" s="71"/>
      <c r="J31" s="71"/>
      <c r="K31" s="71"/>
      <c r="L31" s="71"/>
      <c r="M31" s="71"/>
      <c r="N31" s="71"/>
      <c r="O31" s="71"/>
      <c r="P31" s="71"/>
      <c r="Q31" s="71"/>
      <c r="R31" s="71"/>
      <c r="S31" s="71"/>
      <c r="T31" s="71"/>
      <c r="U31" s="71"/>
      <c r="V31" s="71"/>
      <c r="W31" s="69"/>
    </row>
    <row r="32" spans="1:23" s="31" customFormat="1" ht="18" customHeight="1">
      <c r="A32" s="66"/>
      <c r="B32" s="67"/>
      <c r="C32" s="72" t="s">
        <v>152</v>
      </c>
      <c r="D32" s="252" t="str">
        <f>"　補助事業の内容を変更（市長が認める軽微な変更を除く。）し、又は補助事業を中止する場合においては、速やかに市長に申請し、承認を受けなければならない。"</f>
        <v>　補助事業の内容を変更（市長が認める軽微な変更を除く。）し、又は補助事業を中止する場合においては、速やかに市長に申請し、承認を受けなければならない。</v>
      </c>
      <c r="E32" s="252"/>
      <c r="F32" s="252"/>
      <c r="G32" s="252"/>
      <c r="H32" s="252"/>
      <c r="I32" s="252"/>
      <c r="J32" s="252"/>
      <c r="K32" s="252"/>
      <c r="L32" s="252"/>
      <c r="M32" s="252"/>
      <c r="N32" s="252"/>
      <c r="O32" s="252"/>
      <c r="P32" s="252"/>
      <c r="Q32" s="252"/>
      <c r="R32" s="252"/>
      <c r="S32" s="252"/>
      <c r="T32" s="252"/>
      <c r="U32" s="252"/>
      <c r="V32" s="252"/>
      <c r="W32" s="69"/>
    </row>
    <row r="33" spans="1:23" s="31" customFormat="1" ht="18" customHeight="1">
      <c r="A33" s="66"/>
      <c r="B33" s="67"/>
      <c r="C33" s="68" t="s">
        <v>151</v>
      </c>
      <c r="D33" s="252"/>
      <c r="E33" s="252"/>
      <c r="F33" s="252"/>
      <c r="G33" s="252"/>
      <c r="H33" s="252"/>
      <c r="I33" s="252"/>
      <c r="J33" s="252"/>
      <c r="K33" s="252"/>
      <c r="L33" s="252"/>
      <c r="M33" s="252"/>
      <c r="N33" s="252"/>
      <c r="O33" s="252"/>
      <c r="P33" s="252"/>
      <c r="Q33" s="252"/>
      <c r="R33" s="252"/>
      <c r="S33" s="252"/>
      <c r="T33" s="252"/>
      <c r="U33" s="252"/>
      <c r="V33" s="252"/>
      <c r="W33" s="69"/>
    </row>
    <row r="34" spans="1:23" s="31" customFormat="1" ht="18" customHeight="1">
      <c r="A34" s="66"/>
      <c r="B34" s="67"/>
      <c r="C34" s="72" t="s">
        <v>153</v>
      </c>
      <c r="D34" s="252" t="str">
        <f>"　補助事業が予定の期間内に完了しない場合又は補助事業の遂行が困難となった場合においては、速やかに市長に報告してその指示を受けること。"</f>
        <v>　補助事業が予定の期間内に完了しない場合又は補助事業の遂行が困難となった場合においては、速やかに市長に報告してその指示を受けること。</v>
      </c>
      <c r="E34" s="252"/>
      <c r="F34" s="252"/>
      <c r="G34" s="252"/>
      <c r="H34" s="252"/>
      <c r="I34" s="252"/>
      <c r="J34" s="252"/>
      <c r="K34" s="252"/>
      <c r="L34" s="252"/>
      <c r="M34" s="252"/>
      <c r="N34" s="252"/>
      <c r="O34" s="252"/>
      <c r="P34" s="252"/>
      <c r="Q34" s="252"/>
      <c r="R34" s="252"/>
      <c r="S34" s="252"/>
      <c r="T34" s="252"/>
      <c r="U34" s="252"/>
      <c r="V34" s="252"/>
      <c r="W34" s="69"/>
    </row>
    <row r="35" spans="1:23" s="31" customFormat="1" ht="18" customHeight="1">
      <c r="A35" s="66"/>
      <c r="B35" s="67"/>
      <c r="C35" s="68" t="s">
        <v>151</v>
      </c>
      <c r="D35" s="252"/>
      <c r="E35" s="252"/>
      <c r="F35" s="252"/>
      <c r="G35" s="252"/>
      <c r="H35" s="252"/>
      <c r="I35" s="252"/>
      <c r="J35" s="252"/>
      <c r="K35" s="252"/>
      <c r="L35" s="252"/>
      <c r="M35" s="252"/>
      <c r="N35" s="252"/>
      <c r="O35" s="252"/>
      <c r="P35" s="252"/>
      <c r="Q35" s="252"/>
      <c r="R35" s="252"/>
      <c r="S35" s="252"/>
      <c r="T35" s="252"/>
      <c r="U35" s="252"/>
      <c r="V35" s="252"/>
      <c r="W35" s="69"/>
    </row>
    <row r="36" spans="1:23" s="31" customFormat="1" ht="18" customHeight="1">
      <c r="A36" s="66"/>
      <c r="B36" s="67"/>
      <c r="C36" s="70" t="s">
        <v>154</v>
      </c>
      <c r="D36" s="252" t="str">
        <f>"　補助事業の使途等について適当でないと認めたときは、交付の決定を取り消し、又は補助金等の全部若しくは一部の返還を求めることがある。"</f>
        <v>　補助事業の使途等について適当でないと認めたときは、交付の決定を取り消し、又は補助金等の全部若しくは一部の返還を求めることがある。</v>
      </c>
      <c r="E36" s="252"/>
      <c r="F36" s="252"/>
      <c r="G36" s="252"/>
      <c r="H36" s="252"/>
      <c r="I36" s="252"/>
      <c r="J36" s="252"/>
      <c r="K36" s="252"/>
      <c r="L36" s="252"/>
      <c r="M36" s="252"/>
      <c r="N36" s="252"/>
      <c r="O36" s="252"/>
      <c r="P36" s="252"/>
      <c r="Q36" s="252"/>
      <c r="R36" s="252"/>
      <c r="S36" s="252"/>
      <c r="T36" s="252"/>
      <c r="U36" s="252"/>
      <c r="V36" s="252"/>
      <c r="W36" s="69"/>
    </row>
    <row r="37" spans="1:23" s="31" customFormat="1" ht="18" customHeight="1">
      <c r="A37" s="66"/>
      <c r="B37" s="67"/>
      <c r="C37" s="70"/>
      <c r="D37" s="252"/>
      <c r="E37" s="252"/>
      <c r="F37" s="252"/>
      <c r="G37" s="252"/>
      <c r="H37" s="252"/>
      <c r="I37" s="252"/>
      <c r="J37" s="252"/>
      <c r="K37" s="252"/>
      <c r="L37" s="252"/>
      <c r="M37" s="252"/>
      <c r="N37" s="252"/>
      <c r="O37" s="252"/>
      <c r="P37" s="252"/>
      <c r="Q37" s="252"/>
      <c r="R37" s="252"/>
      <c r="S37" s="252"/>
      <c r="T37" s="252"/>
      <c r="U37" s="252"/>
      <c r="V37" s="252"/>
      <c r="W37" s="69"/>
    </row>
    <row r="38" spans="1:23" s="31" customFormat="1" ht="18" customHeight="1">
      <c r="A38" s="66"/>
      <c r="B38" s="67"/>
      <c r="C38" s="70" t="s">
        <v>155</v>
      </c>
      <c r="D38" s="252" t="str">
        <f>"　市長が必要と認めるときは、関係事項について報告を求め、又は関係書類の検査をすることがある。"</f>
        <v>　市長が必要と認めるときは、関係事項について報告を求め、又は関係書類の検査をすることがある。</v>
      </c>
      <c r="E38" s="252"/>
      <c r="F38" s="252"/>
      <c r="G38" s="252"/>
      <c r="H38" s="252"/>
      <c r="I38" s="252"/>
      <c r="J38" s="252"/>
      <c r="K38" s="252"/>
      <c r="L38" s="252"/>
      <c r="M38" s="252"/>
      <c r="N38" s="252"/>
      <c r="O38" s="252"/>
      <c r="P38" s="252"/>
      <c r="Q38" s="252"/>
      <c r="R38" s="252"/>
      <c r="S38" s="252"/>
      <c r="T38" s="252"/>
      <c r="U38" s="252"/>
      <c r="V38" s="252"/>
      <c r="W38" s="69"/>
    </row>
    <row r="39" spans="1:23" s="31" customFormat="1" ht="18" customHeight="1">
      <c r="A39" s="66"/>
      <c r="B39" s="67"/>
      <c r="C39" s="66"/>
      <c r="D39" s="252"/>
      <c r="E39" s="252"/>
      <c r="F39" s="252"/>
      <c r="G39" s="252"/>
      <c r="H39" s="252"/>
      <c r="I39" s="252"/>
      <c r="J39" s="252"/>
      <c r="K39" s="252"/>
      <c r="L39" s="252"/>
      <c r="M39" s="252"/>
      <c r="N39" s="252"/>
      <c r="O39" s="252"/>
      <c r="P39" s="252"/>
      <c r="Q39" s="252"/>
      <c r="R39" s="252"/>
      <c r="S39" s="252"/>
      <c r="T39" s="252"/>
      <c r="U39" s="252"/>
      <c r="V39" s="252"/>
      <c r="W39" s="69"/>
    </row>
    <row r="40" spans="1:23" s="31" customFormat="1" ht="18" customHeight="1">
      <c r="A40" s="66"/>
      <c r="B40" s="67"/>
      <c r="C40" s="68"/>
      <c r="D40" s="68"/>
      <c r="E40" s="68"/>
      <c r="F40" s="68"/>
      <c r="G40" s="68"/>
      <c r="H40" s="68"/>
      <c r="I40" s="68"/>
      <c r="J40" s="68"/>
      <c r="K40" s="68"/>
      <c r="L40" s="68"/>
      <c r="M40" s="68"/>
      <c r="N40" s="68"/>
      <c r="O40" s="68"/>
      <c r="P40" s="68"/>
      <c r="Q40" s="68"/>
      <c r="R40" s="68"/>
      <c r="S40" s="68"/>
      <c r="T40" s="68"/>
      <c r="U40" s="68"/>
      <c r="V40" s="68"/>
      <c r="W40" s="69"/>
    </row>
    <row r="41" spans="1:23" s="31" customFormat="1" ht="18" customHeight="1">
      <c r="A41" s="66"/>
      <c r="B41" s="67"/>
      <c r="C41" s="68" t="s">
        <v>41</v>
      </c>
      <c r="D41" s="68"/>
      <c r="E41" s="68"/>
      <c r="F41" s="68"/>
      <c r="G41" s="68"/>
      <c r="H41" s="68"/>
      <c r="I41" s="68"/>
      <c r="J41" s="68"/>
      <c r="K41" s="68"/>
      <c r="L41" s="68"/>
      <c r="M41" s="68"/>
      <c r="N41" s="68"/>
      <c r="O41" s="68"/>
      <c r="P41" s="68"/>
      <c r="Q41" s="68"/>
      <c r="R41" s="68"/>
      <c r="S41" s="68"/>
      <c r="T41" s="68"/>
      <c r="U41" s="68"/>
      <c r="V41" s="68"/>
      <c r="W41" s="69"/>
    </row>
    <row r="42" spans="1:23" s="31" customFormat="1" ht="18" customHeight="1">
      <c r="A42" s="66"/>
      <c r="B42" s="67"/>
      <c r="C42" s="73" t="s">
        <v>156</v>
      </c>
      <c r="D42" s="252" t="str">
        <f>"　補助対象事業完了後30日以内又は補助金の交付の決定を受けた日の属する年度の３月31日のいずれか早い日までに、補助事業実績報告書（規則様式第５号）、事業報告書、収支計算書及び領収書等を提出してください。"</f>
        <v>　補助対象事業完了後30日以内又は補助金の交付の決定を受けた日の属する年度の３月31日のいずれか早い日までに、補助事業実績報告書（規則様式第５号）、事業報告書、収支計算書及び領収書等を提出してください。</v>
      </c>
      <c r="E42" s="252"/>
      <c r="F42" s="252"/>
      <c r="G42" s="252"/>
      <c r="H42" s="252"/>
      <c r="I42" s="252"/>
      <c r="J42" s="252"/>
      <c r="K42" s="252"/>
      <c r="L42" s="252"/>
      <c r="M42" s="252"/>
      <c r="N42" s="252"/>
      <c r="O42" s="252"/>
      <c r="P42" s="252"/>
      <c r="Q42" s="252"/>
      <c r="R42" s="252"/>
      <c r="S42" s="252"/>
      <c r="T42" s="252"/>
      <c r="U42" s="252"/>
      <c r="V42" s="252"/>
      <c r="W42" s="69"/>
    </row>
    <row r="43" spans="1:23" s="31" customFormat="1" ht="18" customHeight="1">
      <c r="A43" s="66"/>
      <c r="B43" s="67"/>
      <c r="C43" s="73"/>
      <c r="D43" s="252"/>
      <c r="E43" s="252"/>
      <c r="F43" s="252"/>
      <c r="G43" s="252"/>
      <c r="H43" s="252"/>
      <c r="I43" s="252"/>
      <c r="J43" s="252"/>
      <c r="K43" s="252"/>
      <c r="L43" s="252"/>
      <c r="M43" s="252"/>
      <c r="N43" s="252"/>
      <c r="O43" s="252"/>
      <c r="P43" s="252"/>
      <c r="Q43" s="252"/>
      <c r="R43" s="252"/>
      <c r="S43" s="252"/>
      <c r="T43" s="252"/>
      <c r="U43" s="252"/>
      <c r="V43" s="252"/>
      <c r="W43" s="69"/>
    </row>
    <row r="44" spans="1:23" s="31" customFormat="1" ht="18" customHeight="1">
      <c r="A44" s="66"/>
      <c r="B44" s="67"/>
      <c r="C44" s="73"/>
      <c r="D44" s="252"/>
      <c r="E44" s="252"/>
      <c r="F44" s="252"/>
      <c r="G44" s="252"/>
      <c r="H44" s="252"/>
      <c r="I44" s="252"/>
      <c r="J44" s="252"/>
      <c r="K44" s="252"/>
      <c r="L44" s="252"/>
      <c r="M44" s="252"/>
      <c r="N44" s="252"/>
      <c r="O44" s="252"/>
      <c r="P44" s="252"/>
      <c r="Q44" s="252"/>
      <c r="R44" s="252"/>
      <c r="S44" s="252"/>
      <c r="T44" s="252"/>
      <c r="U44" s="252"/>
      <c r="V44" s="252"/>
      <c r="W44" s="69"/>
    </row>
    <row r="45" spans="1:23" s="31" customFormat="1" ht="18" customHeight="1">
      <c r="A45" s="66"/>
      <c r="B45" s="67"/>
      <c r="C45" s="73" t="s">
        <v>157</v>
      </c>
      <c r="D45" s="252" t="str">
        <f>"　補助事業に係る収支の状況を明らかにした書類、帳簿等を常に整備し、補助事業完了後５年間保存しておかなければなりません。"</f>
        <v>　補助事業に係る収支の状況を明らかにした書類、帳簿等を常に整備し、補助事業完了後５年間保存しておかなければなりません。</v>
      </c>
      <c r="E45" s="252"/>
      <c r="F45" s="252"/>
      <c r="G45" s="252"/>
      <c r="H45" s="252"/>
      <c r="I45" s="252"/>
      <c r="J45" s="252"/>
      <c r="K45" s="252"/>
      <c r="L45" s="252"/>
      <c r="M45" s="252"/>
      <c r="N45" s="252"/>
      <c r="O45" s="252"/>
      <c r="P45" s="252"/>
      <c r="Q45" s="252"/>
      <c r="R45" s="252"/>
      <c r="S45" s="252"/>
      <c r="T45" s="252"/>
      <c r="U45" s="252"/>
      <c r="V45" s="252"/>
      <c r="W45" s="69"/>
    </row>
    <row r="46" spans="1:23" s="31" customFormat="1" ht="18" customHeight="1">
      <c r="A46" s="66"/>
      <c r="B46" s="67"/>
      <c r="C46" s="73"/>
      <c r="D46" s="252"/>
      <c r="E46" s="252"/>
      <c r="F46" s="252"/>
      <c r="G46" s="252"/>
      <c r="H46" s="252"/>
      <c r="I46" s="252"/>
      <c r="J46" s="252"/>
      <c r="K46" s="252"/>
      <c r="L46" s="252"/>
      <c r="M46" s="252"/>
      <c r="N46" s="252"/>
      <c r="O46" s="252"/>
      <c r="P46" s="252"/>
      <c r="Q46" s="252"/>
      <c r="R46" s="252"/>
      <c r="S46" s="252"/>
      <c r="T46" s="252"/>
      <c r="U46" s="252"/>
      <c r="V46" s="252"/>
      <c r="W46" s="69"/>
    </row>
    <row r="47" spans="1:23" s="31" customFormat="1" ht="18" customHeight="1">
      <c r="A47" s="66"/>
      <c r="B47" s="67"/>
      <c r="C47" s="73" t="s">
        <v>158</v>
      </c>
      <c r="D47" s="252" t="str">
        <f>"　この決定に不服がある場合は、"&amp;TEXT(入力シート!G12,"[$-ja-JP]ggge年m月d日")&amp;"までに申請の取下げができます。"</f>
        <v>　この決定に不服がある場合は、令和7年5月30日までに申請の取下げができます。</v>
      </c>
      <c r="E47" s="252"/>
      <c r="F47" s="252"/>
      <c r="G47" s="252"/>
      <c r="H47" s="252"/>
      <c r="I47" s="252"/>
      <c r="J47" s="252"/>
      <c r="K47" s="252"/>
      <c r="L47" s="252"/>
      <c r="M47" s="252"/>
      <c r="N47" s="252"/>
      <c r="O47" s="252"/>
      <c r="P47" s="252"/>
      <c r="Q47" s="252"/>
      <c r="R47" s="252"/>
      <c r="S47" s="252"/>
      <c r="T47" s="252"/>
      <c r="U47" s="252"/>
      <c r="V47" s="252"/>
      <c r="W47" s="69"/>
    </row>
    <row r="48" spans="1:23" s="31" customFormat="1" ht="18" customHeight="1">
      <c r="A48" s="66"/>
      <c r="B48" s="67"/>
      <c r="C48" s="66"/>
      <c r="D48" s="252"/>
      <c r="E48" s="252"/>
      <c r="F48" s="252"/>
      <c r="G48" s="252"/>
      <c r="H48" s="252"/>
      <c r="I48" s="252"/>
      <c r="J48" s="252"/>
      <c r="K48" s="252"/>
      <c r="L48" s="252"/>
      <c r="M48" s="252"/>
      <c r="N48" s="252"/>
      <c r="O48" s="252"/>
      <c r="P48" s="252"/>
      <c r="Q48" s="252"/>
      <c r="R48" s="252"/>
      <c r="S48" s="252"/>
      <c r="T48" s="252"/>
      <c r="U48" s="252"/>
      <c r="V48" s="252"/>
      <c r="W48" s="69"/>
    </row>
    <row r="49" spans="1:23">
      <c r="A49" s="49"/>
      <c r="B49" s="54"/>
      <c r="C49" s="55"/>
      <c r="D49" s="55"/>
      <c r="E49" s="55"/>
      <c r="F49" s="55"/>
      <c r="G49" s="55"/>
      <c r="H49" s="55"/>
      <c r="I49" s="55"/>
      <c r="J49" s="55"/>
      <c r="K49" s="55"/>
      <c r="L49" s="55"/>
      <c r="M49" s="55"/>
      <c r="N49" s="55"/>
      <c r="O49" s="55"/>
      <c r="P49" s="55"/>
      <c r="Q49" s="55"/>
      <c r="R49" s="55"/>
      <c r="S49" s="55"/>
      <c r="T49" s="55"/>
      <c r="U49" s="55"/>
      <c r="V49" s="55"/>
      <c r="W49" s="56"/>
    </row>
    <row r="50" spans="1:23">
      <c r="A50" s="49"/>
      <c r="B50" s="54"/>
      <c r="C50" s="55"/>
      <c r="D50" s="55"/>
      <c r="E50" s="55"/>
      <c r="F50" s="55"/>
      <c r="G50" s="55"/>
      <c r="H50" s="55"/>
      <c r="I50" s="55"/>
      <c r="J50" s="55"/>
      <c r="K50" s="55"/>
      <c r="L50" s="55"/>
      <c r="M50" s="55"/>
      <c r="N50" s="55"/>
      <c r="O50" s="55"/>
      <c r="P50" s="55"/>
      <c r="Q50" s="55"/>
      <c r="R50" s="55"/>
      <c r="S50" s="55"/>
      <c r="T50" s="55"/>
      <c r="U50" s="55"/>
      <c r="V50" s="55"/>
      <c r="W50" s="56"/>
    </row>
    <row r="51" spans="1:23">
      <c r="A51" s="49"/>
      <c r="B51" s="58"/>
      <c r="C51" s="59"/>
      <c r="D51" s="59"/>
      <c r="E51" s="59"/>
      <c r="F51" s="59"/>
      <c r="G51" s="59"/>
      <c r="H51" s="59"/>
      <c r="I51" s="59"/>
      <c r="J51" s="59"/>
      <c r="K51" s="59"/>
      <c r="L51" s="59"/>
      <c r="M51" s="59"/>
      <c r="N51" s="59"/>
      <c r="O51" s="59"/>
      <c r="P51" s="59"/>
      <c r="Q51" s="59"/>
      <c r="R51" s="59"/>
      <c r="S51" s="59"/>
      <c r="T51" s="59"/>
      <c r="U51" s="59"/>
      <c r="V51" s="59"/>
      <c r="W51" s="60"/>
    </row>
    <row r="52" spans="1:23">
      <c r="A52" s="49"/>
      <c r="B52" s="49"/>
      <c r="C52" s="49"/>
      <c r="D52" s="49"/>
      <c r="E52" s="49"/>
      <c r="F52" s="49"/>
      <c r="G52" s="49"/>
      <c r="H52" s="49"/>
      <c r="I52" s="49"/>
      <c r="J52" s="49"/>
      <c r="K52" s="49"/>
      <c r="L52" s="49"/>
      <c r="M52" s="49"/>
      <c r="N52" s="49"/>
      <c r="O52" s="49"/>
      <c r="P52" s="49"/>
      <c r="Q52" s="49"/>
      <c r="R52" s="49"/>
      <c r="S52" s="49"/>
      <c r="T52" s="49"/>
      <c r="U52" s="49"/>
      <c r="V52" s="49"/>
      <c r="W52" s="49"/>
    </row>
    <row r="53" spans="1:23">
      <c r="A53" s="49"/>
      <c r="B53" s="49"/>
      <c r="C53" s="49"/>
      <c r="D53" s="49"/>
      <c r="E53" s="49"/>
      <c r="F53" s="49"/>
      <c r="G53" s="49"/>
      <c r="H53" s="49"/>
      <c r="I53" s="49"/>
      <c r="J53" s="49"/>
      <c r="K53" s="49"/>
      <c r="L53" s="49"/>
      <c r="M53" s="49"/>
      <c r="N53" s="49"/>
      <c r="O53" s="49"/>
      <c r="P53" s="49"/>
      <c r="Q53" s="49"/>
      <c r="R53" s="49"/>
      <c r="S53" s="49"/>
      <c r="T53" s="49"/>
      <c r="U53" s="49"/>
      <c r="V53" s="49"/>
      <c r="W53" s="49"/>
    </row>
  </sheetData>
  <sheetProtection algorithmName="SHA-512" hashValue="63J6EOixyhicNKtITvNHgvi/LLXlNjuZzBfkDE296KkyYgCSgJGDwb0FIxQrMmmtsZ50QkzBt2Pcfrk4YY/uBw==" saltValue="cy1i9qbXEwlYuXVWf4eIyw==" spinCount="100000" sheet="1" objects="1" scenarios="1"/>
  <mergeCells count="17">
    <mergeCell ref="D47:V48"/>
    <mergeCell ref="D34:V35"/>
    <mergeCell ref="D36:V37"/>
    <mergeCell ref="D38:V39"/>
    <mergeCell ref="D42:V44"/>
    <mergeCell ref="D45:V46"/>
    <mergeCell ref="O3:V3"/>
    <mergeCell ref="O4:V4"/>
    <mergeCell ref="E8:L8"/>
    <mergeCell ref="E10:L10"/>
    <mergeCell ref="E11:L11"/>
    <mergeCell ref="D30:V30"/>
    <mergeCell ref="D32:V33"/>
    <mergeCell ref="E27:L27"/>
    <mergeCell ref="B6:W6"/>
    <mergeCell ref="C23:V23"/>
    <mergeCell ref="C17:V21"/>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06E1-075B-455B-8672-4CB55E576AF4}">
  <dimension ref="A1:W57"/>
  <sheetViews>
    <sheetView zoomScaleNormal="100" workbookViewId="0">
      <selection activeCell="B9" sqref="B9:I9"/>
    </sheetView>
  </sheetViews>
  <sheetFormatPr defaultColWidth="3.5" defaultRowHeight="12"/>
  <cols>
    <col min="1" max="1" width="1.25" style="33" customWidth="1"/>
    <col min="2" max="16384" width="3.5" style="33"/>
  </cols>
  <sheetData>
    <row r="1" spans="1:23">
      <c r="A1" s="49"/>
      <c r="B1" s="55"/>
      <c r="C1" s="55"/>
      <c r="D1" s="55"/>
      <c r="E1" s="55"/>
      <c r="F1" s="55"/>
      <c r="G1" s="55"/>
      <c r="H1" s="55"/>
      <c r="I1" s="55"/>
      <c r="J1" s="55"/>
      <c r="K1" s="55"/>
      <c r="L1" s="55"/>
      <c r="M1" s="55"/>
      <c r="N1" s="55"/>
      <c r="O1" s="55"/>
      <c r="P1" s="55"/>
      <c r="Q1" s="55"/>
      <c r="R1" s="55"/>
      <c r="S1" s="55"/>
      <c r="T1" s="55"/>
      <c r="U1" s="55"/>
      <c r="V1" s="55"/>
      <c r="W1" s="55"/>
    </row>
    <row r="2" spans="1:23">
      <c r="A2" s="49"/>
      <c r="B2" s="55"/>
      <c r="C2" s="55"/>
      <c r="D2" s="55"/>
      <c r="E2" s="55"/>
      <c r="F2" s="55"/>
      <c r="G2" s="55"/>
      <c r="H2" s="55"/>
      <c r="I2" s="55"/>
      <c r="J2" s="55"/>
      <c r="K2" s="55"/>
      <c r="L2" s="55"/>
      <c r="M2" s="55"/>
      <c r="N2" s="55"/>
      <c r="O2" s="55"/>
      <c r="P2" s="55"/>
      <c r="Q2" s="68"/>
      <c r="R2" s="68"/>
      <c r="S2" s="68"/>
      <c r="T2" s="68"/>
      <c r="U2" s="68"/>
      <c r="V2" s="68"/>
      <c r="W2" s="55"/>
    </row>
    <row r="3" spans="1:23">
      <c r="A3" s="49"/>
      <c r="B3" s="55"/>
      <c r="C3" s="55"/>
      <c r="D3" s="55"/>
      <c r="E3" s="55"/>
      <c r="F3" s="55"/>
      <c r="G3" s="55"/>
      <c r="H3" s="55"/>
      <c r="I3" s="55"/>
      <c r="J3" s="55"/>
      <c r="K3" s="55"/>
      <c r="L3" s="55"/>
      <c r="M3" s="55"/>
      <c r="N3" s="55"/>
      <c r="O3" s="55"/>
      <c r="P3" s="55"/>
      <c r="Q3" s="49"/>
      <c r="R3" s="256">
        <f>入力シート!G13</f>
        <v>45792</v>
      </c>
      <c r="S3" s="256"/>
      <c r="T3" s="256"/>
      <c r="U3" s="256"/>
      <c r="V3" s="256"/>
      <c r="W3" s="256"/>
    </row>
    <row r="4" spans="1:23">
      <c r="A4" s="49"/>
      <c r="B4" s="55"/>
      <c r="C4" s="55"/>
      <c r="D4" s="55"/>
      <c r="E4" s="55"/>
      <c r="F4" s="55"/>
      <c r="G4" s="55"/>
      <c r="H4" s="55"/>
      <c r="I4" s="55"/>
      <c r="J4" s="55"/>
      <c r="K4" s="55"/>
      <c r="L4" s="55"/>
      <c r="M4" s="55"/>
      <c r="N4" s="55"/>
      <c r="O4" s="55"/>
      <c r="P4" s="55"/>
      <c r="Q4" s="55"/>
      <c r="R4" s="55"/>
      <c r="S4" s="55"/>
      <c r="T4" s="55"/>
      <c r="U4" s="55"/>
      <c r="V4" s="55"/>
      <c r="W4" s="55"/>
    </row>
    <row r="5" spans="1:23">
      <c r="A5" s="49"/>
      <c r="B5" s="55"/>
      <c r="C5" s="55"/>
      <c r="D5" s="55"/>
      <c r="E5" s="55"/>
      <c r="F5" s="55"/>
      <c r="G5" s="55"/>
      <c r="H5" s="55"/>
      <c r="I5" s="55"/>
      <c r="J5" s="55"/>
      <c r="K5" s="55"/>
      <c r="L5" s="55"/>
      <c r="M5" s="55"/>
      <c r="N5" s="55"/>
      <c r="O5" s="55"/>
      <c r="P5" s="55"/>
      <c r="Q5" s="55"/>
      <c r="R5" s="55"/>
      <c r="S5" s="55"/>
      <c r="T5" s="55"/>
      <c r="U5" s="55"/>
      <c r="V5" s="55"/>
      <c r="W5" s="55"/>
    </row>
    <row r="6" spans="1:23">
      <c r="A6" s="49"/>
      <c r="B6" s="257" t="str">
        <f>入力シート!D10</f>
        <v>宮崎県延岡市東本小路１番地２３</v>
      </c>
      <c r="C6" s="257"/>
      <c r="D6" s="257"/>
      <c r="E6" s="257"/>
      <c r="F6" s="257"/>
      <c r="G6" s="257"/>
      <c r="H6" s="257"/>
      <c r="I6" s="257"/>
      <c r="J6" s="49"/>
      <c r="K6" s="49"/>
      <c r="L6" s="49"/>
      <c r="M6" s="55"/>
      <c r="N6" s="55"/>
      <c r="O6" s="55"/>
      <c r="P6" s="55"/>
      <c r="Q6" s="55"/>
      <c r="R6" s="55"/>
      <c r="S6" s="55"/>
      <c r="T6" s="55"/>
      <c r="U6" s="55"/>
      <c r="V6" s="55"/>
      <c r="W6" s="55"/>
    </row>
    <row r="7" spans="1:23">
      <c r="A7" s="49"/>
      <c r="B7" s="64"/>
      <c r="C7" s="64"/>
      <c r="D7" s="64"/>
      <c r="E7" s="64"/>
      <c r="F7" s="64"/>
      <c r="G7" s="64"/>
      <c r="H7" s="64"/>
      <c r="I7" s="64"/>
      <c r="J7" s="49"/>
      <c r="K7" s="49"/>
      <c r="L7" s="49"/>
      <c r="M7" s="55"/>
      <c r="N7" s="55"/>
      <c r="O7" s="55"/>
      <c r="P7" s="55"/>
      <c r="Q7" s="55"/>
      <c r="R7" s="55"/>
      <c r="S7" s="55"/>
      <c r="T7" s="55"/>
      <c r="U7" s="55"/>
      <c r="V7" s="55"/>
      <c r="W7" s="55"/>
    </row>
    <row r="8" spans="1:23">
      <c r="A8" s="49"/>
      <c r="B8" s="257" t="str">
        <f>入力シート!D11</f>
        <v>延岡株式会社</v>
      </c>
      <c r="C8" s="257"/>
      <c r="D8" s="257"/>
      <c r="E8" s="257"/>
      <c r="F8" s="257"/>
      <c r="G8" s="257"/>
      <c r="H8" s="257"/>
      <c r="I8" s="257"/>
      <c r="J8" s="49"/>
      <c r="K8" s="49"/>
      <c r="L8" s="49"/>
      <c r="M8" s="55"/>
      <c r="N8" s="55"/>
      <c r="O8" s="55"/>
      <c r="P8" s="55"/>
      <c r="Q8" s="55"/>
      <c r="R8" s="55"/>
      <c r="S8" s="55"/>
      <c r="T8" s="55"/>
      <c r="U8" s="55"/>
      <c r="V8" s="55"/>
      <c r="W8" s="55"/>
    </row>
    <row r="9" spans="1:23">
      <c r="A9" s="49"/>
      <c r="B9" s="258" t="str">
        <f>" "&amp;入力シート!D12&amp;" 　様"</f>
        <v xml:space="preserve"> 代表取締役　延岡　太郎 　様</v>
      </c>
      <c r="C9" s="258"/>
      <c r="D9" s="258"/>
      <c r="E9" s="258"/>
      <c r="F9" s="258"/>
      <c r="G9" s="258"/>
      <c r="H9" s="258"/>
      <c r="I9" s="258"/>
      <c r="J9" s="49"/>
      <c r="K9" s="49"/>
      <c r="L9" s="49"/>
      <c r="M9" s="55"/>
      <c r="N9" s="55"/>
      <c r="O9" s="55"/>
      <c r="P9" s="55"/>
      <c r="Q9" s="55"/>
      <c r="R9" s="55"/>
      <c r="S9" s="55"/>
      <c r="T9" s="55"/>
      <c r="U9" s="55"/>
      <c r="V9" s="55"/>
      <c r="W9" s="55"/>
    </row>
    <row r="10" spans="1:23">
      <c r="A10" s="49"/>
      <c r="B10" s="55"/>
      <c r="C10" s="55"/>
      <c r="D10" s="55"/>
      <c r="E10" s="55"/>
      <c r="F10" s="55"/>
      <c r="G10" s="55"/>
      <c r="H10" s="55"/>
      <c r="I10" s="55"/>
      <c r="J10" s="55"/>
      <c r="K10" s="55"/>
      <c r="L10" s="55"/>
      <c r="M10" s="55"/>
      <c r="N10" s="55"/>
      <c r="O10" s="55"/>
      <c r="P10" s="55"/>
      <c r="Q10" s="55"/>
      <c r="R10" s="55"/>
      <c r="S10" s="55"/>
      <c r="T10" s="55"/>
      <c r="U10" s="55"/>
      <c r="V10" s="55"/>
      <c r="W10" s="55"/>
    </row>
    <row r="11" spans="1:23">
      <c r="A11" s="49"/>
      <c r="B11" s="55"/>
      <c r="C11" s="55"/>
      <c r="D11" s="55"/>
      <c r="E11" s="55"/>
      <c r="F11" s="55"/>
      <c r="G11" s="55"/>
      <c r="H11" s="55"/>
      <c r="I11" s="55"/>
      <c r="J11" s="55"/>
      <c r="K11" s="55"/>
      <c r="L11" s="55"/>
      <c r="M11" s="55"/>
      <c r="N11" s="55"/>
      <c r="O11" s="55"/>
      <c r="P11" s="55"/>
      <c r="Q11" s="55"/>
      <c r="R11" s="55"/>
      <c r="S11" s="55"/>
      <c r="T11" s="55"/>
      <c r="U11" s="55"/>
      <c r="V11" s="55"/>
      <c r="W11" s="55"/>
    </row>
    <row r="12" spans="1:23">
      <c r="A12" s="49"/>
      <c r="B12" s="55"/>
      <c r="C12" s="55"/>
      <c r="D12" s="55"/>
      <c r="E12" s="55"/>
      <c r="F12" s="55"/>
      <c r="G12" s="55"/>
      <c r="H12" s="55"/>
      <c r="I12" s="55"/>
      <c r="J12" s="55"/>
      <c r="K12" s="55"/>
      <c r="L12" s="55"/>
      <c r="M12" s="55"/>
      <c r="N12" s="55"/>
      <c r="O12" s="55"/>
      <c r="P12" s="55"/>
      <c r="Q12" s="55"/>
      <c r="R12" s="55"/>
      <c r="S12" s="55"/>
      <c r="T12" s="57"/>
      <c r="U12" s="55"/>
      <c r="V12" s="49"/>
      <c r="W12" s="57" t="s">
        <v>160</v>
      </c>
    </row>
    <row r="13" spans="1:23">
      <c r="A13" s="49"/>
      <c r="B13" s="55"/>
      <c r="C13" s="55"/>
      <c r="D13" s="55"/>
      <c r="E13" s="55"/>
      <c r="F13" s="55"/>
      <c r="G13" s="55"/>
      <c r="H13" s="55"/>
      <c r="I13" s="55"/>
      <c r="J13" s="55"/>
      <c r="K13" s="55"/>
      <c r="L13" s="55"/>
      <c r="M13" s="55"/>
      <c r="N13" s="55"/>
      <c r="O13" s="55"/>
      <c r="P13" s="55"/>
      <c r="Q13" s="55"/>
      <c r="R13" s="55"/>
      <c r="S13" s="55"/>
      <c r="T13" s="55"/>
      <c r="U13" s="55"/>
      <c r="V13" s="55"/>
      <c r="W13" s="55"/>
    </row>
    <row r="14" spans="1:23" ht="24.75" customHeight="1">
      <c r="A14" s="49"/>
      <c r="B14" s="259" t="s">
        <v>159</v>
      </c>
      <c r="C14" s="259"/>
      <c r="D14" s="259"/>
      <c r="E14" s="259"/>
      <c r="F14" s="259"/>
      <c r="G14" s="259"/>
      <c r="H14" s="259"/>
      <c r="I14" s="259"/>
      <c r="J14" s="259"/>
      <c r="K14" s="259"/>
      <c r="L14" s="259"/>
      <c r="M14" s="259"/>
      <c r="N14" s="259"/>
      <c r="O14" s="259"/>
      <c r="P14" s="259"/>
      <c r="Q14" s="259"/>
      <c r="R14" s="259"/>
      <c r="S14" s="259"/>
      <c r="T14" s="259"/>
      <c r="U14" s="259"/>
      <c r="V14" s="259"/>
      <c r="W14" s="259"/>
    </row>
    <row r="15" spans="1:23">
      <c r="A15" s="49"/>
      <c r="B15" s="55"/>
      <c r="C15" s="55"/>
      <c r="D15" s="55"/>
      <c r="E15" s="55"/>
      <c r="F15" s="55"/>
      <c r="G15" s="55"/>
      <c r="H15" s="55"/>
      <c r="I15" s="55"/>
      <c r="J15" s="55"/>
      <c r="K15" s="55"/>
      <c r="L15" s="55"/>
      <c r="M15" s="55"/>
      <c r="N15" s="55"/>
      <c r="O15" s="55"/>
      <c r="P15" s="55"/>
      <c r="Q15" s="55"/>
      <c r="R15" s="55"/>
      <c r="S15" s="55"/>
      <c r="T15" s="55"/>
      <c r="U15" s="55"/>
      <c r="V15" s="55"/>
      <c r="W15" s="55"/>
    </row>
    <row r="16" spans="1:23" ht="13.5" customHeight="1">
      <c r="A16" s="49"/>
      <c r="B16" s="254" t="s">
        <v>232</v>
      </c>
      <c r="C16" s="254"/>
      <c r="D16" s="254"/>
      <c r="E16" s="254"/>
      <c r="F16" s="254"/>
      <c r="G16" s="254"/>
      <c r="H16" s="254"/>
      <c r="I16" s="254"/>
      <c r="J16" s="254"/>
      <c r="K16" s="254"/>
      <c r="L16" s="254"/>
      <c r="M16" s="254"/>
      <c r="N16" s="254"/>
      <c r="O16" s="254"/>
      <c r="P16" s="254"/>
      <c r="Q16" s="254"/>
      <c r="R16" s="254"/>
      <c r="S16" s="254"/>
      <c r="T16" s="254"/>
      <c r="U16" s="254"/>
      <c r="V16" s="254"/>
      <c r="W16" s="254"/>
    </row>
    <row r="17" spans="1:23">
      <c r="A17" s="49"/>
      <c r="B17" s="254"/>
      <c r="C17" s="254"/>
      <c r="D17" s="254"/>
      <c r="E17" s="254"/>
      <c r="F17" s="254"/>
      <c r="G17" s="254"/>
      <c r="H17" s="254"/>
      <c r="I17" s="254"/>
      <c r="J17" s="254"/>
      <c r="K17" s="254"/>
      <c r="L17" s="254"/>
      <c r="M17" s="254"/>
      <c r="N17" s="254"/>
      <c r="O17" s="254"/>
      <c r="P17" s="254"/>
      <c r="Q17" s="254"/>
      <c r="R17" s="254"/>
      <c r="S17" s="254"/>
      <c r="T17" s="254"/>
      <c r="U17" s="254"/>
      <c r="V17" s="254"/>
      <c r="W17" s="254"/>
    </row>
    <row r="18" spans="1:23">
      <c r="A18" s="49"/>
      <c r="B18" s="254"/>
      <c r="C18" s="254"/>
      <c r="D18" s="254"/>
      <c r="E18" s="254"/>
      <c r="F18" s="254"/>
      <c r="G18" s="254"/>
      <c r="H18" s="254"/>
      <c r="I18" s="254"/>
      <c r="J18" s="254"/>
      <c r="K18" s="254"/>
      <c r="L18" s="254"/>
      <c r="M18" s="254"/>
      <c r="N18" s="254"/>
      <c r="O18" s="254"/>
      <c r="P18" s="254"/>
      <c r="Q18" s="254"/>
      <c r="R18" s="254"/>
      <c r="S18" s="254"/>
      <c r="T18" s="254"/>
      <c r="U18" s="254"/>
      <c r="V18" s="254"/>
      <c r="W18" s="254"/>
    </row>
    <row r="19" spans="1:23">
      <c r="A19" s="49"/>
      <c r="B19" s="254"/>
      <c r="C19" s="254"/>
      <c r="D19" s="254"/>
      <c r="E19" s="254"/>
      <c r="F19" s="254"/>
      <c r="G19" s="254"/>
      <c r="H19" s="254"/>
      <c r="I19" s="254"/>
      <c r="J19" s="254"/>
      <c r="K19" s="254"/>
      <c r="L19" s="254"/>
      <c r="M19" s="254"/>
      <c r="N19" s="254"/>
      <c r="O19" s="254"/>
      <c r="P19" s="254"/>
      <c r="Q19" s="254"/>
      <c r="R19" s="254"/>
      <c r="S19" s="254"/>
      <c r="T19" s="254"/>
      <c r="U19" s="254"/>
      <c r="V19" s="254"/>
      <c r="W19" s="254"/>
    </row>
    <row r="20" spans="1:23">
      <c r="A20" s="49"/>
      <c r="B20" s="254"/>
      <c r="C20" s="254"/>
      <c r="D20" s="254"/>
      <c r="E20" s="254"/>
      <c r="F20" s="254"/>
      <c r="G20" s="254"/>
      <c r="H20" s="254"/>
      <c r="I20" s="254"/>
      <c r="J20" s="254"/>
      <c r="K20" s="254"/>
      <c r="L20" s="254"/>
      <c r="M20" s="254"/>
      <c r="N20" s="254"/>
      <c r="O20" s="254"/>
      <c r="P20" s="254"/>
      <c r="Q20" s="254"/>
      <c r="R20" s="254"/>
      <c r="S20" s="254"/>
      <c r="T20" s="254"/>
      <c r="U20" s="254"/>
      <c r="V20" s="254"/>
      <c r="W20" s="254"/>
    </row>
    <row r="21" spans="1:23">
      <c r="A21" s="49"/>
      <c r="B21" s="254"/>
      <c r="C21" s="254"/>
      <c r="D21" s="254"/>
      <c r="E21" s="254"/>
      <c r="F21" s="254"/>
      <c r="G21" s="254"/>
      <c r="H21" s="254"/>
      <c r="I21" s="254"/>
      <c r="J21" s="254"/>
      <c r="K21" s="254"/>
      <c r="L21" s="254"/>
      <c r="M21" s="254"/>
      <c r="N21" s="254"/>
      <c r="O21" s="254"/>
      <c r="P21" s="254"/>
      <c r="Q21" s="254"/>
      <c r="R21" s="254"/>
      <c r="S21" s="254"/>
      <c r="T21" s="254"/>
      <c r="U21" s="254"/>
      <c r="V21" s="254"/>
      <c r="W21" s="254"/>
    </row>
    <row r="22" spans="1:23" ht="60" customHeight="1">
      <c r="A22" s="49"/>
      <c r="B22" s="55"/>
      <c r="C22" s="253" t="s">
        <v>4</v>
      </c>
      <c r="D22" s="253"/>
      <c r="E22" s="253"/>
      <c r="F22" s="253"/>
      <c r="G22" s="253"/>
      <c r="H22" s="253"/>
      <c r="I22" s="253"/>
      <c r="J22" s="253"/>
      <c r="K22" s="253"/>
      <c r="L22" s="253"/>
      <c r="M22" s="253"/>
      <c r="N22" s="253"/>
      <c r="O22" s="253"/>
      <c r="P22" s="253"/>
      <c r="Q22" s="253"/>
      <c r="R22" s="253"/>
      <c r="S22" s="253"/>
      <c r="T22" s="253"/>
      <c r="U22" s="253"/>
      <c r="V22" s="253"/>
      <c r="W22" s="55"/>
    </row>
    <row r="23" spans="1:23">
      <c r="A23" s="49"/>
      <c r="B23" s="55"/>
      <c r="C23" s="55"/>
      <c r="D23" s="55"/>
      <c r="E23" s="55"/>
      <c r="F23" s="55"/>
      <c r="G23" s="55"/>
      <c r="H23" s="55"/>
      <c r="I23" s="55"/>
      <c r="J23" s="55"/>
      <c r="K23" s="55"/>
      <c r="L23" s="55"/>
      <c r="M23" s="55"/>
      <c r="N23" s="55"/>
      <c r="O23" s="55"/>
      <c r="P23" s="55"/>
      <c r="Q23" s="55"/>
      <c r="R23" s="55"/>
      <c r="S23" s="55"/>
      <c r="T23" s="55"/>
      <c r="U23" s="55"/>
      <c r="V23" s="55"/>
      <c r="W23" s="55"/>
    </row>
    <row r="24" spans="1:23">
      <c r="A24" s="49"/>
      <c r="B24" s="55"/>
      <c r="C24" s="55"/>
      <c r="D24" s="55"/>
      <c r="E24" s="55"/>
      <c r="F24" s="55"/>
      <c r="G24" s="55"/>
      <c r="H24" s="55"/>
      <c r="I24" s="55"/>
      <c r="J24" s="55"/>
      <c r="K24" s="55"/>
      <c r="L24" s="55"/>
      <c r="M24" s="55"/>
      <c r="N24" s="55"/>
      <c r="O24" s="55"/>
      <c r="P24" s="55"/>
      <c r="Q24" s="55"/>
      <c r="R24" s="55"/>
      <c r="S24" s="55"/>
      <c r="T24" s="55"/>
      <c r="U24" s="55"/>
      <c r="V24" s="55"/>
      <c r="W24" s="55"/>
    </row>
    <row r="25" spans="1:23">
      <c r="A25" s="49"/>
      <c r="B25" s="55"/>
      <c r="C25" s="55"/>
      <c r="D25" s="55"/>
      <c r="E25" s="55"/>
      <c r="F25" s="55"/>
      <c r="G25" s="55"/>
      <c r="H25" s="55"/>
      <c r="I25" s="55"/>
      <c r="J25" s="55"/>
      <c r="K25" s="55"/>
      <c r="L25" s="55"/>
      <c r="M25" s="55"/>
      <c r="N25" s="55"/>
      <c r="O25" s="55"/>
      <c r="P25" s="55"/>
      <c r="Q25" s="55"/>
      <c r="R25" s="55"/>
      <c r="S25" s="55"/>
      <c r="T25" s="55"/>
      <c r="U25" s="55"/>
      <c r="V25" s="55"/>
      <c r="W25" s="55"/>
    </row>
    <row r="26" spans="1:23">
      <c r="A26" s="49"/>
      <c r="B26" s="55"/>
      <c r="C26" s="55" t="s">
        <v>161</v>
      </c>
      <c r="D26" s="55"/>
      <c r="E26" s="55"/>
      <c r="F26" s="55"/>
      <c r="G26" s="55"/>
      <c r="H26" s="55"/>
      <c r="I26" s="55"/>
      <c r="J26" s="55"/>
      <c r="K26" s="55" t="s">
        <v>162</v>
      </c>
      <c r="L26" s="55"/>
      <c r="M26" s="55"/>
      <c r="N26" s="55"/>
      <c r="O26" s="55"/>
      <c r="P26" s="55"/>
      <c r="Q26" s="55"/>
      <c r="R26" s="55"/>
      <c r="S26" s="55"/>
      <c r="T26" s="55"/>
      <c r="U26" s="55"/>
      <c r="V26" s="55"/>
      <c r="W26" s="55"/>
    </row>
    <row r="27" spans="1:23">
      <c r="A27" s="49"/>
      <c r="B27" s="49"/>
      <c r="C27" s="49"/>
      <c r="D27" s="49"/>
      <c r="E27" s="49"/>
      <c r="F27" s="49"/>
      <c r="G27" s="49"/>
      <c r="H27" s="49"/>
      <c r="I27" s="49"/>
      <c r="J27" s="49"/>
      <c r="K27" s="49"/>
      <c r="L27" s="49"/>
      <c r="M27" s="49"/>
      <c r="N27" s="49"/>
      <c r="O27" s="49"/>
      <c r="P27" s="49"/>
      <c r="Q27" s="49"/>
      <c r="R27" s="49"/>
      <c r="S27" s="49"/>
      <c r="T27" s="49"/>
      <c r="U27" s="49"/>
      <c r="V27" s="49"/>
      <c r="W27" s="49"/>
    </row>
    <row r="28" spans="1:23">
      <c r="A28" s="49"/>
      <c r="B28" s="49"/>
      <c r="C28" s="49"/>
      <c r="D28" s="49"/>
      <c r="E28" s="49"/>
      <c r="F28" s="49"/>
      <c r="G28" s="49"/>
      <c r="H28" s="49"/>
      <c r="I28" s="49"/>
      <c r="J28" s="49"/>
      <c r="K28" s="49"/>
      <c r="L28" s="49"/>
      <c r="M28" s="49"/>
      <c r="N28" s="49"/>
      <c r="O28" s="49"/>
      <c r="P28" s="49"/>
      <c r="Q28" s="49"/>
      <c r="R28" s="49"/>
      <c r="S28" s="49"/>
      <c r="T28" s="49"/>
      <c r="U28" s="49"/>
      <c r="V28" s="49"/>
      <c r="W28" s="49"/>
    </row>
    <row r="29" spans="1:23">
      <c r="A29" s="49"/>
      <c r="B29" s="49"/>
      <c r="C29" s="49"/>
      <c r="D29" s="49"/>
      <c r="E29" s="49"/>
      <c r="F29" s="49"/>
      <c r="G29" s="49"/>
      <c r="H29" s="49"/>
      <c r="I29" s="49"/>
      <c r="J29" s="49"/>
      <c r="K29" s="49"/>
      <c r="L29" s="49"/>
      <c r="M29" s="49"/>
      <c r="N29" s="49"/>
      <c r="O29" s="49"/>
      <c r="P29" s="49"/>
      <c r="Q29" s="49"/>
      <c r="R29" s="49"/>
      <c r="S29" s="49"/>
      <c r="T29" s="49"/>
      <c r="U29" s="49"/>
      <c r="V29" s="49"/>
      <c r="W29" s="49"/>
    </row>
    <row r="30" spans="1:23">
      <c r="A30" s="49"/>
      <c r="B30" s="49"/>
      <c r="C30" s="49"/>
      <c r="D30" s="49"/>
      <c r="E30" s="49"/>
      <c r="F30" s="49"/>
      <c r="G30" s="49"/>
      <c r="H30" s="49"/>
      <c r="I30" s="49"/>
      <c r="J30" s="49"/>
      <c r="K30" s="49"/>
      <c r="L30" s="49"/>
      <c r="M30" s="49"/>
      <c r="N30" s="49"/>
      <c r="O30" s="49"/>
      <c r="P30" s="49"/>
      <c r="Q30" s="49"/>
      <c r="R30" s="49"/>
      <c r="S30" s="49"/>
      <c r="T30" s="49"/>
      <c r="U30" s="49"/>
      <c r="V30" s="49"/>
      <c r="W30" s="49"/>
    </row>
    <row r="31" spans="1:23">
      <c r="A31" s="49"/>
      <c r="B31" s="49"/>
      <c r="C31" s="49"/>
      <c r="D31" s="49"/>
      <c r="E31" s="49"/>
      <c r="F31" s="49"/>
      <c r="G31" s="49"/>
      <c r="H31" s="49"/>
      <c r="I31" s="49"/>
      <c r="J31" s="49"/>
      <c r="K31" s="49"/>
      <c r="L31" s="49"/>
      <c r="M31" s="49"/>
      <c r="N31" s="49"/>
      <c r="O31" s="49"/>
      <c r="P31" s="49"/>
      <c r="Q31" s="49"/>
      <c r="R31" s="49"/>
      <c r="S31" s="49"/>
      <c r="T31" s="49"/>
      <c r="U31" s="49"/>
      <c r="V31" s="49"/>
      <c r="W31" s="49"/>
    </row>
    <row r="32" spans="1:23">
      <c r="A32" s="49"/>
      <c r="B32" s="49"/>
      <c r="C32" s="49"/>
      <c r="D32" s="49"/>
      <c r="E32" s="49"/>
      <c r="F32" s="49"/>
      <c r="G32" s="49"/>
      <c r="H32" s="49"/>
      <c r="I32" s="49"/>
      <c r="J32" s="49"/>
      <c r="K32" s="49"/>
      <c r="L32" s="49"/>
      <c r="M32" s="49"/>
      <c r="N32" s="49"/>
      <c r="O32" s="49"/>
      <c r="P32" s="49"/>
      <c r="Q32" s="49"/>
      <c r="R32" s="49"/>
      <c r="S32" s="49"/>
      <c r="T32" s="49"/>
      <c r="U32" s="49"/>
      <c r="V32" s="49"/>
      <c r="W32" s="49"/>
    </row>
    <row r="33" spans="1:23">
      <c r="A33" s="49"/>
      <c r="B33" s="49"/>
      <c r="C33" s="49"/>
      <c r="D33" s="49"/>
      <c r="E33" s="49"/>
      <c r="F33" s="49"/>
      <c r="G33" s="49"/>
      <c r="H33" s="49"/>
      <c r="I33" s="49"/>
      <c r="J33" s="49"/>
      <c r="K33" s="49"/>
      <c r="L33" s="49"/>
      <c r="M33" s="49"/>
      <c r="N33" s="49"/>
      <c r="O33" s="49"/>
      <c r="P33" s="49"/>
      <c r="Q33" s="49"/>
      <c r="R33" s="49"/>
      <c r="S33" s="49"/>
      <c r="T33" s="49"/>
      <c r="U33" s="49"/>
      <c r="V33" s="49"/>
      <c r="W33" s="49"/>
    </row>
    <row r="34" spans="1:23">
      <c r="A34" s="49"/>
      <c r="B34" s="49"/>
      <c r="C34" s="49"/>
      <c r="D34" s="49"/>
      <c r="E34" s="49"/>
      <c r="F34" s="49"/>
      <c r="G34" s="49"/>
      <c r="H34" s="49"/>
      <c r="I34" s="49"/>
      <c r="J34" s="49"/>
      <c r="K34" s="49"/>
      <c r="L34" s="49"/>
      <c r="M34" s="49"/>
      <c r="N34" s="49"/>
      <c r="O34" s="49"/>
      <c r="P34" s="49"/>
      <c r="Q34" s="49"/>
      <c r="R34" s="49"/>
      <c r="S34" s="49"/>
      <c r="T34" s="49"/>
      <c r="U34" s="49"/>
      <c r="V34" s="49"/>
      <c r="W34" s="49"/>
    </row>
    <row r="35" spans="1:23">
      <c r="A35" s="49"/>
      <c r="B35" s="49"/>
      <c r="C35" s="49"/>
      <c r="D35" s="49"/>
      <c r="E35" s="49"/>
      <c r="F35" s="49"/>
      <c r="G35" s="49"/>
      <c r="H35" s="49"/>
      <c r="I35" s="49"/>
      <c r="J35" s="49"/>
      <c r="K35" s="49"/>
      <c r="L35" s="49"/>
      <c r="M35" s="49"/>
      <c r="N35" s="49"/>
      <c r="O35" s="49"/>
      <c r="P35" s="49"/>
      <c r="Q35" s="49"/>
      <c r="R35" s="49"/>
      <c r="S35" s="49"/>
      <c r="T35" s="49"/>
      <c r="U35" s="49"/>
      <c r="V35" s="49"/>
      <c r="W35" s="49"/>
    </row>
    <row r="36" spans="1:23" ht="14.25" customHeight="1">
      <c r="A36" s="49"/>
      <c r="B36" s="49"/>
      <c r="C36" s="49"/>
      <c r="D36" s="49"/>
      <c r="E36" s="49"/>
      <c r="F36" s="49"/>
      <c r="G36" s="49"/>
      <c r="H36" s="49"/>
      <c r="I36" s="49"/>
      <c r="J36" s="49"/>
      <c r="K36" s="49"/>
      <c r="L36" s="49"/>
      <c r="M36" s="49"/>
      <c r="N36" s="49"/>
      <c r="O36" s="49"/>
      <c r="P36" s="49"/>
      <c r="Q36" s="49"/>
      <c r="R36" s="49"/>
      <c r="S36" s="49"/>
      <c r="T36" s="49"/>
      <c r="U36" s="49"/>
      <c r="V36" s="49"/>
      <c r="W36" s="49"/>
    </row>
    <row r="37" spans="1:23">
      <c r="A37" s="49"/>
      <c r="B37" s="49"/>
      <c r="C37" s="49"/>
      <c r="D37" s="49"/>
      <c r="E37" s="49"/>
      <c r="F37" s="49"/>
      <c r="G37" s="49"/>
      <c r="H37" s="49"/>
      <c r="I37" s="49"/>
      <c r="J37" s="49"/>
      <c r="K37" s="49"/>
      <c r="L37" s="49"/>
      <c r="M37" s="49"/>
      <c r="N37" s="55"/>
      <c r="O37" s="55"/>
      <c r="P37" s="55"/>
      <c r="Q37" s="55"/>
      <c r="R37" s="55"/>
      <c r="S37" s="55"/>
      <c r="T37" s="55"/>
      <c r="U37" s="55"/>
      <c r="V37" s="55"/>
      <c r="W37" s="55"/>
    </row>
    <row r="38" spans="1:23" ht="8.25" customHeight="1">
      <c r="A38" s="49"/>
      <c r="B38" s="49"/>
      <c r="C38" s="49"/>
      <c r="D38" s="49"/>
      <c r="E38" s="49"/>
      <c r="F38" s="49"/>
      <c r="G38" s="49"/>
      <c r="H38" s="49"/>
      <c r="I38" s="49"/>
      <c r="J38" s="49"/>
      <c r="K38" s="49"/>
      <c r="L38" s="49"/>
      <c r="M38" s="49"/>
      <c r="N38" s="55"/>
      <c r="O38" s="55"/>
      <c r="P38" s="55"/>
      <c r="Q38" s="55"/>
      <c r="R38" s="55"/>
      <c r="S38" s="51"/>
      <c r="T38" s="52"/>
      <c r="U38" s="52"/>
      <c r="V38" s="52"/>
      <c r="W38" s="53"/>
    </row>
    <row r="39" spans="1:23" ht="14.25" customHeight="1">
      <c r="A39" s="49"/>
      <c r="B39" s="49"/>
      <c r="C39" s="49"/>
      <c r="D39" s="49"/>
      <c r="E39" s="49"/>
      <c r="F39" s="49"/>
      <c r="G39" s="49"/>
      <c r="H39" s="49"/>
      <c r="I39" s="49"/>
      <c r="J39" s="49"/>
      <c r="K39" s="49"/>
      <c r="L39" s="49"/>
      <c r="M39" s="49"/>
      <c r="N39" s="55"/>
      <c r="O39" s="55"/>
      <c r="P39" s="55"/>
      <c r="Q39" s="55"/>
      <c r="R39" s="55"/>
      <c r="S39" s="260" t="s">
        <v>171</v>
      </c>
      <c r="T39" s="261"/>
      <c r="U39" s="261"/>
      <c r="V39" s="261"/>
      <c r="W39" s="262"/>
    </row>
    <row r="40" spans="1:23" ht="14.25" customHeight="1">
      <c r="A40" s="49"/>
      <c r="B40" s="49"/>
      <c r="C40" s="49"/>
      <c r="D40" s="49"/>
      <c r="E40" s="49"/>
      <c r="F40" s="49"/>
      <c r="G40" s="49"/>
      <c r="H40" s="49"/>
      <c r="I40" s="49"/>
      <c r="J40" s="49"/>
      <c r="K40" s="49"/>
      <c r="L40" s="49"/>
      <c r="M40" s="49"/>
      <c r="N40" s="55"/>
      <c r="O40" s="55"/>
      <c r="P40" s="55"/>
      <c r="Q40" s="55"/>
      <c r="R40" s="55"/>
      <c r="S40" s="260" t="s">
        <v>172</v>
      </c>
      <c r="T40" s="261"/>
      <c r="U40" s="261"/>
      <c r="V40" s="261"/>
      <c r="W40" s="262"/>
    </row>
    <row r="41" spans="1:23">
      <c r="A41" s="49"/>
      <c r="B41" s="49"/>
      <c r="C41" s="49"/>
      <c r="D41" s="49"/>
      <c r="E41" s="49"/>
      <c r="F41" s="49"/>
      <c r="G41" s="49"/>
      <c r="H41" s="49"/>
      <c r="I41" s="49"/>
      <c r="J41" s="49"/>
      <c r="K41" s="49"/>
      <c r="L41" s="49"/>
      <c r="M41" s="49"/>
      <c r="N41" s="55"/>
      <c r="O41" s="55"/>
      <c r="P41" s="55"/>
      <c r="Q41" s="55"/>
      <c r="R41" s="55"/>
      <c r="S41" s="260" t="str">
        <f>"　担当："&amp;データーシート!C12</f>
        <v>　担当：大西</v>
      </c>
      <c r="T41" s="261"/>
      <c r="U41" s="261"/>
      <c r="V41" s="261"/>
      <c r="W41" s="262"/>
    </row>
    <row r="42" spans="1:23">
      <c r="A42" s="49"/>
      <c r="B42" s="49"/>
      <c r="C42" s="49"/>
      <c r="D42" s="49"/>
      <c r="E42" s="49"/>
      <c r="F42" s="49"/>
      <c r="G42" s="49"/>
      <c r="H42" s="49"/>
      <c r="I42" s="49"/>
      <c r="J42" s="49"/>
      <c r="K42" s="49"/>
      <c r="L42" s="49"/>
      <c r="M42" s="49"/>
      <c r="N42" s="55"/>
      <c r="O42" s="55"/>
      <c r="P42" s="55"/>
      <c r="Q42" s="55"/>
      <c r="R42" s="55"/>
      <c r="S42" s="260" t="s">
        <v>173</v>
      </c>
      <c r="T42" s="261"/>
      <c r="U42" s="261"/>
      <c r="V42" s="261"/>
      <c r="W42" s="262"/>
    </row>
    <row r="43" spans="1:23" ht="7.5" customHeight="1">
      <c r="A43" s="49"/>
      <c r="B43" s="49"/>
      <c r="C43" s="49"/>
      <c r="D43" s="49"/>
      <c r="E43" s="49"/>
      <c r="F43" s="49"/>
      <c r="G43" s="49"/>
      <c r="H43" s="49"/>
      <c r="I43" s="49"/>
      <c r="J43" s="49"/>
      <c r="K43" s="49"/>
      <c r="L43" s="49"/>
      <c r="M43" s="49"/>
      <c r="N43" s="55"/>
      <c r="O43" s="55"/>
      <c r="P43" s="55"/>
      <c r="Q43" s="55"/>
      <c r="R43" s="55"/>
      <c r="S43" s="58"/>
      <c r="T43" s="59"/>
      <c r="U43" s="59"/>
      <c r="V43" s="59"/>
      <c r="W43" s="60"/>
    </row>
    <row r="44" spans="1:23" ht="9" customHeight="1">
      <c r="A44" s="49"/>
      <c r="B44" s="49"/>
      <c r="C44" s="49"/>
      <c r="D44" s="49"/>
      <c r="E44" s="49"/>
      <c r="F44" s="49"/>
      <c r="G44" s="49"/>
      <c r="H44" s="49"/>
      <c r="I44" s="49"/>
      <c r="J44" s="49"/>
      <c r="K44" s="49"/>
      <c r="L44" s="49"/>
      <c r="M44" s="49"/>
      <c r="N44" s="55"/>
      <c r="O44" s="55"/>
      <c r="P44" s="55"/>
      <c r="Q44" s="55"/>
      <c r="R44" s="55"/>
      <c r="S44" s="55"/>
      <c r="T44" s="55"/>
      <c r="U44" s="55"/>
      <c r="V44" s="55"/>
      <c r="W44" s="55"/>
    </row>
    <row r="45" spans="1:23">
      <c r="A45" s="49"/>
      <c r="B45" s="49"/>
      <c r="C45" s="49"/>
      <c r="D45" s="49"/>
      <c r="E45" s="49"/>
      <c r="F45" s="49"/>
      <c r="G45" s="49"/>
      <c r="H45" s="49"/>
      <c r="I45" s="49"/>
      <c r="J45" s="49"/>
      <c r="K45" s="49"/>
      <c r="L45" s="49"/>
      <c r="M45" s="49"/>
      <c r="N45" s="49"/>
      <c r="O45" s="49"/>
      <c r="P45" s="49"/>
      <c r="Q45" s="49"/>
      <c r="R45" s="49"/>
      <c r="S45" s="49"/>
      <c r="T45" s="49"/>
      <c r="U45" s="49"/>
      <c r="V45" s="49"/>
      <c r="W45" s="49"/>
    </row>
    <row r="46" spans="1:23">
      <c r="A46" s="49"/>
      <c r="B46" s="49"/>
      <c r="C46" s="49"/>
      <c r="D46" s="49"/>
      <c r="E46" s="49"/>
      <c r="F46" s="49"/>
      <c r="G46" s="49"/>
      <c r="H46" s="49"/>
      <c r="I46" s="49"/>
      <c r="J46" s="49"/>
      <c r="K46" s="49"/>
      <c r="L46" s="49"/>
      <c r="M46" s="49"/>
      <c r="N46" s="49"/>
      <c r="O46" s="49"/>
      <c r="P46" s="49"/>
      <c r="Q46" s="49"/>
      <c r="R46" s="49"/>
      <c r="S46" s="49"/>
      <c r="T46" s="49"/>
      <c r="U46" s="49"/>
      <c r="V46" s="49"/>
      <c r="W46" s="49"/>
    </row>
    <row r="47" spans="1:23">
      <c r="A47" s="49"/>
      <c r="B47" s="49"/>
      <c r="C47" s="49"/>
      <c r="D47" s="49"/>
      <c r="E47" s="49"/>
      <c r="F47" s="49"/>
      <c r="G47" s="49"/>
      <c r="H47" s="49"/>
      <c r="I47" s="49"/>
      <c r="J47" s="49"/>
      <c r="K47" s="49"/>
      <c r="L47" s="49"/>
      <c r="M47" s="49"/>
      <c r="N47" s="49"/>
      <c r="O47" s="49"/>
      <c r="P47" s="49"/>
      <c r="Q47" s="49"/>
      <c r="R47" s="49"/>
      <c r="S47" s="49"/>
      <c r="T47" s="49"/>
      <c r="U47" s="49"/>
      <c r="V47" s="49"/>
      <c r="W47" s="49"/>
    </row>
    <row r="48" spans="1:23">
      <c r="A48" s="49"/>
      <c r="B48" s="49"/>
      <c r="C48" s="49"/>
      <c r="D48" s="49"/>
      <c r="E48" s="49"/>
      <c r="F48" s="49"/>
      <c r="G48" s="49"/>
      <c r="H48" s="49"/>
      <c r="I48" s="49"/>
      <c r="J48" s="49"/>
      <c r="K48" s="49"/>
      <c r="L48" s="49"/>
      <c r="M48" s="49"/>
      <c r="N48" s="49"/>
      <c r="O48" s="49"/>
      <c r="P48" s="49"/>
      <c r="Q48" s="49"/>
      <c r="R48" s="49"/>
      <c r="S48" s="49"/>
      <c r="T48" s="49"/>
      <c r="U48" s="49"/>
      <c r="V48" s="49"/>
      <c r="W48" s="49"/>
    </row>
    <row r="49" spans="1:23">
      <c r="A49" s="49"/>
      <c r="B49" s="49"/>
      <c r="C49" s="49"/>
      <c r="D49" s="49"/>
      <c r="E49" s="49"/>
      <c r="F49" s="49"/>
      <c r="G49" s="49"/>
      <c r="H49" s="49"/>
      <c r="I49" s="49"/>
      <c r="J49" s="49"/>
      <c r="K49" s="49"/>
      <c r="L49" s="49"/>
      <c r="M49" s="49"/>
      <c r="N49" s="49"/>
      <c r="O49" s="49"/>
      <c r="P49" s="49"/>
      <c r="Q49" s="49"/>
      <c r="R49" s="49"/>
      <c r="S49" s="49"/>
      <c r="T49" s="49"/>
      <c r="U49" s="49"/>
      <c r="V49" s="49"/>
      <c r="W49" s="49"/>
    </row>
    <row r="50" spans="1:23">
      <c r="A50" s="49"/>
      <c r="B50" s="49"/>
      <c r="C50" s="49"/>
      <c r="D50" s="49"/>
      <c r="E50" s="49"/>
      <c r="F50" s="49"/>
      <c r="G50" s="49"/>
      <c r="H50" s="49"/>
      <c r="I50" s="49"/>
      <c r="J50" s="49"/>
      <c r="K50" s="49"/>
      <c r="L50" s="49"/>
      <c r="M50" s="49"/>
      <c r="N50" s="49"/>
      <c r="O50" s="49"/>
      <c r="P50" s="49"/>
      <c r="Q50" s="49"/>
      <c r="R50" s="49"/>
      <c r="S50" s="49"/>
      <c r="T50" s="49"/>
      <c r="U50" s="49"/>
      <c r="V50" s="49"/>
      <c r="W50" s="49"/>
    </row>
    <row r="51" spans="1:23">
      <c r="A51" s="49"/>
      <c r="B51" s="49"/>
      <c r="C51" s="49"/>
      <c r="D51" s="49"/>
      <c r="E51" s="49"/>
      <c r="F51" s="49"/>
      <c r="G51" s="49"/>
      <c r="H51" s="49"/>
      <c r="I51" s="49"/>
      <c r="J51" s="49"/>
      <c r="K51" s="49"/>
      <c r="L51" s="49"/>
      <c r="M51" s="49"/>
      <c r="N51" s="49"/>
      <c r="O51" s="49"/>
      <c r="P51" s="49"/>
      <c r="Q51" s="49"/>
      <c r="R51" s="49"/>
      <c r="S51" s="49"/>
      <c r="T51" s="49"/>
      <c r="U51" s="49"/>
      <c r="V51" s="49"/>
      <c r="W51" s="49"/>
    </row>
    <row r="52" spans="1:23">
      <c r="A52" s="49"/>
      <c r="B52" s="49"/>
      <c r="C52" s="49"/>
      <c r="D52" s="49"/>
      <c r="E52" s="49"/>
      <c r="F52" s="49"/>
      <c r="G52" s="49"/>
      <c r="H52" s="49"/>
      <c r="I52" s="49"/>
      <c r="J52" s="49"/>
      <c r="K52" s="49"/>
      <c r="L52" s="49"/>
      <c r="M52" s="49"/>
      <c r="N52" s="49"/>
      <c r="O52" s="49"/>
      <c r="P52" s="49"/>
      <c r="Q52" s="49"/>
      <c r="R52" s="49"/>
      <c r="S52" s="49"/>
      <c r="T52" s="49"/>
      <c r="U52" s="49"/>
      <c r="V52" s="49"/>
      <c r="W52" s="49"/>
    </row>
    <row r="53" spans="1:23">
      <c r="A53" s="49"/>
      <c r="B53" s="49"/>
      <c r="C53" s="49"/>
      <c r="D53" s="49"/>
      <c r="E53" s="49"/>
      <c r="F53" s="49"/>
      <c r="G53" s="49"/>
      <c r="H53" s="49"/>
      <c r="I53" s="49"/>
      <c r="J53" s="49"/>
      <c r="K53" s="49"/>
      <c r="L53" s="49"/>
      <c r="M53" s="49"/>
      <c r="N53" s="49"/>
      <c r="O53" s="49"/>
      <c r="P53" s="49"/>
      <c r="Q53" s="49"/>
      <c r="R53" s="49"/>
      <c r="S53" s="49"/>
      <c r="T53" s="49"/>
      <c r="U53" s="49"/>
      <c r="V53" s="49"/>
      <c r="W53" s="49"/>
    </row>
    <row r="54" spans="1:23">
      <c r="A54" s="49"/>
      <c r="B54" s="49"/>
      <c r="C54" s="49"/>
      <c r="D54" s="49"/>
      <c r="E54" s="49"/>
      <c r="F54" s="49"/>
      <c r="G54" s="49"/>
      <c r="H54" s="49"/>
      <c r="I54" s="49"/>
      <c r="J54" s="49"/>
      <c r="K54" s="49"/>
      <c r="L54" s="49"/>
      <c r="M54" s="49"/>
      <c r="N54" s="49"/>
      <c r="O54" s="49"/>
      <c r="P54" s="49"/>
      <c r="Q54" s="49"/>
      <c r="R54" s="49"/>
      <c r="S54" s="49"/>
      <c r="T54" s="49"/>
      <c r="U54" s="49"/>
      <c r="V54" s="49"/>
      <c r="W54" s="49"/>
    </row>
    <row r="55" spans="1:23">
      <c r="A55" s="49"/>
      <c r="B55" s="49"/>
      <c r="C55" s="49"/>
      <c r="D55" s="49"/>
      <c r="E55" s="49"/>
      <c r="F55" s="49"/>
      <c r="G55" s="49"/>
      <c r="H55" s="49"/>
      <c r="I55" s="49"/>
      <c r="J55" s="49"/>
      <c r="K55" s="49"/>
      <c r="L55" s="49"/>
      <c r="M55" s="49"/>
      <c r="N55" s="49"/>
      <c r="O55" s="49"/>
      <c r="P55" s="49"/>
      <c r="Q55" s="49"/>
      <c r="R55" s="49"/>
      <c r="S55" s="49"/>
      <c r="T55" s="49"/>
      <c r="U55" s="49"/>
      <c r="V55" s="49"/>
      <c r="W55" s="49"/>
    </row>
    <row r="56" spans="1:23">
      <c r="A56" s="49"/>
      <c r="B56" s="49"/>
      <c r="C56" s="49"/>
      <c r="D56" s="49"/>
      <c r="E56" s="49"/>
      <c r="F56" s="49"/>
      <c r="G56" s="49"/>
      <c r="H56" s="49"/>
      <c r="I56" s="49"/>
      <c r="J56" s="49"/>
      <c r="K56" s="49"/>
      <c r="L56" s="49"/>
      <c r="M56" s="49"/>
      <c r="N56" s="49"/>
      <c r="O56" s="49"/>
      <c r="P56" s="49"/>
      <c r="Q56" s="49"/>
      <c r="R56" s="49"/>
      <c r="S56" s="49"/>
      <c r="T56" s="49"/>
      <c r="U56" s="49"/>
      <c r="V56" s="49"/>
      <c r="W56" s="49"/>
    </row>
    <row r="57" spans="1:23">
      <c r="A57" s="49"/>
      <c r="B57" s="49"/>
      <c r="C57" s="49"/>
      <c r="D57" s="49"/>
      <c r="E57" s="49"/>
      <c r="F57" s="49"/>
      <c r="G57" s="49"/>
      <c r="H57" s="49"/>
      <c r="I57" s="49"/>
      <c r="J57" s="49"/>
      <c r="K57" s="49"/>
      <c r="L57" s="49"/>
      <c r="M57" s="49"/>
      <c r="N57" s="49"/>
      <c r="O57" s="49"/>
      <c r="P57" s="49"/>
      <c r="Q57" s="49"/>
      <c r="R57" s="49"/>
      <c r="S57" s="49"/>
      <c r="T57" s="49"/>
      <c r="U57" s="49"/>
      <c r="V57" s="49"/>
      <c r="W57" s="49"/>
    </row>
  </sheetData>
  <sheetProtection algorithmName="SHA-512" hashValue="4S2dDgs/oXmatym1OP3BSJtMmutgofppmMhPdwvjKqDV26tw3mtm36MYingyR/UKyYa6r58WUtG6foBA6GIk/w==" saltValue="IdWpCjDyGXxZAP9DtI0YTA==" spinCount="100000" sheet="1" objects="1" scenarios="1"/>
  <mergeCells count="11">
    <mergeCell ref="S39:W39"/>
    <mergeCell ref="S40:W40"/>
    <mergeCell ref="S41:W41"/>
    <mergeCell ref="S42:W42"/>
    <mergeCell ref="B16:W21"/>
    <mergeCell ref="C22:V22"/>
    <mergeCell ref="R3:W3"/>
    <mergeCell ref="B14:W14"/>
    <mergeCell ref="B6:I6"/>
    <mergeCell ref="B8:I8"/>
    <mergeCell ref="B9:I9"/>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93A08-6049-4ABE-BD90-79DE41F895DB}">
  <dimension ref="A1:W61"/>
  <sheetViews>
    <sheetView zoomScaleNormal="100" zoomScaleSheetLayoutView="70" workbookViewId="0">
      <selection activeCell="D28" sqref="D28:K28"/>
    </sheetView>
  </sheetViews>
  <sheetFormatPr defaultColWidth="3.5" defaultRowHeight="12"/>
  <cols>
    <col min="1" max="1" width="0.625" style="33" customWidth="1"/>
    <col min="2" max="20" width="3.5" style="33"/>
    <col min="21" max="22" width="4.75" style="33" customWidth="1"/>
    <col min="23" max="16384" width="3.5" style="33"/>
  </cols>
  <sheetData>
    <row r="1" spans="1:23">
      <c r="A1" s="49"/>
      <c r="B1" s="49" t="s">
        <v>42</v>
      </c>
      <c r="C1" s="49"/>
      <c r="D1" s="49"/>
      <c r="E1" s="49"/>
      <c r="F1" s="49"/>
      <c r="G1" s="49"/>
      <c r="H1" s="49"/>
      <c r="I1" s="49"/>
      <c r="J1" s="49"/>
      <c r="K1" s="49"/>
      <c r="L1" s="49"/>
      <c r="M1" s="49"/>
      <c r="N1" s="49"/>
      <c r="O1" s="49"/>
      <c r="P1" s="49"/>
      <c r="Q1" s="49"/>
      <c r="R1" s="49"/>
      <c r="S1" s="49"/>
      <c r="T1" s="49"/>
      <c r="U1" s="49"/>
      <c r="V1" s="49"/>
      <c r="W1" s="49"/>
    </row>
    <row r="2" spans="1:23">
      <c r="A2" s="49"/>
      <c r="B2" s="51"/>
      <c r="C2" s="52"/>
      <c r="D2" s="52"/>
      <c r="E2" s="52"/>
      <c r="F2" s="52"/>
      <c r="G2" s="52"/>
      <c r="H2" s="52"/>
      <c r="I2" s="52"/>
      <c r="J2" s="52"/>
      <c r="K2" s="52"/>
      <c r="L2" s="52"/>
      <c r="M2" s="52"/>
      <c r="N2" s="52"/>
      <c r="O2" s="52"/>
      <c r="P2" s="52"/>
      <c r="Q2" s="52"/>
      <c r="R2" s="52"/>
      <c r="S2" s="52"/>
      <c r="T2" s="52"/>
      <c r="U2" s="52"/>
      <c r="V2" s="52"/>
      <c r="W2" s="53"/>
    </row>
    <row r="3" spans="1:23">
      <c r="A3" s="49"/>
      <c r="B3" s="54"/>
      <c r="C3" s="55"/>
      <c r="D3" s="55"/>
      <c r="E3" s="55"/>
      <c r="F3" s="55"/>
      <c r="G3" s="55"/>
      <c r="H3" s="55"/>
      <c r="I3" s="55"/>
      <c r="J3" s="55"/>
      <c r="K3" s="55"/>
      <c r="L3" s="55"/>
      <c r="M3" s="55"/>
      <c r="N3" s="55"/>
      <c r="O3" s="256">
        <f>入力シート!D24</f>
        <v>46082</v>
      </c>
      <c r="P3" s="256"/>
      <c r="Q3" s="256"/>
      <c r="R3" s="256"/>
      <c r="S3" s="256"/>
      <c r="T3" s="256"/>
      <c r="U3" s="256"/>
      <c r="V3" s="256"/>
      <c r="W3" s="56"/>
    </row>
    <row r="4" spans="1:23">
      <c r="A4" s="49"/>
      <c r="B4" s="54"/>
      <c r="C4" s="55"/>
      <c r="D4" s="55"/>
      <c r="E4" s="55"/>
      <c r="F4" s="55"/>
      <c r="G4" s="55"/>
      <c r="H4" s="55"/>
      <c r="I4" s="55"/>
      <c r="J4" s="55"/>
      <c r="K4" s="55"/>
      <c r="L4" s="55"/>
      <c r="M4" s="55"/>
      <c r="N4" s="55"/>
      <c r="O4" s="55"/>
      <c r="P4" s="55"/>
      <c r="Q4" s="55"/>
      <c r="R4" s="55"/>
      <c r="S4" s="55"/>
      <c r="T4" s="55"/>
      <c r="U4" s="55"/>
      <c r="V4" s="55"/>
      <c r="W4" s="56"/>
    </row>
    <row r="5" spans="1:23">
      <c r="A5" s="49"/>
      <c r="B5" s="54"/>
      <c r="C5" s="55"/>
      <c r="D5" s="55"/>
      <c r="E5" s="55"/>
      <c r="F5" s="55"/>
      <c r="G5" s="55"/>
      <c r="H5" s="55"/>
      <c r="I5" s="55"/>
      <c r="J5" s="55"/>
      <c r="K5" s="55"/>
      <c r="L5" s="55"/>
      <c r="M5" s="55"/>
      <c r="N5" s="55"/>
      <c r="O5" s="55"/>
      <c r="P5" s="55"/>
      <c r="Q5" s="55"/>
      <c r="R5" s="55"/>
      <c r="S5" s="55"/>
      <c r="T5" s="55"/>
      <c r="U5" s="55"/>
      <c r="V5" s="55"/>
      <c r="W5" s="56"/>
    </row>
    <row r="6" spans="1:23">
      <c r="A6" s="49"/>
      <c r="B6" s="263" t="s">
        <v>43</v>
      </c>
      <c r="C6" s="253"/>
      <c r="D6" s="253"/>
      <c r="E6" s="253"/>
      <c r="F6" s="253"/>
      <c r="G6" s="253"/>
      <c r="H6" s="253"/>
      <c r="I6" s="253"/>
      <c r="J6" s="253"/>
      <c r="K6" s="253"/>
      <c r="L6" s="253"/>
      <c r="M6" s="253"/>
      <c r="N6" s="253"/>
      <c r="O6" s="253"/>
      <c r="P6" s="253"/>
      <c r="Q6" s="253"/>
      <c r="R6" s="253"/>
      <c r="S6" s="253"/>
      <c r="T6" s="253"/>
      <c r="U6" s="253"/>
      <c r="V6" s="253"/>
      <c r="W6" s="264"/>
    </row>
    <row r="7" spans="1:23">
      <c r="A7" s="49"/>
      <c r="B7" s="54"/>
      <c r="C7" s="55"/>
      <c r="D7" s="55"/>
      <c r="E7" s="55"/>
      <c r="F7" s="55"/>
      <c r="G7" s="55"/>
      <c r="H7" s="55"/>
      <c r="I7" s="55"/>
      <c r="J7" s="55"/>
      <c r="K7" s="55"/>
      <c r="L7" s="55"/>
      <c r="M7" s="55"/>
      <c r="N7" s="55"/>
      <c r="O7" s="55"/>
      <c r="P7" s="55"/>
      <c r="Q7" s="55"/>
      <c r="R7" s="55"/>
      <c r="S7" s="55"/>
      <c r="T7" s="55"/>
      <c r="U7" s="55"/>
      <c r="V7" s="55"/>
      <c r="W7" s="56"/>
    </row>
    <row r="8" spans="1:23">
      <c r="A8" s="49"/>
      <c r="B8" s="54"/>
      <c r="C8" s="55"/>
      <c r="D8" s="55"/>
      <c r="E8" s="55"/>
      <c r="F8" s="55"/>
      <c r="G8" s="55"/>
      <c r="H8" s="55"/>
      <c r="I8" s="55"/>
      <c r="J8" s="55"/>
      <c r="K8" s="55"/>
      <c r="L8" s="55"/>
      <c r="M8" s="55"/>
      <c r="N8" s="55"/>
      <c r="O8" s="55"/>
      <c r="P8" s="55"/>
      <c r="Q8" s="55"/>
      <c r="R8" s="55"/>
      <c r="S8" s="55"/>
      <c r="T8" s="55"/>
      <c r="U8" s="55"/>
      <c r="V8" s="55"/>
      <c r="W8" s="56"/>
    </row>
    <row r="9" spans="1:23">
      <c r="A9" s="49"/>
      <c r="B9" s="54"/>
      <c r="C9" s="55" t="str">
        <f>"延岡市長　"&amp;データーシート!C16&amp;"　様"</f>
        <v>延岡市長　三浦　久知　様</v>
      </c>
      <c r="D9" s="55"/>
      <c r="E9" s="55"/>
      <c r="F9" s="55"/>
      <c r="G9" s="55"/>
      <c r="H9" s="55"/>
      <c r="I9" s="55"/>
      <c r="J9" s="55"/>
      <c r="K9" s="55"/>
      <c r="L9" s="55"/>
      <c r="M9" s="55"/>
      <c r="N9" s="55"/>
      <c r="O9" s="55"/>
      <c r="P9" s="55"/>
      <c r="Q9" s="55"/>
      <c r="R9" s="55"/>
      <c r="S9" s="55"/>
      <c r="T9" s="55"/>
      <c r="U9" s="55"/>
      <c r="V9" s="55"/>
      <c r="W9" s="56"/>
    </row>
    <row r="10" spans="1:23">
      <c r="A10" s="49"/>
      <c r="B10" s="54"/>
      <c r="C10" s="55"/>
      <c r="D10" s="55"/>
      <c r="E10" s="55"/>
      <c r="F10" s="55"/>
      <c r="G10" s="55"/>
      <c r="H10" s="55"/>
      <c r="I10" s="55"/>
      <c r="J10" s="55"/>
      <c r="K10" s="55"/>
      <c r="L10" s="55"/>
      <c r="M10" s="55"/>
      <c r="N10" s="55"/>
      <c r="O10" s="55"/>
      <c r="P10" s="55"/>
      <c r="Q10" s="55"/>
      <c r="R10" s="55"/>
      <c r="S10" s="55"/>
      <c r="T10" s="55"/>
      <c r="U10" s="55"/>
      <c r="V10" s="55"/>
      <c r="W10" s="56"/>
    </row>
    <row r="11" spans="1:23">
      <c r="A11" s="49"/>
      <c r="B11" s="54"/>
      <c r="C11" s="55"/>
      <c r="D11" s="55"/>
      <c r="E11" s="55"/>
      <c r="F11" s="55"/>
      <c r="G11" s="55"/>
      <c r="H11" s="55"/>
      <c r="I11" s="55"/>
      <c r="J11" s="55"/>
      <c r="K11" s="57" t="s">
        <v>3</v>
      </c>
      <c r="L11" s="49"/>
      <c r="M11" s="265" t="str">
        <f>入力シート!D10</f>
        <v>宮崎県延岡市東本小路１番地２３</v>
      </c>
      <c r="N11" s="265"/>
      <c r="O11" s="265"/>
      <c r="P11" s="265"/>
      <c r="Q11" s="265"/>
      <c r="R11" s="265"/>
      <c r="S11" s="265"/>
      <c r="T11" s="265"/>
      <c r="U11" s="265"/>
      <c r="V11" s="265"/>
      <c r="W11" s="266"/>
    </row>
    <row r="12" spans="1:23">
      <c r="A12" s="49"/>
      <c r="B12" s="54"/>
      <c r="C12" s="55"/>
      <c r="D12" s="55"/>
      <c r="E12" s="55"/>
      <c r="F12" s="55"/>
      <c r="G12" s="55"/>
      <c r="H12" s="55"/>
      <c r="I12" s="55"/>
      <c r="J12" s="55"/>
      <c r="K12" s="55"/>
      <c r="L12" s="49"/>
      <c r="M12" s="265"/>
      <c r="N12" s="265"/>
      <c r="O12" s="265"/>
      <c r="P12" s="265"/>
      <c r="Q12" s="265"/>
      <c r="R12" s="265"/>
      <c r="S12" s="265"/>
      <c r="T12" s="265"/>
      <c r="U12" s="265"/>
      <c r="V12" s="265"/>
      <c r="W12" s="266"/>
    </row>
    <row r="13" spans="1:23">
      <c r="A13" s="49"/>
      <c r="B13" s="54"/>
      <c r="C13" s="55"/>
      <c r="D13" s="55"/>
      <c r="E13" s="55"/>
      <c r="F13" s="55"/>
      <c r="G13" s="55"/>
      <c r="H13" s="55"/>
      <c r="I13" s="55"/>
      <c r="J13" s="55"/>
      <c r="K13" s="57" t="s">
        <v>37</v>
      </c>
      <c r="L13" s="49"/>
      <c r="M13" s="267" t="str">
        <f>入力シート!D11</f>
        <v>延岡株式会社</v>
      </c>
      <c r="N13" s="267"/>
      <c r="O13" s="267"/>
      <c r="P13" s="267"/>
      <c r="Q13" s="267"/>
      <c r="R13" s="267"/>
      <c r="S13" s="267"/>
      <c r="T13" s="267"/>
      <c r="U13" s="267"/>
      <c r="V13" s="267"/>
      <c r="W13" s="268"/>
    </row>
    <row r="14" spans="1:23">
      <c r="A14" s="49"/>
      <c r="B14" s="54"/>
      <c r="C14" s="55"/>
      <c r="D14" s="55"/>
      <c r="E14" s="55"/>
      <c r="F14" s="55"/>
      <c r="G14" s="55"/>
      <c r="H14" s="55"/>
      <c r="I14" s="55"/>
      <c r="J14" s="55"/>
      <c r="K14" s="55"/>
      <c r="L14" s="55"/>
      <c r="M14" s="257" t="str">
        <f>"　"&amp;入力シート!D12</f>
        <v>　代表取締役　延岡　太郎</v>
      </c>
      <c r="N14" s="257"/>
      <c r="O14" s="257"/>
      <c r="P14" s="257"/>
      <c r="Q14" s="257"/>
      <c r="R14" s="257"/>
      <c r="S14" s="257"/>
      <c r="T14" s="257"/>
      <c r="U14" s="257"/>
      <c r="V14" s="257"/>
      <c r="W14" s="268"/>
    </row>
    <row r="15" spans="1:23">
      <c r="A15" s="49"/>
      <c r="B15" s="54"/>
      <c r="C15" s="55"/>
      <c r="D15" s="55"/>
      <c r="E15" s="55"/>
      <c r="F15" s="55"/>
      <c r="G15" s="55"/>
      <c r="H15" s="55"/>
      <c r="I15" s="55"/>
      <c r="J15" s="55"/>
      <c r="K15" s="55"/>
      <c r="L15" s="55"/>
      <c r="M15" s="55"/>
      <c r="N15" s="55"/>
      <c r="O15" s="55"/>
      <c r="P15" s="55"/>
      <c r="Q15" s="55"/>
      <c r="R15" s="55"/>
      <c r="S15" s="55"/>
      <c r="T15" s="55"/>
      <c r="U15" s="55"/>
      <c r="V15" s="55"/>
      <c r="W15" s="56"/>
    </row>
    <row r="16" spans="1:23">
      <c r="A16" s="49"/>
      <c r="B16" s="54"/>
      <c r="C16" s="55"/>
      <c r="D16" s="55"/>
      <c r="E16" s="55"/>
      <c r="F16" s="55"/>
      <c r="G16" s="55"/>
      <c r="H16" s="55"/>
      <c r="I16" s="55"/>
      <c r="J16" s="55"/>
      <c r="K16" s="55"/>
      <c r="L16" s="55"/>
      <c r="M16" s="55"/>
      <c r="N16" s="55"/>
      <c r="O16" s="55"/>
      <c r="P16" s="55"/>
      <c r="Q16" s="55"/>
      <c r="R16" s="55"/>
      <c r="S16" s="55"/>
      <c r="T16" s="55"/>
      <c r="U16" s="55"/>
      <c r="V16" s="55"/>
      <c r="W16" s="56"/>
    </row>
    <row r="17" spans="1:23">
      <c r="A17" s="49"/>
      <c r="B17" s="54"/>
      <c r="C17" s="252" t="str">
        <f>IF(入力シート!G49="有","　"&amp;TEXT(入力シート!G48,"[$-ja-JP]ggge年m月d日")&amp;"付け第"&amp;TEXT(入力シート!G46,"###")&amp;"号で補助金等の変更交付の決定を受けた水産業新技術・設備導入支援事業について事業が完了しましたので、延岡市補助金等の交付に関する規則第12条第１項の規定に基づいて実績を報告します。","　"&amp;TEXT(入力シート!G9,"[$-ja-JP]ggge年m月d日")&amp;"付け第"&amp;TEXT(入力シート!G10,"###")&amp;"号で補助金等の交付の決定を受けた水産業新技術・設備導入支援事業について事業が完了しましたので、延岡市補助金等の交付に関する規則第12条第１項の規定に基づいて実績を報告します。")</f>
        <v>　令和7年5月15日付け第35号で補助金等の交付の決定を受けた水産業新技術・設備導入支援事業について事業が完了しましたので、延岡市補助金等の交付に関する規則第12条第１項の規定に基づいて実績を報告します。</v>
      </c>
      <c r="D17" s="252"/>
      <c r="E17" s="252"/>
      <c r="F17" s="252"/>
      <c r="G17" s="252"/>
      <c r="H17" s="252"/>
      <c r="I17" s="252"/>
      <c r="J17" s="252"/>
      <c r="K17" s="252"/>
      <c r="L17" s="252"/>
      <c r="M17" s="252"/>
      <c r="N17" s="252"/>
      <c r="O17" s="252"/>
      <c r="P17" s="252"/>
      <c r="Q17" s="252"/>
      <c r="R17" s="252"/>
      <c r="S17" s="252"/>
      <c r="T17" s="252"/>
      <c r="U17" s="252"/>
      <c r="V17" s="252"/>
      <c r="W17" s="56"/>
    </row>
    <row r="18" spans="1:23">
      <c r="A18" s="49"/>
      <c r="B18" s="54"/>
      <c r="C18" s="252"/>
      <c r="D18" s="252"/>
      <c r="E18" s="252"/>
      <c r="F18" s="252"/>
      <c r="G18" s="252"/>
      <c r="H18" s="252"/>
      <c r="I18" s="252"/>
      <c r="J18" s="252"/>
      <c r="K18" s="252"/>
      <c r="L18" s="252"/>
      <c r="M18" s="252"/>
      <c r="N18" s="252"/>
      <c r="O18" s="252"/>
      <c r="P18" s="252"/>
      <c r="Q18" s="252"/>
      <c r="R18" s="252"/>
      <c r="S18" s="252"/>
      <c r="T18" s="252"/>
      <c r="U18" s="252"/>
      <c r="V18" s="252"/>
      <c r="W18" s="56"/>
    </row>
    <row r="19" spans="1:23">
      <c r="A19" s="49"/>
      <c r="B19" s="54"/>
      <c r="C19" s="252"/>
      <c r="D19" s="252"/>
      <c r="E19" s="252"/>
      <c r="F19" s="252"/>
      <c r="G19" s="252"/>
      <c r="H19" s="252"/>
      <c r="I19" s="252"/>
      <c r="J19" s="252"/>
      <c r="K19" s="252"/>
      <c r="L19" s="252"/>
      <c r="M19" s="252"/>
      <c r="N19" s="252"/>
      <c r="O19" s="252"/>
      <c r="P19" s="252"/>
      <c r="Q19" s="252"/>
      <c r="R19" s="252"/>
      <c r="S19" s="252"/>
      <c r="T19" s="252"/>
      <c r="U19" s="252"/>
      <c r="V19" s="252"/>
      <c r="W19" s="56"/>
    </row>
    <row r="20" spans="1:23">
      <c r="A20" s="49"/>
      <c r="B20" s="54"/>
      <c r="C20" s="252"/>
      <c r="D20" s="252"/>
      <c r="E20" s="252"/>
      <c r="F20" s="252"/>
      <c r="G20" s="252"/>
      <c r="H20" s="252"/>
      <c r="I20" s="252"/>
      <c r="J20" s="252"/>
      <c r="K20" s="252"/>
      <c r="L20" s="252"/>
      <c r="M20" s="252"/>
      <c r="N20" s="252"/>
      <c r="O20" s="252"/>
      <c r="P20" s="252"/>
      <c r="Q20" s="252"/>
      <c r="R20" s="252"/>
      <c r="S20" s="252"/>
      <c r="T20" s="252"/>
      <c r="U20" s="252"/>
      <c r="V20" s="252"/>
      <c r="W20" s="56"/>
    </row>
    <row r="21" spans="1:23">
      <c r="A21" s="49"/>
      <c r="B21" s="54"/>
      <c r="C21" s="252"/>
      <c r="D21" s="252"/>
      <c r="E21" s="252"/>
      <c r="F21" s="252"/>
      <c r="G21" s="252"/>
      <c r="H21" s="252"/>
      <c r="I21" s="252"/>
      <c r="J21" s="252"/>
      <c r="K21" s="252"/>
      <c r="L21" s="252"/>
      <c r="M21" s="252"/>
      <c r="N21" s="252"/>
      <c r="O21" s="252"/>
      <c r="P21" s="252"/>
      <c r="Q21" s="252"/>
      <c r="R21" s="252"/>
      <c r="S21" s="252"/>
      <c r="T21" s="252"/>
      <c r="U21" s="252"/>
      <c r="V21" s="252"/>
      <c r="W21" s="56"/>
    </row>
    <row r="22" spans="1:23">
      <c r="A22" s="49"/>
      <c r="B22" s="54"/>
      <c r="C22" s="55"/>
      <c r="D22" s="55"/>
      <c r="E22" s="55"/>
      <c r="F22" s="55"/>
      <c r="G22" s="55"/>
      <c r="H22" s="55"/>
      <c r="I22" s="55"/>
      <c r="J22" s="55"/>
      <c r="K22" s="55"/>
      <c r="L22" s="55"/>
      <c r="M22" s="55"/>
      <c r="N22" s="55"/>
      <c r="O22" s="55"/>
      <c r="P22" s="55"/>
      <c r="Q22" s="55"/>
      <c r="R22" s="55"/>
      <c r="S22" s="55"/>
      <c r="T22" s="55"/>
      <c r="U22" s="55"/>
      <c r="V22" s="55"/>
      <c r="W22" s="56"/>
    </row>
    <row r="23" spans="1:23">
      <c r="A23" s="49"/>
      <c r="B23" s="54"/>
      <c r="C23" s="55"/>
      <c r="D23" s="55"/>
      <c r="E23" s="55"/>
      <c r="F23" s="55"/>
      <c r="G23" s="55"/>
      <c r="H23" s="55"/>
      <c r="I23" s="55"/>
      <c r="J23" s="55"/>
      <c r="K23" s="55"/>
      <c r="L23" s="55"/>
      <c r="M23" s="55"/>
      <c r="N23" s="55"/>
      <c r="O23" s="55"/>
      <c r="P23" s="55"/>
      <c r="Q23" s="55"/>
      <c r="R23" s="55"/>
      <c r="S23" s="55"/>
      <c r="T23" s="55"/>
      <c r="U23" s="55"/>
      <c r="V23" s="55"/>
      <c r="W23" s="56"/>
    </row>
    <row r="24" spans="1:23">
      <c r="A24" s="49"/>
      <c r="B24" s="54"/>
      <c r="C24" s="253" t="s">
        <v>4</v>
      </c>
      <c r="D24" s="253"/>
      <c r="E24" s="253"/>
      <c r="F24" s="253"/>
      <c r="G24" s="253"/>
      <c r="H24" s="253"/>
      <c r="I24" s="253"/>
      <c r="J24" s="253"/>
      <c r="K24" s="253"/>
      <c r="L24" s="253"/>
      <c r="M24" s="253"/>
      <c r="N24" s="253"/>
      <c r="O24" s="253"/>
      <c r="P24" s="253"/>
      <c r="Q24" s="253"/>
      <c r="R24" s="253"/>
      <c r="S24" s="253"/>
      <c r="T24" s="253"/>
      <c r="U24" s="253"/>
      <c r="V24" s="253"/>
      <c r="W24" s="56"/>
    </row>
    <row r="25" spans="1:23">
      <c r="A25" s="49"/>
      <c r="B25" s="54"/>
      <c r="C25" s="55"/>
      <c r="D25" s="55"/>
      <c r="E25" s="55"/>
      <c r="F25" s="55"/>
      <c r="G25" s="55"/>
      <c r="H25" s="55"/>
      <c r="I25" s="55"/>
      <c r="J25" s="55"/>
      <c r="K25" s="55"/>
      <c r="L25" s="55"/>
      <c r="M25" s="55"/>
      <c r="N25" s="55"/>
      <c r="O25" s="55"/>
      <c r="P25" s="55"/>
      <c r="Q25" s="55"/>
      <c r="R25" s="55"/>
      <c r="S25" s="55"/>
      <c r="T25" s="55"/>
      <c r="U25" s="55"/>
      <c r="V25" s="55"/>
      <c r="W25" s="56"/>
    </row>
    <row r="26" spans="1:23">
      <c r="A26" s="49"/>
      <c r="B26" s="54"/>
      <c r="C26" s="55" t="s">
        <v>44</v>
      </c>
      <c r="D26" s="55"/>
      <c r="E26" s="55"/>
      <c r="F26" s="55"/>
      <c r="G26" s="55"/>
      <c r="H26" s="55"/>
      <c r="I26" s="55"/>
      <c r="J26" s="55"/>
      <c r="K26" s="55"/>
      <c r="L26" s="55"/>
      <c r="M26" s="55"/>
      <c r="N26" s="55"/>
      <c r="O26" s="55"/>
      <c r="P26" s="55"/>
      <c r="Q26" s="55"/>
      <c r="R26" s="55"/>
      <c r="S26" s="55"/>
      <c r="T26" s="55"/>
      <c r="U26" s="55"/>
      <c r="V26" s="55"/>
      <c r="W26" s="56"/>
    </row>
    <row r="27" spans="1:23">
      <c r="A27" s="49"/>
      <c r="B27" s="54"/>
      <c r="C27" s="55"/>
      <c r="D27" s="55"/>
      <c r="E27" s="55"/>
      <c r="F27" s="55"/>
      <c r="G27" s="55"/>
      <c r="H27" s="55"/>
      <c r="I27" s="55"/>
      <c r="J27" s="55"/>
      <c r="K27" s="55"/>
      <c r="L27" s="55"/>
      <c r="M27" s="55"/>
      <c r="N27" s="55"/>
      <c r="O27" s="55"/>
      <c r="P27" s="55"/>
      <c r="Q27" s="55"/>
      <c r="R27" s="55"/>
      <c r="S27" s="55"/>
      <c r="T27" s="55"/>
      <c r="U27" s="55"/>
      <c r="V27" s="55"/>
      <c r="W27" s="56"/>
    </row>
    <row r="28" spans="1:23">
      <c r="A28" s="49"/>
      <c r="B28" s="54"/>
      <c r="C28" s="55" t="s">
        <v>6</v>
      </c>
      <c r="D28" s="269">
        <f>IF(入力シート!G49="有",入力シート!G50,入力シート!G11)</f>
        <v>617680</v>
      </c>
      <c r="E28" s="269"/>
      <c r="F28" s="269"/>
      <c r="G28" s="269"/>
      <c r="H28" s="269"/>
      <c r="I28" s="269"/>
      <c r="J28" s="269"/>
      <c r="K28" s="269"/>
      <c r="L28" s="49"/>
      <c r="M28" s="55"/>
      <c r="N28" s="55"/>
      <c r="O28" s="55"/>
      <c r="P28" s="55"/>
      <c r="Q28" s="55"/>
      <c r="R28" s="55"/>
      <c r="S28" s="55"/>
      <c r="T28" s="55"/>
      <c r="U28" s="55"/>
      <c r="V28" s="55"/>
      <c r="W28" s="56"/>
    </row>
    <row r="29" spans="1:23">
      <c r="A29" s="49"/>
      <c r="B29" s="54"/>
      <c r="C29" s="55"/>
      <c r="D29" s="49"/>
      <c r="E29" s="49"/>
      <c r="F29" s="49"/>
      <c r="G29" s="49"/>
      <c r="H29" s="49"/>
      <c r="I29" s="49"/>
      <c r="J29" s="49"/>
      <c r="K29" s="49"/>
      <c r="L29" s="55"/>
      <c r="M29" s="55"/>
      <c r="N29" s="55"/>
      <c r="O29" s="55"/>
      <c r="P29" s="55"/>
      <c r="Q29" s="55"/>
      <c r="R29" s="55"/>
      <c r="S29" s="55"/>
      <c r="T29" s="55"/>
      <c r="U29" s="55"/>
      <c r="V29" s="55"/>
      <c r="W29" s="56"/>
    </row>
    <row r="30" spans="1:23">
      <c r="A30" s="49"/>
      <c r="B30" s="54"/>
      <c r="C30" s="55"/>
      <c r="D30" s="55"/>
      <c r="E30" s="55"/>
      <c r="F30" s="55"/>
      <c r="G30" s="55"/>
      <c r="H30" s="55"/>
      <c r="I30" s="55"/>
      <c r="J30" s="55"/>
      <c r="K30" s="55"/>
      <c r="L30" s="55"/>
      <c r="M30" s="55"/>
      <c r="N30" s="55"/>
      <c r="O30" s="55"/>
      <c r="P30" s="55"/>
      <c r="Q30" s="55"/>
      <c r="R30" s="55"/>
      <c r="S30" s="55"/>
      <c r="T30" s="55"/>
      <c r="U30" s="55"/>
      <c r="V30" s="55"/>
      <c r="W30" s="56"/>
    </row>
    <row r="31" spans="1:23">
      <c r="A31" s="49"/>
      <c r="B31" s="54"/>
      <c r="C31" s="55" t="s">
        <v>45</v>
      </c>
      <c r="D31" s="55"/>
      <c r="E31" s="55"/>
      <c r="F31" s="55"/>
      <c r="G31" s="55"/>
      <c r="H31" s="55"/>
      <c r="I31" s="55"/>
      <c r="J31" s="55"/>
      <c r="K31" s="55"/>
      <c r="L31" s="55"/>
      <c r="M31" s="55"/>
      <c r="N31" s="55"/>
      <c r="O31" s="55"/>
      <c r="P31" s="55"/>
      <c r="Q31" s="55"/>
      <c r="R31" s="55"/>
      <c r="S31" s="55"/>
      <c r="T31" s="55"/>
      <c r="U31" s="55"/>
      <c r="V31" s="55"/>
      <c r="W31" s="56"/>
    </row>
    <row r="32" spans="1:23">
      <c r="A32" s="49"/>
      <c r="B32" s="54"/>
      <c r="C32" s="55"/>
      <c r="D32" s="270" t="str">
        <f>入力シート!D13</f>
        <v>給餌業務のスマート化による効率化を目的とした遠隔確認及び自動給餌機設備の導入</v>
      </c>
      <c r="E32" s="270"/>
      <c r="F32" s="270"/>
      <c r="G32" s="270"/>
      <c r="H32" s="270"/>
      <c r="I32" s="270"/>
      <c r="J32" s="270"/>
      <c r="K32" s="270"/>
      <c r="L32" s="270"/>
      <c r="M32" s="270"/>
      <c r="N32" s="270"/>
      <c r="O32" s="270"/>
      <c r="P32" s="270"/>
      <c r="Q32" s="270"/>
      <c r="R32" s="270"/>
      <c r="S32" s="270"/>
      <c r="T32" s="270"/>
      <c r="U32" s="270"/>
      <c r="V32" s="270"/>
      <c r="W32" s="56"/>
    </row>
    <row r="33" spans="1:23">
      <c r="A33" s="49"/>
      <c r="B33" s="54"/>
      <c r="C33" s="55"/>
      <c r="D33" s="270"/>
      <c r="E33" s="270"/>
      <c r="F33" s="270"/>
      <c r="G33" s="270"/>
      <c r="H33" s="270"/>
      <c r="I33" s="270"/>
      <c r="J33" s="270"/>
      <c r="K33" s="270"/>
      <c r="L33" s="270"/>
      <c r="M33" s="270"/>
      <c r="N33" s="270"/>
      <c r="O33" s="270"/>
      <c r="P33" s="270"/>
      <c r="Q33" s="270"/>
      <c r="R33" s="270"/>
      <c r="S33" s="270"/>
      <c r="T33" s="270"/>
      <c r="U33" s="270"/>
      <c r="V33" s="270"/>
      <c r="W33" s="56"/>
    </row>
    <row r="34" spans="1:23">
      <c r="A34" s="49"/>
      <c r="B34" s="54"/>
      <c r="C34" s="55"/>
      <c r="D34" s="270"/>
      <c r="E34" s="270"/>
      <c r="F34" s="270"/>
      <c r="G34" s="270"/>
      <c r="H34" s="270"/>
      <c r="I34" s="270"/>
      <c r="J34" s="270"/>
      <c r="K34" s="270"/>
      <c r="L34" s="270"/>
      <c r="M34" s="270"/>
      <c r="N34" s="270"/>
      <c r="O34" s="270"/>
      <c r="P34" s="270"/>
      <c r="Q34" s="270"/>
      <c r="R34" s="270"/>
      <c r="S34" s="270"/>
      <c r="T34" s="270"/>
      <c r="U34" s="270"/>
      <c r="V34" s="270"/>
      <c r="W34" s="56"/>
    </row>
    <row r="35" spans="1:23">
      <c r="A35" s="49"/>
      <c r="B35" s="54"/>
      <c r="C35" s="55"/>
      <c r="D35" s="270"/>
      <c r="E35" s="270"/>
      <c r="F35" s="270"/>
      <c r="G35" s="270"/>
      <c r="H35" s="270"/>
      <c r="I35" s="270"/>
      <c r="J35" s="270"/>
      <c r="K35" s="270"/>
      <c r="L35" s="270"/>
      <c r="M35" s="270"/>
      <c r="N35" s="270"/>
      <c r="O35" s="270"/>
      <c r="P35" s="270"/>
      <c r="Q35" s="270"/>
      <c r="R35" s="270"/>
      <c r="S35" s="270"/>
      <c r="T35" s="270"/>
      <c r="U35" s="270"/>
      <c r="V35" s="270"/>
      <c r="W35" s="56"/>
    </row>
    <row r="36" spans="1:23">
      <c r="A36" s="49"/>
      <c r="B36" s="54"/>
      <c r="C36" s="55" t="s">
        <v>46</v>
      </c>
      <c r="D36" s="55"/>
      <c r="E36" s="55"/>
      <c r="F36" s="55"/>
      <c r="G36" s="55"/>
      <c r="H36" s="55"/>
      <c r="I36" s="55"/>
      <c r="J36" s="55"/>
      <c r="K36" s="55"/>
      <c r="L36" s="55"/>
      <c r="M36" s="55"/>
      <c r="N36" s="55"/>
      <c r="O36" s="55"/>
      <c r="P36" s="55"/>
      <c r="Q36" s="55"/>
      <c r="R36" s="55"/>
      <c r="S36" s="55"/>
      <c r="T36" s="55"/>
      <c r="U36" s="55"/>
      <c r="V36" s="55"/>
      <c r="W36" s="56"/>
    </row>
    <row r="37" spans="1:23">
      <c r="A37" s="49"/>
      <c r="B37" s="54"/>
      <c r="C37" s="55"/>
      <c r="D37" s="55"/>
      <c r="E37" s="55"/>
      <c r="F37" s="55"/>
      <c r="G37" s="55"/>
      <c r="H37" s="55"/>
      <c r="I37" s="55"/>
      <c r="J37" s="55"/>
      <c r="K37" s="55"/>
      <c r="L37" s="55"/>
      <c r="M37" s="55"/>
      <c r="N37" s="55"/>
      <c r="O37" s="55"/>
      <c r="P37" s="55"/>
      <c r="Q37" s="55"/>
      <c r="R37" s="55"/>
      <c r="S37" s="55"/>
      <c r="T37" s="55"/>
      <c r="U37" s="55"/>
      <c r="V37" s="55"/>
      <c r="W37" s="56"/>
    </row>
    <row r="38" spans="1:23">
      <c r="A38" s="49"/>
      <c r="B38" s="54"/>
      <c r="C38" s="55"/>
      <c r="D38" s="271">
        <f>入力シート!D25</f>
        <v>45809</v>
      </c>
      <c r="E38" s="271"/>
      <c r="F38" s="271"/>
      <c r="G38" s="271"/>
      <c r="H38" s="271"/>
      <c r="I38" s="271"/>
      <c r="J38" s="55"/>
      <c r="K38" s="55" t="s">
        <v>136</v>
      </c>
      <c r="L38" s="55"/>
      <c r="M38" s="271">
        <f>IF(入力シート!G51="有",入力シート!D49,入力シート!D26)</f>
        <v>46082</v>
      </c>
      <c r="N38" s="271"/>
      <c r="O38" s="271"/>
      <c r="P38" s="271"/>
      <c r="Q38" s="271"/>
      <c r="R38" s="271"/>
      <c r="S38" s="55"/>
      <c r="T38" s="55"/>
      <c r="U38" s="55"/>
      <c r="V38" s="55"/>
      <c r="W38" s="56"/>
    </row>
    <row r="39" spans="1:23">
      <c r="A39" s="49"/>
      <c r="B39" s="54"/>
      <c r="C39" s="55"/>
      <c r="D39" s="55"/>
      <c r="E39" s="55"/>
      <c r="F39" s="55"/>
      <c r="G39" s="55"/>
      <c r="H39" s="55"/>
      <c r="I39" s="55"/>
      <c r="J39" s="55"/>
      <c r="K39" s="55"/>
      <c r="L39" s="55"/>
      <c r="M39" s="55"/>
      <c r="N39" s="55"/>
      <c r="O39" s="55"/>
      <c r="P39" s="55"/>
      <c r="Q39" s="55"/>
      <c r="R39" s="55"/>
      <c r="S39" s="55"/>
      <c r="T39" s="55"/>
      <c r="U39" s="55"/>
      <c r="V39" s="55"/>
      <c r="W39" s="56"/>
    </row>
    <row r="40" spans="1:23">
      <c r="A40" s="49"/>
      <c r="B40" s="54"/>
      <c r="C40" s="55"/>
      <c r="D40" s="55"/>
      <c r="E40" s="55"/>
      <c r="F40" s="55"/>
      <c r="G40" s="55"/>
      <c r="H40" s="55"/>
      <c r="I40" s="55"/>
      <c r="J40" s="55"/>
      <c r="K40" s="55"/>
      <c r="L40" s="55"/>
      <c r="M40" s="55"/>
      <c r="N40" s="55"/>
      <c r="O40" s="55"/>
      <c r="P40" s="55"/>
      <c r="Q40" s="55"/>
      <c r="R40" s="55"/>
      <c r="S40" s="55"/>
      <c r="T40" s="55"/>
      <c r="U40" s="55"/>
      <c r="V40" s="55"/>
      <c r="W40" s="56"/>
    </row>
    <row r="41" spans="1:23">
      <c r="A41" s="49"/>
      <c r="B41" s="54"/>
      <c r="C41" s="55" t="s">
        <v>47</v>
      </c>
      <c r="D41" s="55"/>
      <c r="E41" s="55"/>
      <c r="F41" s="55"/>
      <c r="G41" s="55"/>
      <c r="H41" s="55"/>
      <c r="I41" s="55"/>
      <c r="J41" s="55"/>
      <c r="K41" s="55"/>
      <c r="L41" s="55"/>
      <c r="M41" s="55"/>
      <c r="N41" s="55"/>
      <c r="O41" s="55"/>
      <c r="P41" s="55"/>
      <c r="Q41" s="55"/>
      <c r="R41" s="55"/>
      <c r="S41" s="55"/>
      <c r="T41" s="55"/>
      <c r="U41" s="55"/>
      <c r="V41" s="55"/>
      <c r="W41" s="56"/>
    </row>
    <row r="42" spans="1:23">
      <c r="A42" s="49"/>
      <c r="B42" s="54"/>
      <c r="C42" s="55"/>
      <c r="D42" s="55"/>
      <c r="E42" s="55"/>
      <c r="F42" s="55"/>
      <c r="G42" s="55"/>
      <c r="H42" s="55"/>
      <c r="I42" s="55"/>
      <c r="J42" s="55"/>
      <c r="K42" s="55"/>
      <c r="L42" s="55"/>
      <c r="M42" s="55"/>
      <c r="N42" s="55"/>
      <c r="O42" s="55"/>
      <c r="P42" s="55"/>
      <c r="Q42" s="55"/>
      <c r="R42" s="55"/>
      <c r="S42" s="55"/>
      <c r="T42" s="55"/>
      <c r="U42" s="55"/>
      <c r="V42" s="55"/>
      <c r="W42" s="56"/>
    </row>
    <row r="43" spans="1:23">
      <c r="A43" s="49"/>
      <c r="B43" s="54"/>
      <c r="C43" s="55"/>
      <c r="D43" s="269">
        <f>入力シート!D27</f>
        <v>1358903</v>
      </c>
      <c r="E43" s="269"/>
      <c r="F43" s="269"/>
      <c r="G43" s="269"/>
      <c r="H43" s="272">
        <f>入力シート!D28</f>
        <v>1235367</v>
      </c>
      <c r="I43" s="272"/>
      <c r="J43" s="272"/>
      <c r="K43" s="272"/>
      <c r="L43" s="272"/>
      <c r="M43" s="272"/>
      <c r="N43" s="272"/>
      <c r="O43" s="55"/>
      <c r="P43" s="55"/>
      <c r="Q43" s="55"/>
      <c r="R43" s="55"/>
      <c r="S43" s="55"/>
      <c r="T43" s="55"/>
      <c r="U43" s="55"/>
      <c r="V43" s="55"/>
      <c r="W43" s="56"/>
    </row>
    <row r="44" spans="1:23">
      <c r="A44" s="49"/>
      <c r="B44" s="54"/>
      <c r="C44" s="55"/>
      <c r="D44" s="55"/>
      <c r="E44" s="55"/>
      <c r="F44" s="55"/>
      <c r="G44" s="55"/>
      <c r="H44" s="55"/>
      <c r="I44" s="55"/>
      <c r="J44" s="55"/>
      <c r="K44" s="55"/>
      <c r="L44" s="55"/>
      <c r="M44" s="55"/>
      <c r="N44" s="55"/>
      <c r="O44" s="55"/>
      <c r="P44" s="55"/>
      <c r="Q44" s="55"/>
      <c r="R44" s="55"/>
      <c r="S44" s="55"/>
      <c r="T44" s="55"/>
      <c r="U44" s="55"/>
      <c r="V44" s="55"/>
      <c r="W44" s="56"/>
    </row>
    <row r="45" spans="1:23">
      <c r="A45" s="49"/>
      <c r="B45" s="54"/>
      <c r="C45" s="55"/>
      <c r="D45" s="55"/>
      <c r="E45" s="55"/>
      <c r="F45" s="55"/>
      <c r="G45" s="55"/>
      <c r="H45" s="55"/>
      <c r="I45" s="55"/>
      <c r="J45" s="55"/>
      <c r="K45" s="55"/>
      <c r="L45" s="55"/>
      <c r="M45" s="55"/>
      <c r="N45" s="55"/>
      <c r="O45" s="55"/>
      <c r="P45" s="55"/>
      <c r="Q45" s="55"/>
      <c r="R45" s="55"/>
      <c r="S45" s="55"/>
      <c r="T45" s="55"/>
      <c r="U45" s="55"/>
      <c r="V45" s="55"/>
      <c r="W45" s="56"/>
    </row>
    <row r="46" spans="1:23">
      <c r="A46" s="49"/>
      <c r="B46" s="54"/>
      <c r="C46" s="55"/>
      <c r="D46" s="55"/>
      <c r="E46" s="55"/>
      <c r="F46" s="55"/>
      <c r="G46" s="55"/>
      <c r="H46" s="55"/>
      <c r="I46" s="55"/>
      <c r="J46" s="55"/>
      <c r="K46" s="55"/>
      <c r="L46" s="55"/>
      <c r="M46" s="55"/>
      <c r="N46" s="55"/>
      <c r="O46" s="55"/>
      <c r="P46" s="55"/>
      <c r="Q46" s="55"/>
      <c r="R46" s="55"/>
      <c r="S46" s="55"/>
      <c r="T46" s="55"/>
      <c r="U46" s="55"/>
      <c r="V46" s="55"/>
      <c r="W46" s="56"/>
    </row>
    <row r="47" spans="1:23">
      <c r="A47" s="49"/>
      <c r="B47" s="54"/>
      <c r="C47" s="55"/>
      <c r="D47" s="55"/>
      <c r="E47" s="55"/>
      <c r="F47" s="55"/>
      <c r="G47" s="55"/>
      <c r="H47" s="55"/>
      <c r="I47" s="55"/>
      <c r="J47" s="55"/>
      <c r="K47" s="55"/>
      <c r="L47" s="55"/>
      <c r="M47" s="55"/>
      <c r="N47" s="55"/>
      <c r="O47" s="55"/>
      <c r="P47" s="55"/>
      <c r="Q47" s="55"/>
      <c r="R47" s="55"/>
      <c r="S47" s="55"/>
      <c r="T47" s="55"/>
      <c r="U47" s="55"/>
      <c r="V47" s="55"/>
      <c r="W47" s="56"/>
    </row>
    <row r="48" spans="1:23">
      <c r="A48" s="49"/>
      <c r="B48" s="54"/>
      <c r="C48" s="55"/>
      <c r="D48" s="55"/>
      <c r="E48" s="55"/>
      <c r="F48" s="55"/>
      <c r="G48" s="55"/>
      <c r="H48" s="55"/>
      <c r="I48" s="55"/>
      <c r="J48" s="55"/>
      <c r="K48" s="55"/>
      <c r="L48" s="55"/>
      <c r="M48" s="55"/>
      <c r="N48" s="55"/>
      <c r="O48" s="55"/>
      <c r="P48" s="55"/>
      <c r="Q48" s="55"/>
      <c r="R48" s="55"/>
      <c r="S48" s="55"/>
      <c r="T48" s="55"/>
      <c r="U48" s="55"/>
      <c r="V48" s="55"/>
      <c r="W48" s="56"/>
    </row>
    <row r="49" spans="1:23">
      <c r="A49" s="49"/>
      <c r="B49" s="54"/>
      <c r="C49" s="55"/>
      <c r="D49" s="55"/>
      <c r="E49" s="55"/>
      <c r="F49" s="55"/>
      <c r="G49" s="55"/>
      <c r="H49" s="55"/>
      <c r="I49" s="55"/>
      <c r="J49" s="55"/>
      <c r="K49" s="55"/>
      <c r="L49" s="55"/>
      <c r="M49" s="55"/>
      <c r="N49" s="55"/>
      <c r="O49" s="55"/>
      <c r="P49" s="55"/>
      <c r="Q49" s="55"/>
      <c r="R49" s="55"/>
      <c r="S49" s="55"/>
      <c r="T49" s="55"/>
      <c r="U49" s="55"/>
      <c r="V49" s="55"/>
      <c r="W49" s="56"/>
    </row>
    <row r="50" spans="1:23">
      <c r="A50" s="49"/>
      <c r="B50" s="54"/>
      <c r="C50" s="55"/>
      <c r="D50" s="55"/>
      <c r="E50" s="55"/>
      <c r="F50" s="55"/>
      <c r="G50" s="55"/>
      <c r="H50" s="55"/>
      <c r="I50" s="55"/>
      <c r="J50" s="55"/>
      <c r="K50" s="55"/>
      <c r="L50" s="55"/>
      <c r="M50" s="55"/>
      <c r="N50" s="55"/>
      <c r="O50" s="55"/>
      <c r="P50" s="55"/>
      <c r="Q50" s="55"/>
      <c r="R50" s="55"/>
      <c r="S50" s="55"/>
      <c r="T50" s="55"/>
      <c r="U50" s="55"/>
      <c r="V50" s="55"/>
      <c r="W50" s="56"/>
    </row>
    <row r="51" spans="1:23">
      <c r="A51" s="49"/>
      <c r="B51" s="54"/>
      <c r="C51" s="55"/>
      <c r="D51" s="55"/>
      <c r="E51" s="55"/>
      <c r="F51" s="55"/>
      <c r="G51" s="55"/>
      <c r="H51" s="55"/>
      <c r="I51" s="55"/>
      <c r="J51" s="55"/>
      <c r="K51" s="55"/>
      <c r="L51" s="55"/>
      <c r="M51" s="55"/>
      <c r="N51" s="55"/>
      <c r="O51" s="55"/>
      <c r="P51" s="55"/>
      <c r="Q51" s="55"/>
      <c r="R51" s="55"/>
      <c r="S51" s="55"/>
      <c r="T51" s="55"/>
      <c r="U51" s="55"/>
      <c r="V51" s="55"/>
      <c r="W51" s="56"/>
    </row>
    <row r="52" spans="1:23">
      <c r="A52" s="49"/>
      <c r="B52" s="54"/>
      <c r="C52" s="55"/>
      <c r="D52" s="55"/>
      <c r="E52" s="55"/>
      <c r="F52" s="55"/>
      <c r="G52" s="55"/>
      <c r="H52" s="55"/>
      <c r="I52" s="55"/>
      <c r="J52" s="55"/>
      <c r="K52" s="55"/>
      <c r="L52" s="55"/>
      <c r="M52" s="55"/>
      <c r="N52" s="55"/>
      <c r="O52" s="55"/>
      <c r="P52" s="55"/>
      <c r="Q52" s="55"/>
      <c r="R52" s="55"/>
      <c r="S52" s="55"/>
      <c r="T52" s="55"/>
      <c r="U52" s="55"/>
      <c r="V52" s="55"/>
      <c r="W52" s="56"/>
    </row>
    <row r="53" spans="1:23">
      <c r="A53" s="49"/>
      <c r="B53" s="54"/>
      <c r="C53" s="55"/>
      <c r="D53" s="55"/>
      <c r="E53" s="55"/>
      <c r="F53" s="55"/>
      <c r="G53" s="55"/>
      <c r="H53" s="55"/>
      <c r="I53" s="55"/>
      <c r="J53" s="55"/>
      <c r="K53" s="55"/>
      <c r="L53" s="55"/>
      <c r="M53" s="55"/>
      <c r="N53" s="55"/>
      <c r="O53" s="55"/>
      <c r="P53" s="55"/>
      <c r="Q53" s="55"/>
      <c r="R53" s="55"/>
      <c r="S53" s="55"/>
      <c r="T53" s="55"/>
      <c r="U53" s="55"/>
      <c r="V53" s="55"/>
      <c r="W53" s="56"/>
    </row>
    <row r="54" spans="1:23">
      <c r="A54" s="49"/>
      <c r="B54" s="58"/>
      <c r="C54" s="59"/>
      <c r="D54" s="59"/>
      <c r="E54" s="59"/>
      <c r="F54" s="59"/>
      <c r="G54" s="59"/>
      <c r="H54" s="59"/>
      <c r="I54" s="59"/>
      <c r="J54" s="59"/>
      <c r="K54" s="59"/>
      <c r="L54" s="59"/>
      <c r="M54" s="59"/>
      <c r="N54" s="59"/>
      <c r="O54" s="59"/>
      <c r="P54" s="59"/>
      <c r="Q54" s="59"/>
      <c r="R54" s="59"/>
      <c r="S54" s="59"/>
      <c r="T54" s="59"/>
      <c r="U54" s="59"/>
      <c r="V54" s="59"/>
      <c r="W54" s="60"/>
    </row>
    <row r="55" spans="1:23">
      <c r="A55" s="49"/>
      <c r="B55" s="49" t="s">
        <v>48</v>
      </c>
      <c r="C55" s="49"/>
      <c r="D55" s="49"/>
      <c r="E55" s="49"/>
      <c r="F55" s="49"/>
      <c r="G55" s="49"/>
      <c r="H55" s="49"/>
      <c r="I55" s="49"/>
      <c r="J55" s="49"/>
      <c r="K55" s="49"/>
      <c r="L55" s="49"/>
      <c r="M55" s="49"/>
      <c r="N55" s="49"/>
      <c r="O55" s="49"/>
      <c r="P55" s="49"/>
      <c r="Q55" s="49"/>
      <c r="R55" s="49"/>
      <c r="S55" s="49"/>
      <c r="T55" s="49"/>
      <c r="U55" s="49"/>
      <c r="V55" s="49"/>
      <c r="W55" s="49"/>
    </row>
    <row r="56" spans="1:23">
      <c r="A56" s="49"/>
      <c r="B56" s="49"/>
      <c r="C56" s="49"/>
      <c r="D56" s="49"/>
      <c r="E56" s="49"/>
      <c r="F56" s="49"/>
      <c r="G56" s="49"/>
      <c r="H56" s="49"/>
      <c r="I56" s="49"/>
      <c r="J56" s="49"/>
      <c r="K56" s="49"/>
      <c r="L56" s="49"/>
      <c r="M56" s="49"/>
      <c r="N56" s="49"/>
      <c r="O56" s="49"/>
      <c r="P56" s="49"/>
      <c r="Q56" s="49"/>
      <c r="R56" s="49"/>
      <c r="S56" s="49"/>
      <c r="T56" s="49"/>
      <c r="U56" s="49"/>
      <c r="V56" s="49"/>
      <c r="W56" s="49"/>
    </row>
    <row r="57" spans="1:23">
      <c r="A57" s="49"/>
      <c r="B57" s="49"/>
      <c r="C57" s="49"/>
      <c r="D57" s="49"/>
      <c r="E57" s="49"/>
      <c r="F57" s="49"/>
      <c r="G57" s="49"/>
      <c r="H57" s="49"/>
      <c r="I57" s="49"/>
      <c r="J57" s="49"/>
      <c r="K57" s="49"/>
      <c r="L57" s="49"/>
      <c r="M57" s="49"/>
      <c r="N57" s="49"/>
      <c r="O57" s="49"/>
      <c r="P57" s="49"/>
      <c r="Q57" s="49"/>
      <c r="R57" s="49"/>
      <c r="S57" s="49"/>
      <c r="T57" s="49"/>
      <c r="U57" s="49"/>
      <c r="V57" s="49"/>
      <c r="W57" s="49"/>
    </row>
    <row r="58" spans="1:23">
      <c r="A58" s="49"/>
      <c r="B58" s="49"/>
      <c r="C58" s="49"/>
      <c r="D58" s="49"/>
      <c r="E58" s="49"/>
      <c r="F58" s="49"/>
      <c r="G58" s="49"/>
      <c r="H58" s="49"/>
      <c r="I58" s="49"/>
      <c r="J58" s="49"/>
      <c r="K58" s="49"/>
      <c r="L58" s="49"/>
      <c r="M58" s="49"/>
      <c r="N58" s="49"/>
      <c r="O58" s="49"/>
      <c r="P58" s="49"/>
      <c r="Q58" s="49"/>
      <c r="R58" s="49"/>
      <c r="S58" s="49"/>
      <c r="T58" s="49"/>
      <c r="U58" s="49"/>
      <c r="V58" s="49"/>
      <c r="W58" s="49"/>
    </row>
    <row r="59" spans="1:23">
      <c r="A59" s="49"/>
      <c r="B59" s="49"/>
      <c r="C59" s="49"/>
      <c r="D59" s="49"/>
      <c r="E59" s="49"/>
      <c r="F59" s="49"/>
      <c r="G59" s="49"/>
      <c r="H59" s="49"/>
      <c r="I59" s="49"/>
      <c r="J59" s="49"/>
      <c r="K59" s="49"/>
      <c r="L59" s="49"/>
      <c r="M59" s="49"/>
      <c r="N59" s="49"/>
      <c r="O59" s="49"/>
      <c r="P59" s="49"/>
      <c r="Q59" s="49"/>
      <c r="R59" s="49"/>
      <c r="S59" s="49"/>
      <c r="T59" s="49"/>
      <c r="U59" s="49"/>
      <c r="V59" s="49"/>
      <c r="W59" s="49"/>
    </row>
    <row r="60" spans="1:23">
      <c r="A60" s="49"/>
      <c r="B60" s="49"/>
      <c r="C60" s="49"/>
      <c r="D60" s="49"/>
      <c r="E60" s="49"/>
      <c r="F60" s="49"/>
      <c r="G60" s="49"/>
      <c r="H60" s="49"/>
      <c r="I60" s="49"/>
      <c r="J60" s="49"/>
      <c r="K60" s="49"/>
      <c r="L60" s="49"/>
      <c r="M60" s="49"/>
      <c r="N60" s="49"/>
      <c r="O60" s="49"/>
      <c r="P60" s="49"/>
      <c r="Q60" s="49"/>
      <c r="R60" s="49"/>
      <c r="S60" s="49"/>
      <c r="T60" s="49"/>
      <c r="U60" s="49"/>
      <c r="V60" s="49"/>
      <c r="W60" s="49"/>
    </row>
    <row r="61" spans="1:23">
      <c r="A61" s="49"/>
      <c r="B61" s="49"/>
      <c r="C61" s="49"/>
      <c r="D61" s="49"/>
      <c r="E61" s="49"/>
      <c r="F61" s="49"/>
      <c r="G61" s="49"/>
      <c r="H61" s="49"/>
      <c r="I61" s="49"/>
      <c r="J61" s="49"/>
      <c r="K61" s="49"/>
      <c r="L61" s="49"/>
      <c r="M61" s="49"/>
      <c r="N61" s="49"/>
      <c r="O61" s="49"/>
      <c r="P61" s="49"/>
      <c r="Q61" s="49"/>
      <c r="R61" s="49"/>
      <c r="S61" s="49"/>
      <c r="T61" s="49"/>
      <c r="U61" s="49"/>
      <c r="V61" s="49"/>
      <c r="W61" s="49"/>
    </row>
  </sheetData>
  <sheetProtection algorithmName="SHA-512" hashValue="fSOTDkiqSY7zgxTui2knMPz+OetID0tmU6tA/QGF9/7gpZqAlmhsP3CJW/NBerg1XKbAK2H70I5tUUFA0VvPTw==" saltValue="qT/0XK+pzrB6ebkMnN1bGg==" spinCount="100000" sheet="1" objects="1" scenarios="1"/>
  <mergeCells count="13">
    <mergeCell ref="D28:K28"/>
    <mergeCell ref="D32:V35"/>
    <mergeCell ref="D38:I38"/>
    <mergeCell ref="M38:R38"/>
    <mergeCell ref="D43:G43"/>
    <mergeCell ref="H43:N43"/>
    <mergeCell ref="B6:W6"/>
    <mergeCell ref="C17:V21"/>
    <mergeCell ref="C24:V24"/>
    <mergeCell ref="O3:V3"/>
    <mergeCell ref="M11:W12"/>
    <mergeCell ref="M13:W13"/>
    <mergeCell ref="M14:W14"/>
  </mergeCell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B78BB-0993-4A41-BADF-4D435875FD2F}">
  <sheetPr>
    <pageSetUpPr fitToPage="1"/>
  </sheetPr>
  <dimension ref="A1:AN57"/>
  <sheetViews>
    <sheetView zoomScaleNormal="100" zoomScaleSheetLayoutView="130" workbookViewId="0">
      <selection activeCell="Y47" sqref="Y46:Y47"/>
    </sheetView>
  </sheetViews>
  <sheetFormatPr defaultColWidth="3.25" defaultRowHeight="12"/>
  <cols>
    <col min="1" max="1" width="2.5" style="155" customWidth="1"/>
    <col min="2" max="23" width="3.375" style="155" customWidth="1"/>
    <col min="24" max="24" width="3.25" style="155"/>
    <col min="25" max="25" width="10.5" style="155" customWidth="1"/>
    <col min="26" max="16384" width="3.25" style="155"/>
  </cols>
  <sheetData>
    <row r="1" spans="1:26" ht="17.25">
      <c r="A1" s="154"/>
      <c r="B1" s="247" t="s">
        <v>49</v>
      </c>
      <c r="C1" s="247"/>
      <c r="D1" s="247"/>
      <c r="E1" s="247"/>
      <c r="F1" s="247"/>
      <c r="G1" s="247"/>
      <c r="H1" s="247"/>
      <c r="I1" s="247"/>
      <c r="J1" s="247"/>
      <c r="K1" s="247"/>
      <c r="L1" s="247"/>
      <c r="M1" s="247"/>
      <c r="N1" s="247"/>
      <c r="O1" s="247"/>
      <c r="P1" s="247"/>
      <c r="Q1" s="247"/>
      <c r="R1" s="247"/>
      <c r="S1" s="247"/>
      <c r="T1" s="247"/>
      <c r="U1" s="247"/>
      <c r="V1" s="247"/>
      <c r="W1" s="247"/>
      <c r="X1" s="154"/>
      <c r="Y1" s="154"/>
      <c r="Z1" s="154"/>
    </row>
    <row r="2" spans="1:26">
      <c r="A2" s="154"/>
      <c r="B2" s="250" t="s">
        <v>231</v>
      </c>
      <c r="C2" s="250"/>
      <c r="D2" s="250"/>
      <c r="E2" s="250"/>
      <c r="F2" s="250"/>
      <c r="G2" s="250"/>
      <c r="H2" s="250"/>
      <c r="I2" s="250"/>
      <c r="J2" s="250"/>
      <c r="K2" s="250"/>
      <c r="L2" s="250"/>
      <c r="M2" s="250"/>
      <c r="N2" s="250"/>
      <c r="O2" s="250"/>
      <c r="P2" s="250"/>
      <c r="Q2" s="250"/>
      <c r="R2" s="250"/>
      <c r="S2" s="250"/>
      <c r="T2" s="250"/>
      <c r="U2" s="250"/>
      <c r="V2" s="250"/>
      <c r="W2" s="250"/>
      <c r="X2" s="154"/>
      <c r="Y2" s="154"/>
      <c r="Z2" s="154"/>
    </row>
    <row r="3" spans="1:26" ht="8.25" customHeight="1">
      <c r="A3" s="154"/>
      <c r="B3" s="154"/>
      <c r="C3" s="154"/>
      <c r="D3" s="154"/>
      <c r="E3" s="154"/>
      <c r="F3" s="154"/>
      <c r="G3" s="154"/>
      <c r="H3" s="154"/>
      <c r="I3" s="154"/>
      <c r="J3" s="154"/>
      <c r="K3" s="154"/>
      <c r="L3" s="154"/>
      <c r="M3" s="154"/>
      <c r="N3" s="154"/>
      <c r="O3" s="154"/>
      <c r="P3" s="154"/>
      <c r="Q3" s="154"/>
      <c r="R3" s="154"/>
      <c r="S3" s="154"/>
      <c r="T3" s="154"/>
      <c r="U3" s="154"/>
      <c r="V3" s="154"/>
      <c r="W3" s="154"/>
      <c r="X3" s="154"/>
      <c r="Y3" s="154"/>
      <c r="Z3" s="154"/>
    </row>
    <row r="4" spans="1:26" ht="21" customHeight="1">
      <c r="A4" s="154"/>
      <c r="B4" s="248" t="s">
        <v>50</v>
      </c>
      <c r="C4" s="248"/>
      <c r="D4" s="248"/>
      <c r="E4" s="248"/>
      <c r="F4" s="248"/>
      <c r="G4" s="248"/>
      <c r="H4" s="248"/>
      <c r="I4" s="248"/>
      <c r="J4" s="248"/>
      <c r="K4" s="248"/>
      <c r="L4" s="248"/>
      <c r="M4" s="248"/>
      <c r="N4" s="248"/>
      <c r="O4" s="248"/>
      <c r="P4" s="248"/>
      <c r="Q4" s="248"/>
      <c r="R4" s="248"/>
      <c r="S4" s="248"/>
      <c r="T4" s="248"/>
      <c r="U4" s="248"/>
      <c r="V4" s="248"/>
      <c r="W4" s="248"/>
      <c r="X4" s="154"/>
      <c r="Y4" s="154"/>
      <c r="Z4" s="154"/>
    </row>
    <row r="5" spans="1:26" ht="23.25" customHeight="1">
      <c r="A5" s="154"/>
      <c r="B5" s="241" t="s">
        <v>15</v>
      </c>
      <c r="C5" s="241"/>
      <c r="D5" s="241"/>
      <c r="E5" s="241"/>
      <c r="F5" s="249" t="str">
        <f>入力シート!D11</f>
        <v>延岡株式会社</v>
      </c>
      <c r="G5" s="249"/>
      <c r="H5" s="249"/>
      <c r="I5" s="249"/>
      <c r="J5" s="249"/>
      <c r="K5" s="249"/>
      <c r="L5" s="249"/>
      <c r="M5" s="241" t="s">
        <v>1</v>
      </c>
      <c r="N5" s="241"/>
      <c r="O5" s="241"/>
      <c r="P5" s="241"/>
      <c r="Q5" s="243" t="str">
        <f>入力シート!D12</f>
        <v>代表取締役　延岡　太郎</v>
      </c>
      <c r="R5" s="243"/>
      <c r="S5" s="243"/>
      <c r="T5" s="243"/>
      <c r="U5" s="243"/>
      <c r="V5" s="243"/>
      <c r="W5" s="243"/>
      <c r="X5" s="154"/>
      <c r="Y5" s="154"/>
      <c r="Z5" s="154"/>
    </row>
    <row r="6" spans="1:26" ht="23.25" customHeight="1">
      <c r="A6" s="154"/>
      <c r="B6" s="241" t="s">
        <v>16</v>
      </c>
      <c r="C6" s="241"/>
      <c r="D6" s="241"/>
      <c r="E6" s="241"/>
      <c r="F6" s="243" t="str">
        <f>入力シート!D10</f>
        <v>宮崎県延岡市東本小路１番地２３</v>
      </c>
      <c r="G6" s="243"/>
      <c r="H6" s="243"/>
      <c r="I6" s="243"/>
      <c r="J6" s="243"/>
      <c r="K6" s="243"/>
      <c r="L6" s="243"/>
      <c r="M6" s="243"/>
      <c r="N6" s="243"/>
      <c r="O6" s="243"/>
      <c r="P6" s="243"/>
      <c r="Q6" s="243"/>
      <c r="R6" s="243"/>
      <c r="S6" s="243"/>
      <c r="T6" s="243"/>
      <c r="U6" s="243"/>
      <c r="V6" s="243"/>
      <c r="W6" s="243"/>
      <c r="X6" s="154"/>
      <c r="Y6" s="154"/>
      <c r="Z6" s="154"/>
    </row>
    <row r="7" spans="1:26">
      <c r="A7" s="154"/>
      <c r="B7" s="154"/>
      <c r="C7" s="154"/>
      <c r="D7" s="154"/>
      <c r="E7" s="154"/>
      <c r="F7" s="154"/>
      <c r="G7" s="154"/>
      <c r="H7" s="154"/>
      <c r="I7" s="154"/>
      <c r="J7" s="154"/>
      <c r="K7" s="154"/>
      <c r="L7" s="154"/>
      <c r="M7" s="154"/>
      <c r="N7" s="154"/>
      <c r="O7" s="154"/>
      <c r="P7" s="154"/>
      <c r="Q7" s="154"/>
      <c r="R7" s="154"/>
      <c r="S7" s="154"/>
      <c r="T7" s="154"/>
      <c r="U7" s="154"/>
      <c r="V7" s="154"/>
      <c r="W7" s="154"/>
      <c r="X7" s="154"/>
      <c r="Y7" s="154"/>
      <c r="Z7" s="154"/>
    </row>
    <row r="8" spans="1:26">
      <c r="A8" s="154"/>
      <c r="B8" s="241" t="s">
        <v>17</v>
      </c>
      <c r="C8" s="241"/>
      <c r="D8" s="241"/>
      <c r="E8" s="241"/>
      <c r="F8" s="241"/>
      <c r="G8" s="241"/>
      <c r="H8" s="241"/>
      <c r="I8" s="241"/>
      <c r="J8" s="241"/>
      <c r="K8" s="241"/>
      <c r="L8" s="241"/>
      <c r="M8" s="241"/>
      <c r="N8" s="241"/>
      <c r="O8" s="241"/>
      <c r="P8" s="241"/>
      <c r="Q8" s="246" t="s">
        <v>19</v>
      </c>
      <c r="R8" s="246"/>
      <c r="S8" s="246"/>
      <c r="T8" s="241" t="s">
        <v>18</v>
      </c>
      <c r="U8" s="241"/>
      <c r="V8" s="241"/>
      <c r="W8" s="241"/>
      <c r="X8" s="154"/>
      <c r="Y8" s="154"/>
      <c r="Z8" s="154"/>
    </row>
    <row r="9" spans="1:26">
      <c r="A9" s="154"/>
      <c r="B9" s="241"/>
      <c r="C9" s="241"/>
      <c r="D9" s="241"/>
      <c r="E9" s="241"/>
      <c r="F9" s="241"/>
      <c r="G9" s="241"/>
      <c r="H9" s="241"/>
      <c r="I9" s="241"/>
      <c r="J9" s="241"/>
      <c r="K9" s="241"/>
      <c r="L9" s="241"/>
      <c r="M9" s="241"/>
      <c r="N9" s="241"/>
      <c r="O9" s="241"/>
      <c r="P9" s="241"/>
      <c r="Q9" s="246"/>
      <c r="R9" s="246"/>
      <c r="S9" s="246"/>
      <c r="T9" s="241"/>
      <c r="U9" s="241"/>
      <c r="V9" s="241"/>
      <c r="W9" s="241"/>
      <c r="X9" s="154"/>
      <c r="Y9" s="154"/>
      <c r="Z9" s="154"/>
    </row>
    <row r="10" spans="1:26">
      <c r="A10" s="154"/>
      <c r="B10" s="234">
        <v>1</v>
      </c>
      <c r="C10" s="234"/>
      <c r="D10" s="245" t="s">
        <v>20</v>
      </c>
      <c r="E10" s="245"/>
      <c r="F10" s="245"/>
      <c r="G10" s="245"/>
      <c r="H10" s="245"/>
      <c r="I10" s="245"/>
      <c r="J10" s="245"/>
      <c r="K10" s="245"/>
      <c r="L10" s="245"/>
      <c r="M10" s="245"/>
      <c r="N10" s="245"/>
      <c r="O10" s="245"/>
      <c r="P10" s="245"/>
      <c r="Q10" s="243" t="str">
        <f>IF(入力シート!$F$19='2.事業計画（入力有）'!B10,"〇","")</f>
        <v>〇</v>
      </c>
      <c r="R10" s="243"/>
      <c r="S10" s="243"/>
      <c r="T10" s="244"/>
      <c r="U10" s="244"/>
      <c r="V10" s="244"/>
      <c r="W10" s="244"/>
      <c r="X10" s="154"/>
      <c r="Y10" s="154"/>
      <c r="Z10" s="154"/>
    </row>
    <row r="11" spans="1:26">
      <c r="A11" s="154"/>
      <c r="B11" s="234"/>
      <c r="C11" s="234"/>
      <c r="D11" s="245"/>
      <c r="E11" s="245"/>
      <c r="F11" s="245"/>
      <c r="G11" s="245"/>
      <c r="H11" s="245"/>
      <c r="I11" s="245"/>
      <c r="J11" s="245"/>
      <c r="K11" s="245"/>
      <c r="L11" s="245"/>
      <c r="M11" s="245"/>
      <c r="N11" s="245"/>
      <c r="O11" s="245"/>
      <c r="P11" s="245"/>
      <c r="Q11" s="243"/>
      <c r="R11" s="243"/>
      <c r="S11" s="243"/>
      <c r="T11" s="244"/>
      <c r="U11" s="244"/>
      <c r="V11" s="244"/>
      <c r="W11" s="244"/>
      <c r="X11" s="154"/>
      <c r="Y11" s="154"/>
      <c r="Z11" s="154"/>
    </row>
    <row r="12" spans="1:26">
      <c r="A12" s="154"/>
      <c r="B12" s="234">
        <v>2</v>
      </c>
      <c r="C12" s="234"/>
      <c r="D12" s="245" t="s">
        <v>21</v>
      </c>
      <c r="E12" s="245"/>
      <c r="F12" s="245"/>
      <c r="G12" s="245"/>
      <c r="H12" s="245"/>
      <c r="I12" s="245"/>
      <c r="J12" s="245"/>
      <c r="K12" s="245"/>
      <c r="L12" s="245"/>
      <c r="M12" s="245"/>
      <c r="N12" s="245"/>
      <c r="O12" s="245"/>
      <c r="P12" s="245"/>
      <c r="Q12" s="243" t="str">
        <f>IF(入力シート!$F$19='2.事業計画（入力有）'!B12,"〇","")</f>
        <v/>
      </c>
      <c r="R12" s="243"/>
      <c r="S12" s="243"/>
      <c r="T12" s="244"/>
      <c r="U12" s="244"/>
      <c r="V12" s="244"/>
      <c r="W12" s="244"/>
      <c r="X12" s="154"/>
      <c r="Y12" s="154"/>
      <c r="Z12" s="154"/>
    </row>
    <row r="13" spans="1:26">
      <c r="A13" s="154"/>
      <c r="B13" s="234"/>
      <c r="C13" s="234"/>
      <c r="D13" s="245"/>
      <c r="E13" s="245"/>
      <c r="F13" s="245"/>
      <c r="G13" s="245"/>
      <c r="H13" s="245"/>
      <c r="I13" s="245"/>
      <c r="J13" s="245"/>
      <c r="K13" s="245"/>
      <c r="L13" s="245"/>
      <c r="M13" s="245"/>
      <c r="N13" s="245"/>
      <c r="O13" s="245"/>
      <c r="P13" s="245"/>
      <c r="Q13" s="243"/>
      <c r="R13" s="243"/>
      <c r="S13" s="243"/>
      <c r="T13" s="244"/>
      <c r="U13" s="244"/>
      <c r="V13" s="244"/>
      <c r="W13" s="244"/>
      <c r="X13" s="154"/>
      <c r="Y13" s="154"/>
      <c r="Z13" s="154"/>
    </row>
    <row r="14" spans="1:26">
      <c r="A14" s="154"/>
      <c r="B14" s="234">
        <v>3</v>
      </c>
      <c r="C14" s="234"/>
      <c r="D14" s="245" t="s">
        <v>22</v>
      </c>
      <c r="E14" s="245"/>
      <c r="F14" s="245"/>
      <c r="G14" s="245"/>
      <c r="H14" s="245"/>
      <c r="I14" s="245"/>
      <c r="J14" s="245"/>
      <c r="K14" s="245"/>
      <c r="L14" s="245"/>
      <c r="M14" s="245"/>
      <c r="N14" s="245"/>
      <c r="O14" s="245"/>
      <c r="P14" s="245"/>
      <c r="Q14" s="243" t="str">
        <f>IF(入力シート!$F$19='2.事業計画（入力有）'!B14,"〇","")</f>
        <v/>
      </c>
      <c r="R14" s="243"/>
      <c r="S14" s="243"/>
      <c r="T14" s="244"/>
      <c r="U14" s="244"/>
      <c r="V14" s="244"/>
      <c r="W14" s="244"/>
      <c r="X14" s="154"/>
      <c r="Y14" s="154"/>
      <c r="Z14" s="154"/>
    </row>
    <row r="15" spans="1:26">
      <c r="A15" s="154"/>
      <c r="B15" s="234"/>
      <c r="C15" s="234"/>
      <c r="D15" s="245"/>
      <c r="E15" s="245"/>
      <c r="F15" s="245"/>
      <c r="G15" s="245"/>
      <c r="H15" s="245"/>
      <c r="I15" s="245"/>
      <c r="J15" s="245"/>
      <c r="K15" s="245"/>
      <c r="L15" s="245"/>
      <c r="M15" s="245"/>
      <c r="N15" s="245"/>
      <c r="O15" s="245"/>
      <c r="P15" s="245"/>
      <c r="Q15" s="243"/>
      <c r="R15" s="243"/>
      <c r="S15" s="243"/>
      <c r="T15" s="244"/>
      <c r="U15" s="244"/>
      <c r="V15" s="244"/>
      <c r="W15" s="244"/>
      <c r="X15" s="154"/>
      <c r="Y15" s="154"/>
      <c r="Z15" s="154"/>
    </row>
    <row r="16" spans="1:26">
      <c r="A16" s="154"/>
      <c r="B16" s="234">
        <v>4</v>
      </c>
      <c r="C16" s="234"/>
      <c r="D16" s="245" t="s">
        <v>23</v>
      </c>
      <c r="E16" s="245"/>
      <c r="F16" s="245"/>
      <c r="G16" s="245"/>
      <c r="H16" s="245"/>
      <c r="I16" s="245"/>
      <c r="J16" s="245"/>
      <c r="K16" s="245"/>
      <c r="L16" s="245"/>
      <c r="M16" s="245"/>
      <c r="N16" s="245"/>
      <c r="O16" s="245"/>
      <c r="P16" s="245"/>
      <c r="Q16" s="243" t="str">
        <f>IF(入力シート!$F$19='2.事業計画（入力有）'!B16,"〇","")</f>
        <v/>
      </c>
      <c r="R16" s="243"/>
      <c r="S16" s="243"/>
      <c r="T16" s="244"/>
      <c r="U16" s="244"/>
      <c r="V16" s="244"/>
      <c r="W16" s="244"/>
      <c r="X16" s="154"/>
      <c r="Y16" s="154"/>
      <c r="Z16" s="154"/>
    </row>
    <row r="17" spans="1:28">
      <c r="A17" s="154"/>
      <c r="B17" s="234"/>
      <c r="C17" s="234"/>
      <c r="D17" s="245"/>
      <c r="E17" s="245"/>
      <c r="F17" s="245"/>
      <c r="G17" s="245"/>
      <c r="H17" s="245"/>
      <c r="I17" s="245"/>
      <c r="J17" s="245"/>
      <c r="K17" s="245"/>
      <c r="L17" s="245"/>
      <c r="M17" s="245"/>
      <c r="N17" s="245"/>
      <c r="O17" s="245"/>
      <c r="P17" s="245"/>
      <c r="Q17" s="243"/>
      <c r="R17" s="243"/>
      <c r="S17" s="243"/>
      <c r="T17" s="244"/>
      <c r="U17" s="244"/>
      <c r="V17" s="244"/>
      <c r="W17" s="244"/>
      <c r="X17" s="154"/>
      <c r="Y17" s="154"/>
      <c r="Z17" s="154"/>
    </row>
    <row r="18" spans="1:28">
      <c r="A18" s="154"/>
      <c r="B18" s="234">
        <v>5</v>
      </c>
      <c r="C18" s="234"/>
      <c r="D18" s="245" t="s">
        <v>24</v>
      </c>
      <c r="E18" s="245"/>
      <c r="F18" s="245"/>
      <c r="G18" s="245"/>
      <c r="H18" s="245"/>
      <c r="I18" s="245"/>
      <c r="J18" s="245"/>
      <c r="K18" s="245"/>
      <c r="L18" s="245"/>
      <c r="M18" s="245"/>
      <c r="N18" s="245"/>
      <c r="O18" s="245"/>
      <c r="P18" s="245"/>
      <c r="Q18" s="243" t="str">
        <f>IF(入力シート!$F$19='2.事業計画（入力有）'!B18,"〇","")</f>
        <v/>
      </c>
      <c r="R18" s="243"/>
      <c r="S18" s="243"/>
      <c r="T18" s="244"/>
      <c r="U18" s="244"/>
      <c r="V18" s="244"/>
      <c r="W18" s="244"/>
      <c r="X18" s="154"/>
      <c r="Y18" s="154"/>
      <c r="Z18" s="154"/>
    </row>
    <row r="19" spans="1:28">
      <c r="A19" s="154"/>
      <c r="B19" s="234"/>
      <c r="C19" s="234"/>
      <c r="D19" s="245"/>
      <c r="E19" s="245"/>
      <c r="F19" s="245"/>
      <c r="G19" s="245"/>
      <c r="H19" s="245"/>
      <c r="I19" s="245"/>
      <c r="J19" s="245"/>
      <c r="K19" s="245"/>
      <c r="L19" s="245"/>
      <c r="M19" s="245"/>
      <c r="N19" s="245"/>
      <c r="O19" s="245"/>
      <c r="P19" s="245"/>
      <c r="Q19" s="243"/>
      <c r="R19" s="243"/>
      <c r="S19" s="243"/>
      <c r="T19" s="244"/>
      <c r="U19" s="244"/>
      <c r="V19" s="244"/>
      <c r="W19" s="244"/>
      <c r="X19" s="154"/>
      <c r="Y19" s="154"/>
      <c r="Z19" s="154"/>
    </row>
    <row r="20" spans="1:28">
      <c r="A20" s="154"/>
      <c r="B20" s="154"/>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row>
    <row r="21" spans="1:28">
      <c r="A21" s="154"/>
      <c r="B21" s="241" t="s">
        <v>51</v>
      </c>
      <c r="C21" s="241"/>
      <c r="D21" s="241"/>
      <c r="E21" s="241"/>
      <c r="F21" s="241"/>
      <c r="G21" s="241"/>
      <c r="H21" s="241"/>
      <c r="I21" s="241"/>
      <c r="J21" s="241"/>
      <c r="K21" s="241"/>
      <c r="L21" s="241"/>
      <c r="M21" s="241"/>
      <c r="N21" s="241"/>
      <c r="O21" s="241"/>
      <c r="P21" s="241"/>
      <c r="Q21" s="241"/>
      <c r="R21" s="241"/>
      <c r="S21" s="241"/>
      <c r="T21" s="241"/>
      <c r="U21" s="241"/>
      <c r="V21" s="241"/>
      <c r="W21" s="241"/>
      <c r="X21" s="154"/>
      <c r="Y21" s="154"/>
      <c r="Z21" s="154"/>
    </row>
    <row r="22" spans="1:28">
      <c r="A22" s="154"/>
      <c r="B22" s="241"/>
      <c r="C22" s="241"/>
      <c r="D22" s="241"/>
      <c r="E22" s="241"/>
      <c r="F22" s="241"/>
      <c r="G22" s="241"/>
      <c r="H22" s="241"/>
      <c r="I22" s="241"/>
      <c r="J22" s="241"/>
      <c r="K22" s="241"/>
      <c r="L22" s="241"/>
      <c r="M22" s="241"/>
      <c r="N22" s="241"/>
      <c r="O22" s="241"/>
      <c r="P22" s="241"/>
      <c r="Q22" s="241"/>
      <c r="R22" s="241"/>
      <c r="S22" s="241"/>
      <c r="T22" s="241"/>
      <c r="U22" s="241"/>
      <c r="V22" s="241"/>
      <c r="W22" s="241"/>
      <c r="X22" s="154"/>
      <c r="Y22" s="154"/>
      <c r="Z22" s="154"/>
    </row>
    <row r="23" spans="1:28">
      <c r="A23" s="154"/>
      <c r="B23" s="242" t="s">
        <v>240</v>
      </c>
      <c r="C23" s="242"/>
      <c r="D23" s="242"/>
      <c r="E23" s="242"/>
      <c r="F23" s="242"/>
      <c r="G23" s="242"/>
      <c r="H23" s="242"/>
      <c r="I23" s="242"/>
      <c r="J23" s="242"/>
      <c r="K23" s="242"/>
      <c r="L23" s="242"/>
      <c r="M23" s="242"/>
      <c r="N23" s="242"/>
      <c r="O23" s="242"/>
      <c r="P23" s="242"/>
      <c r="Q23" s="242"/>
      <c r="R23" s="242"/>
      <c r="S23" s="242"/>
      <c r="T23" s="242"/>
      <c r="U23" s="242"/>
      <c r="V23" s="242"/>
      <c r="W23" s="242"/>
      <c r="X23" s="154"/>
      <c r="Y23" s="154"/>
      <c r="Z23" s="154"/>
    </row>
    <row r="24" spans="1:28">
      <c r="A24" s="154"/>
      <c r="B24" s="242"/>
      <c r="C24" s="242"/>
      <c r="D24" s="242"/>
      <c r="E24" s="242"/>
      <c r="F24" s="242"/>
      <c r="G24" s="242"/>
      <c r="H24" s="242"/>
      <c r="I24" s="242"/>
      <c r="J24" s="242"/>
      <c r="K24" s="242"/>
      <c r="L24" s="242"/>
      <c r="M24" s="242"/>
      <c r="N24" s="242"/>
      <c r="O24" s="242"/>
      <c r="P24" s="242"/>
      <c r="Q24" s="242"/>
      <c r="R24" s="242"/>
      <c r="S24" s="242"/>
      <c r="T24" s="242"/>
      <c r="U24" s="242"/>
      <c r="V24" s="242"/>
      <c r="W24" s="242"/>
      <c r="X24" s="154"/>
      <c r="Y24" s="154"/>
      <c r="Z24" s="154"/>
    </row>
    <row r="25" spans="1:28">
      <c r="A25" s="154"/>
      <c r="B25" s="242"/>
      <c r="C25" s="242"/>
      <c r="D25" s="242"/>
      <c r="E25" s="242"/>
      <c r="F25" s="242"/>
      <c r="G25" s="242"/>
      <c r="H25" s="242"/>
      <c r="I25" s="242"/>
      <c r="J25" s="242"/>
      <c r="K25" s="242"/>
      <c r="L25" s="242"/>
      <c r="M25" s="242"/>
      <c r="N25" s="242"/>
      <c r="O25" s="242"/>
      <c r="P25" s="242"/>
      <c r="Q25" s="242"/>
      <c r="R25" s="242"/>
      <c r="S25" s="242"/>
      <c r="T25" s="242"/>
      <c r="U25" s="242"/>
      <c r="V25" s="242"/>
      <c r="W25" s="242"/>
      <c r="X25" s="154"/>
      <c r="Y25" s="154"/>
      <c r="Z25" s="154"/>
      <c r="AA25" s="174" t="s">
        <v>236</v>
      </c>
      <c r="AB25" s="156" t="s">
        <v>264</v>
      </c>
    </row>
    <row r="26" spans="1:28">
      <c r="A26" s="154"/>
      <c r="B26" s="242"/>
      <c r="C26" s="242"/>
      <c r="D26" s="242"/>
      <c r="E26" s="242"/>
      <c r="F26" s="242"/>
      <c r="G26" s="242"/>
      <c r="H26" s="242"/>
      <c r="I26" s="242"/>
      <c r="J26" s="242"/>
      <c r="K26" s="242"/>
      <c r="L26" s="242"/>
      <c r="M26" s="242"/>
      <c r="N26" s="242"/>
      <c r="O26" s="242"/>
      <c r="P26" s="242"/>
      <c r="Q26" s="242"/>
      <c r="R26" s="242"/>
      <c r="S26" s="242"/>
      <c r="T26" s="242"/>
      <c r="U26" s="242"/>
      <c r="V26" s="242"/>
      <c r="W26" s="242"/>
      <c r="X26" s="154"/>
      <c r="Y26" s="154"/>
      <c r="Z26" s="154"/>
    </row>
    <row r="27" spans="1:28">
      <c r="A27" s="154"/>
      <c r="B27" s="242"/>
      <c r="C27" s="242"/>
      <c r="D27" s="242"/>
      <c r="E27" s="242"/>
      <c r="F27" s="242"/>
      <c r="G27" s="242"/>
      <c r="H27" s="242"/>
      <c r="I27" s="242"/>
      <c r="J27" s="242"/>
      <c r="K27" s="242"/>
      <c r="L27" s="242"/>
      <c r="M27" s="242"/>
      <c r="N27" s="242"/>
      <c r="O27" s="242"/>
      <c r="P27" s="242"/>
      <c r="Q27" s="242"/>
      <c r="R27" s="242"/>
      <c r="S27" s="242"/>
      <c r="T27" s="242"/>
      <c r="U27" s="242"/>
      <c r="V27" s="242"/>
      <c r="W27" s="242"/>
      <c r="X27" s="154"/>
      <c r="Y27" s="154"/>
      <c r="Z27" s="154"/>
    </row>
    <row r="28" spans="1:28">
      <c r="A28" s="154"/>
      <c r="B28" s="242"/>
      <c r="C28" s="242"/>
      <c r="D28" s="242"/>
      <c r="E28" s="242"/>
      <c r="F28" s="242"/>
      <c r="G28" s="242"/>
      <c r="H28" s="242"/>
      <c r="I28" s="242"/>
      <c r="J28" s="242"/>
      <c r="K28" s="242"/>
      <c r="L28" s="242"/>
      <c r="M28" s="242"/>
      <c r="N28" s="242"/>
      <c r="O28" s="242"/>
      <c r="P28" s="242"/>
      <c r="Q28" s="242"/>
      <c r="R28" s="242"/>
      <c r="S28" s="242"/>
      <c r="T28" s="242"/>
      <c r="U28" s="242"/>
      <c r="V28" s="242"/>
      <c r="W28" s="242"/>
      <c r="X28" s="154"/>
      <c r="Y28" s="154"/>
      <c r="Z28" s="154"/>
    </row>
    <row r="29" spans="1:28">
      <c r="A29" s="154"/>
      <c r="B29" s="154"/>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row>
    <row r="30" spans="1:28">
      <c r="A30" s="154"/>
      <c r="B30" s="154" t="s">
        <v>26</v>
      </c>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row>
    <row r="31" spans="1:28" ht="9.75" customHeight="1">
      <c r="A31" s="154"/>
      <c r="B31" s="241" t="s">
        <v>27</v>
      </c>
      <c r="C31" s="241"/>
      <c r="D31" s="241"/>
      <c r="E31" s="241"/>
      <c r="F31" s="241"/>
      <c r="G31" s="241"/>
      <c r="H31" s="241"/>
      <c r="I31" s="241"/>
      <c r="J31" s="241" t="s">
        <v>28</v>
      </c>
      <c r="K31" s="241"/>
      <c r="L31" s="241"/>
      <c r="M31" s="241"/>
      <c r="N31" s="241"/>
      <c r="O31" s="241"/>
      <c r="P31" s="241" t="s">
        <v>18</v>
      </c>
      <c r="Q31" s="241"/>
      <c r="R31" s="241"/>
      <c r="S31" s="241"/>
      <c r="T31" s="241"/>
      <c r="U31" s="241"/>
      <c r="V31" s="241"/>
      <c r="W31" s="241"/>
      <c r="X31" s="154"/>
      <c r="Y31" s="154"/>
      <c r="Z31" s="154"/>
    </row>
    <row r="32" spans="1:28" ht="9.75" customHeight="1">
      <c r="A32" s="154"/>
      <c r="B32" s="241"/>
      <c r="C32" s="241"/>
      <c r="D32" s="241"/>
      <c r="E32" s="241"/>
      <c r="F32" s="241"/>
      <c r="G32" s="241"/>
      <c r="H32" s="241"/>
      <c r="I32" s="241"/>
      <c r="J32" s="241"/>
      <c r="K32" s="241"/>
      <c r="L32" s="241"/>
      <c r="M32" s="241"/>
      <c r="N32" s="241"/>
      <c r="O32" s="241"/>
      <c r="P32" s="241"/>
      <c r="Q32" s="241"/>
      <c r="R32" s="241"/>
      <c r="S32" s="241"/>
      <c r="T32" s="241"/>
      <c r="U32" s="241"/>
      <c r="V32" s="241"/>
      <c r="W32" s="241"/>
      <c r="X32" s="154"/>
      <c r="Y32" s="154"/>
      <c r="Z32" s="154"/>
    </row>
    <row r="33" spans="1:40" ht="9.75" customHeight="1">
      <c r="A33" s="154"/>
      <c r="B33" s="234" t="s">
        <v>29</v>
      </c>
      <c r="C33" s="234"/>
      <c r="D33" s="234"/>
      <c r="E33" s="234"/>
      <c r="F33" s="234"/>
      <c r="G33" s="234"/>
      <c r="H33" s="234"/>
      <c r="I33" s="234"/>
      <c r="J33" s="239">
        <f>IF(J46=0,"",入力シート!D29)</f>
        <v>617680</v>
      </c>
      <c r="K33" s="239"/>
      <c r="L33" s="239"/>
      <c r="M33" s="239"/>
      <c r="N33" s="239"/>
      <c r="O33" s="239"/>
      <c r="P33" s="235" t="s">
        <v>246</v>
      </c>
      <c r="Q33" s="235"/>
      <c r="R33" s="235"/>
      <c r="S33" s="235"/>
      <c r="T33" s="235"/>
      <c r="U33" s="235"/>
      <c r="V33" s="235"/>
      <c r="W33" s="235"/>
      <c r="X33" s="154"/>
      <c r="Y33" s="154"/>
      <c r="Z33" s="154"/>
    </row>
    <row r="34" spans="1:40" ht="9.75" customHeight="1">
      <c r="A34" s="154"/>
      <c r="B34" s="234"/>
      <c r="C34" s="234"/>
      <c r="D34" s="234"/>
      <c r="E34" s="234"/>
      <c r="F34" s="234"/>
      <c r="G34" s="234"/>
      <c r="H34" s="234"/>
      <c r="I34" s="234"/>
      <c r="J34" s="239"/>
      <c r="K34" s="239"/>
      <c r="L34" s="239"/>
      <c r="M34" s="239"/>
      <c r="N34" s="239"/>
      <c r="O34" s="239"/>
      <c r="P34" s="235"/>
      <c r="Q34" s="235"/>
      <c r="R34" s="235"/>
      <c r="S34" s="235"/>
      <c r="T34" s="235"/>
      <c r="U34" s="235"/>
      <c r="V34" s="235"/>
      <c r="W34" s="235"/>
      <c r="X34" s="154"/>
      <c r="Y34" s="154"/>
      <c r="Z34" s="154"/>
    </row>
    <row r="35" spans="1:40" ht="9.75" customHeight="1">
      <c r="A35" s="154"/>
      <c r="B35" s="234" t="s">
        <v>30</v>
      </c>
      <c r="C35" s="234"/>
      <c r="D35" s="234"/>
      <c r="E35" s="234"/>
      <c r="F35" s="234"/>
      <c r="G35" s="234"/>
      <c r="H35" s="234"/>
      <c r="I35" s="234"/>
      <c r="J35" s="239">
        <f>IF(J50=0,"",J50-J33)</f>
        <v>741223</v>
      </c>
      <c r="K35" s="239"/>
      <c r="L35" s="239"/>
      <c r="M35" s="239"/>
      <c r="N35" s="239"/>
      <c r="O35" s="239"/>
      <c r="P35" s="234"/>
      <c r="Q35" s="234"/>
      <c r="R35" s="234"/>
      <c r="S35" s="234"/>
      <c r="T35" s="234"/>
      <c r="U35" s="234"/>
      <c r="V35" s="234"/>
      <c r="W35" s="234"/>
      <c r="X35" s="154"/>
      <c r="Y35" s="154"/>
      <c r="Z35" s="154"/>
    </row>
    <row r="36" spans="1:40" ht="9.75" customHeight="1">
      <c r="A36" s="154"/>
      <c r="B36" s="234"/>
      <c r="C36" s="234"/>
      <c r="D36" s="234"/>
      <c r="E36" s="234"/>
      <c r="F36" s="234"/>
      <c r="G36" s="234"/>
      <c r="H36" s="234"/>
      <c r="I36" s="234"/>
      <c r="J36" s="239"/>
      <c r="K36" s="239"/>
      <c r="L36" s="239"/>
      <c r="M36" s="239"/>
      <c r="N36" s="239"/>
      <c r="O36" s="239"/>
      <c r="P36" s="234"/>
      <c r="Q36" s="234"/>
      <c r="R36" s="234"/>
      <c r="S36" s="234"/>
      <c r="T36" s="234"/>
      <c r="U36" s="234"/>
      <c r="V36" s="234"/>
      <c r="W36" s="234"/>
      <c r="X36" s="154"/>
      <c r="Y36" s="154"/>
      <c r="Z36" s="154"/>
    </row>
    <row r="37" spans="1:40" ht="9.75" customHeight="1">
      <c r="A37" s="154"/>
      <c r="B37" s="234" t="s">
        <v>31</v>
      </c>
      <c r="C37" s="234"/>
      <c r="D37" s="234"/>
      <c r="E37" s="234"/>
      <c r="F37" s="234"/>
      <c r="G37" s="234"/>
      <c r="H37" s="234"/>
      <c r="I37" s="234"/>
      <c r="J37" s="240">
        <f>SUM(J33:O36)</f>
        <v>1358903</v>
      </c>
      <c r="K37" s="240"/>
      <c r="L37" s="240"/>
      <c r="M37" s="240"/>
      <c r="N37" s="240"/>
      <c r="O37" s="240"/>
      <c r="P37" s="234"/>
      <c r="Q37" s="234"/>
      <c r="R37" s="234"/>
      <c r="S37" s="234"/>
      <c r="T37" s="234"/>
      <c r="U37" s="234"/>
      <c r="V37" s="234"/>
      <c r="W37" s="234"/>
      <c r="X37" s="154"/>
      <c r="Y37" s="154"/>
      <c r="Z37" s="154"/>
    </row>
    <row r="38" spans="1:40" ht="9.75" customHeight="1">
      <c r="A38" s="154"/>
      <c r="B38" s="234"/>
      <c r="C38" s="234"/>
      <c r="D38" s="234"/>
      <c r="E38" s="234"/>
      <c r="F38" s="234"/>
      <c r="G38" s="234"/>
      <c r="H38" s="234"/>
      <c r="I38" s="234"/>
      <c r="J38" s="240"/>
      <c r="K38" s="240"/>
      <c r="L38" s="240"/>
      <c r="M38" s="240"/>
      <c r="N38" s="240"/>
      <c r="O38" s="240"/>
      <c r="P38" s="234"/>
      <c r="Q38" s="234"/>
      <c r="R38" s="234"/>
      <c r="S38" s="234"/>
      <c r="T38" s="234"/>
      <c r="U38" s="234"/>
      <c r="V38" s="234"/>
      <c r="W38" s="234"/>
      <c r="X38" s="154"/>
      <c r="Y38" s="154"/>
      <c r="Z38" s="154"/>
    </row>
    <row r="39" spans="1:40">
      <c r="A39" s="154"/>
      <c r="B39" s="154"/>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row>
    <row r="40" spans="1:40">
      <c r="A40" s="154"/>
      <c r="B40" s="154" t="s">
        <v>32</v>
      </c>
      <c r="C40" s="154"/>
      <c r="D40" s="154"/>
      <c r="E40" s="154"/>
      <c r="F40" s="154"/>
      <c r="G40" s="154"/>
      <c r="H40" s="154"/>
      <c r="I40" s="154"/>
      <c r="J40" s="154"/>
      <c r="K40" s="154"/>
      <c r="L40" s="154"/>
      <c r="M40" s="154"/>
      <c r="N40" s="154"/>
      <c r="O40" s="154"/>
      <c r="P40" s="154"/>
      <c r="Q40" s="154"/>
      <c r="R40" s="154"/>
      <c r="S40" s="154"/>
      <c r="T40" s="154"/>
      <c r="U40" s="154"/>
      <c r="V40" s="154"/>
      <c r="W40" s="154"/>
      <c r="X40" s="154"/>
      <c r="Y40" s="165" t="s">
        <v>247</v>
      </c>
      <c r="Z40" s="154"/>
    </row>
    <row r="41" spans="1:40" ht="20.25" customHeight="1">
      <c r="A41" s="154"/>
      <c r="B41" s="236" t="s">
        <v>238</v>
      </c>
      <c r="C41" s="237"/>
      <c r="D41" s="237"/>
      <c r="E41" s="237"/>
      <c r="F41" s="237"/>
      <c r="G41" s="237"/>
      <c r="H41" s="237"/>
      <c r="I41" s="238"/>
      <c r="J41" s="274">
        <v>1234567</v>
      </c>
      <c r="K41" s="275"/>
      <c r="L41" s="275"/>
      <c r="M41" s="275"/>
      <c r="N41" s="275"/>
      <c r="O41" s="276"/>
      <c r="P41" s="221" t="s">
        <v>241</v>
      </c>
      <c r="Q41" s="221"/>
      <c r="R41" s="221"/>
      <c r="S41" s="221"/>
      <c r="T41" s="221"/>
      <c r="U41" s="221"/>
      <c r="V41" s="221"/>
      <c r="W41" s="221"/>
      <c r="X41" s="154"/>
      <c r="Y41" s="337">
        <v>123456</v>
      </c>
      <c r="Z41" s="154"/>
      <c r="AA41" s="175" t="s">
        <v>236</v>
      </c>
      <c r="AB41" s="157" t="s">
        <v>265</v>
      </c>
    </row>
    <row r="42" spans="1:40" ht="20.25" customHeight="1">
      <c r="A42" s="154"/>
      <c r="B42" s="218" t="s">
        <v>239</v>
      </c>
      <c r="C42" s="219"/>
      <c r="D42" s="219"/>
      <c r="E42" s="219"/>
      <c r="F42" s="219"/>
      <c r="G42" s="219"/>
      <c r="H42" s="219"/>
      <c r="I42" s="220"/>
      <c r="J42" s="274">
        <v>800</v>
      </c>
      <c r="K42" s="275"/>
      <c r="L42" s="275"/>
      <c r="M42" s="275"/>
      <c r="N42" s="275"/>
      <c r="O42" s="276"/>
      <c r="P42" s="221" t="s">
        <v>241</v>
      </c>
      <c r="Q42" s="221"/>
      <c r="R42" s="221"/>
      <c r="S42" s="221"/>
      <c r="T42" s="221"/>
      <c r="U42" s="221"/>
      <c r="V42" s="221"/>
      <c r="W42" s="221"/>
      <c r="X42" s="154"/>
      <c r="Y42" s="337">
        <v>80</v>
      </c>
      <c r="Z42" s="154"/>
    </row>
    <row r="43" spans="1:40" ht="20.25" customHeight="1">
      <c r="A43" s="154"/>
      <c r="B43" s="218"/>
      <c r="C43" s="219"/>
      <c r="D43" s="219"/>
      <c r="E43" s="219"/>
      <c r="F43" s="219"/>
      <c r="G43" s="219"/>
      <c r="H43" s="219"/>
      <c r="I43" s="220"/>
      <c r="J43" s="274"/>
      <c r="K43" s="275"/>
      <c r="L43" s="275"/>
      <c r="M43" s="275"/>
      <c r="N43" s="275"/>
      <c r="O43" s="276"/>
      <c r="P43" s="218"/>
      <c r="Q43" s="219"/>
      <c r="R43" s="219"/>
      <c r="S43" s="219"/>
      <c r="T43" s="219"/>
      <c r="U43" s="219"/>
      <c r="V43" s="219"/>
      <c r="W43" s="220"/>
      <c r="X43" s="154"/>
      <c r="Y43" s="337"/>
      <c r="Z43" s="154"/>
    </row>
    <row r="44" spans="1:40" ht="20.25" customHeight="1">
      <c r="A44" s="154"/>
      <c r="B44" s="218"/>
      <c r="C44" s="219"/>
      <c r="D44" s="219"/>
      <c r="E44" s="219"/>
      <c r="F44" s="219"/>
      <c r="G44" s="219"/>
      <c r="H44" s="219"/>
      <c r="I44" s="220"/>
      <c r="J44" s="274"/>
      <c r="K44" s="275"/>
      <c r="L44" s="275"/>
      <c r="M44" s="275"/>
      <c r="N44" s="275"/>
      <c r="O44" s="276"/>
      <c r="P44" s="218"/>
      <c r="Q44" s="219"/>
      <c r="R44" s="219"/>
      <c r="S44" s="219"/>
      <c r="T44" s="219"/>
      <c r="U44" s="219"/>
      <c r="V44" s="219"/>
      <c r="W44" s="220"/>
      <c r="X44" s="154"/>
      <c r="Y44" s="337"/>
      <c r="Z44" s="154"/>
    </row>
    <row r="45" spans="1:40" ht="20.25" customHeight="1">
      <c r="A45" s="154"/>
      <c r="B45" s="218"/>
      <c r="C45" s="219"/>
      <c r="D45" s="219"/>
      <c r="E45" s="219"/>
      <c r="F45" s="219"/>
      <c r="G45" s="219"/>
      <c r="H45" s="219"/>
      <c r="I45" s="220"/>
      <c r="J45" s="274"/>
      <c r="K45" s="275"/>
      <c r="L45" s="275"/>
      <c r="M45" s="275"/>
      <c r="N45" s="275"/>
      <c r="O45" s="276"/>
      <c r="P45" s="218"/>
      <c r="Q45" s="219"/>
      <c r="R45" s="219"/>
      <c r="S45" s="219"/>
      <c r="T45" s="219"/>
      <c r="U45" s="219"/>
      <c r="V45" s="219"/>
      <c r="W45" s="220"/>
      <c r="X45" s="154"/>
      <c r="Y45" s="337"/>
      <c r="Z45" s="154"/>
    </row>
    <row r="46" spans="1:40" ht="9.75" customHeight="1">
      <c r="A46" s="154"/>
      <c r="B46" s="226" t="s">
        <v>135</v>
      </c>
      <c r="C46" s="226"/>
      <c r="D46" s="226"/>
      <c r="E46" s="226"/>
      <c r="F46" s="226"/>
      <c r="G46" s="226"/>
      <c r="H46" s="226"/>
      <c r="I46" s="226"/>
      <c r="J46" s="273">
        <f>SUM(J41:O45)</f>
        <v>1235367</v>
      </c>
      <c r="K46" s="273"/>
      <c r="L46" s="273"/>
      <c r="M46" s="273"/>
      <c r="N46" s="273"/>
      <c r="O46" s="273"/>
      <c r="P46" s="233" t="s">
        <v>34</v>
      </c>
      <c r="Q46" s="233"/>
      <c r="R46" s="233"/>
      <c r="S46" s="233"/>
      <c r="T46" s="233"/>
      <c r="U46" s="233"/>
      <c r="V46" s="233"/>
      <c r="W46" s="233"/>
      <c r="X46" s="154"/>
      <c r="Y46" s="154"/>
      <c r="Z46" s="154"/>
    </row>
    <row r="47" spans="1:40" ht="9.75" customHeight="1">
      <c r="A47" s="154"/>
      <c r="B47" s="226"/>
      <c r="C47" s="226"/>
      <c r="D47" s="226"/>
      <c r="E47" s="226"/>
      <c r="F47" s="226"/>
      <c r="G47" s="226"/>
      <c r="H47" s="226"/>
      <c r="I47" s="226"/>
      <c r="J47" s="273"/>
      <c r="K47" s="273"/>
      <c r="L47" s="273"/>
      <c r="M47" s="273"/>
      <c r="N47" s="273"/>
      <c r="O47" s="273"/>
      <c r="P47" s="233"/>
      <c r="Q47" s="233"/>
      <c r="R47" s="233"/>
      <c r="S47" s="233"/>
      <c r="T47" s="233"/>
      <c r="U47" s="233"/>
      <c r="V47" s="233"/>
      <c r="W47" s="233"/>
      <c r="X47" s="154"/>
      <c r="Y47" s="154"/>
      <c r="Z47" s="154"/>
    </row>
    <row r="48" spans="1:40" ht="9.75" customHeight="1">
      <c r="A48" s="154"/>
      <c r="B48" s="234" t="s">
        <v>33</v>
      </c>
      <c r="C48" s="234"/>
      <c r="D48" s="234"/>
      <c r="E48" s="234"/>
      <c r="F48" s="234"/>
      <c r="G48" s="234"/>
      <c r="H48" s="234"/>
      <c r="I48" s="234"/>
      <c r="J48" s="279">
        <f>SUM(Y41:Y45)</f>
        <v>123536</v>
      </c>
      <c r="K48" s="279"/>
      <c r="L48" s="279"/>
      <c r="M48" s="279"/>
      <c r="N48" s="279"/>
      <c r="O48" s="279"/>
      <c r="P48" s="234"/>
      <c r="Q48" s="234"/>
      <c r="R48" s="234"/>
      <c r="S48" s="234"/>
      <c r="T48" s="234"/>
      <c r="U48" s="234"/>
      <c r="V48" s="234"/>
      <c r="W48" s="234"/>
      <c r="X48" s="154"/>
      <c r="Y48" s="213">
        <f>SUM(Y41:Y45)</f>
        <v>123536</v>
      </c>
      <c r="Z48" s="154"/>
      <c r="AA48" s="178" t="s">
        <v>236</v>
      </c>
      <c r="AB48" s="179" t="s">
        <v>250</v>
      </c>
      <c r="AC48" s="166"/>
      <c r="AD48" s="166"/>
      <c r="AE48" s="166"/>
      <c r="AF48" s="166"/>
      <c r="AG48" s="166"/>
      <c r="AH48" s="166"/>
      <c r="AI48" s="166"/>
      <c r="AJ48" s="166"/>
      <c r="AK48" s="166"/>
      <c r="AL48" s="166"/>
      <c r="AM48" s="166"/>
      <c r="AN48" s="166"/>
    </row>
    <row r="49" spans="1:40" ht="9.75" customHeight="1">
      <c r="A49" s="154"/>
      <c r="B49" s="234"/>
      <c r="C49" s="234"/>
      <c r="D49" s="234"/>
      <c r="E49" s="234"/>
      <c r="F49" s="234"/>
      <c r="G49" s="234"/>
      <c r="H49" s="234"/>
      <c r="I49" s="234"/>
      <c r="J49" s="279"/>
      <c r="K49" s="279"/>
      <c r="L49" s="279"/>
      <c r="M49" s="279"/>
      <c r="N49" s="279"/>
      <c r="O49" s="279"/>
      <c r="P49" s="234"/>
      <c r="Q49" s="234"/>
      <c r="R49" s="234"/>
      <c r="S49" s="234"/>
      <c r="T49" s="234"/>
      <c r="U49" s="234"/>
      <c r="V49" s="234"/>
      <c r="W49" s="234"/>
      <c r="X49" s="154"/>
      <c r="Y49" s="214"/>
      <c r="Z49" s="154"/>
      <c r="AA49" s="168"/>
      <c r="AB49" s="169"/>
      <c r="AC49" s="166"/>
      <c r="AD49" s="166"/>
      <c r="AE49" s="166"/>
      <c r="AF49" s="166"/>
      <c r="AG49" s="166"/>
      <c r="AH49" s="166"/>
      <c r="AI49" s="166"/>
      <c r="AJ49" s="166"/>
      <c r="AK49" s="166"/>
      <c r="AL49" s="166"/>
      <c r="AM49" s="166"/>
      <c r="AN49" s="166"/>
    </row>
    <row r="50" spans="1:40" ht="9.75" customHeight="1">
      <c r="A50" s="154"/>
      <c r="B50" s="223" t="s">
        <v>31</v>
      </c>
      <c r="C50" s="223"/>
      <c r="D50" s="223"/>
      <c r="E50" s="223"/>
      <c r="F50" s="223"/>
      <c r="G50" s="223"/>
      <c r="H50" s="223"/>
      <c r="I50" s="223"/>
      <c r="J50" s="280">
        <f>SUM(J46:O49)</f>
        <v>1358903</v>
      </c>
      <c r="K50" s="280"/>
      <c r="L50" s="280"/>
      <c r="M50" s="280"/>
      <c r="N50" s="280"/>
      <c r="O50" s="280"/>
      <c r="P50" s="223"/>
      <c r="Q50" s="223"/>
      <c r="R50" s="223"/>
      <c r="S50" s="223"/>
      <c r="T50" s="223"/>
      <c r="U50" s="223"/>
      <c r="V50" s="223"/>
      <c r="W50" s="223"/>
      <c r="X50" s="154"/>
      <c r="Y50" s="154"/>
      <c r="Z50" s="166"/>
      <c r="AA50" s="176" t="s">
        <v>236</v>
      </c>
      <c r="AB50" s="177" t="s">
        <v>248</v>
      </c>
      <c r="AC50" s="166"/>
      <c r="AD50" s="166"/>
      <c r="AE50" s="166"/>
      <c r="AF50" s="166"/>
      <c r="AG50" s="166"/>
      <c r="AH50" s="166"/>
      <c r="AI50" s="166"/>
      <c r="AJ50" s="166"/>
      <c r="AK50" s="166"/>
      <c r="AL50" s="166"/>
      <c r="AM50" s="166"/>
      <c r="AN50" s="166"/>
    </row>
    <row r="51" spans="1:40" ht="9.75" customHeight="1">
      <c r="A51" s="154"/>
      <c r="B51" s="223"/>
      <c r="C51" s="223"/>
      <c r="D51" s="223"/>
      <c r="E51" s="223"/>
      <c r="F51" s="223"/>
      <c r="G51" s="223"/>
      <c r="H51" s="223"/>
      <c r="I51" s="223"/>
      <c r="J51" s="280"/>
      <c r="K51" s="280"/>
      <c r="L51" s="280"/>
      <c r="M51" s="280"/>
      <c r="N51" s="280"/>
      <c r="O51" s="280"/>
      <c r="P51" s="223"/>
      <c r="Q51" s="223"/>
      <c r="R51" s="223"/>
      <c r="S51" s="223"/>
      <c r="T51" s="223"/>
      <c r="U51" s="223"/>
      <c r="V51" s="223"/>
      <c r="W51" s="223"/>
      <c r="X51" s="154"/>
      <c r="Y51" s="154"/>
      <c r="Z51" s="166"/>
      <c r="AA51" s="166"/>
      <c r="AB51" s="166"/>
      <c r="AC51" s="166"/>
      <c r="AD51" s="166"/>
      <c r="AE51" s="166"/>
      <c r="AF51" s="166"/>
      <c r="AG51" s="166"/>
      <c r="AH51" s="166"/>
      <c r="AI51" s="166"/>
      <c r="AJ51" s="166"/>
      <c r="AK51" s="166"/>
      <c r="AL51" s="166"/>
      <c r="AM51" s="166"/>
      <c r="AN51" s="166"/>
    </row>
    <row r="52" spans="1:40">
      <c r="A52" s="154"/>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row>
    <row r="53" spans="1:40">
      <c r="A53" s="154"/>
      <c r="B53" s="154" t="s">
        <v>52</v>
      </c>
      <c r="C53" s="154"/>
      <c r="D53" s="154"/>
      <c r="E53" s="154"/>
      <c r="F53" s="154"/>
      <c r="G53" s="154"/>
      <c r="H53" s="154"/>
      <c r="I53" s="154"/>
      <c r="J53" s="154"/>
      <c r="K53" s="154"/>
      <c r="L53" s="154"/>
      <c r="M53" s="154"/>
      <c r="N53" s="154"/>
      <c r="O53" s="154"/>
      <c r="P53" s="154"/>
      <c r="Q53" s="154"/>
      <c r="R53" s="154"/>
      <c r="S53" s="154"/>
      <c r="T53" s="154"/>
      <c r="U53" s="154"/>
      <c r="V53" s="154"/>
      <c r="W53" s="154"/>
      <c r="X53" s="154"/>
      <c r="Y53" s="154"/>
    </row>
    <row r="54" spans="1:40">
      <c r="A54" s="154"/>
      <c r="B54" s="154"/>
      <c r="C54" s="277">
        <f>入力シート!D24</f>
        <v>46082</v>
      </c>
      <c r="D54" s="277"/>
      <c r="E54" s="277"/>
      <c r="F54" s="277"/>
      <c r="G54" s="277"/>
      <c r="H54" s="277"/>
      <c r="I54" s="154"/>
      <c r="J54" s="154"/>
      <c r="K54" s="154"/>
      <c r="L54" s="154"/>
      <c r="M54" s="154"/>
      <c r="N54" s="154"/>
      <c r="O54" s="154"/>
      <c r="P54" s="154"/>
      <c r="Q54" s="154"/>
      <c r="R54" s="154"/>
      <c r="S54" s="154"/>
      <c r="T54" s="154"/>
      <c r="U54" s="154"/>
      <c r="V54" s="154"/>
      <c r="W54" s="154"/>
      <c r="X54" s="154"/>
      <c r="Y54" s="154"/>
    </row>
    <row r="55" spans="1:40">
      <c r="A55" s="154"/>
      <c r="B55" s="154"/>
      <c r="C55" s="154"/>
      <c r="D55" s="154"/>
      <c r="E55" s="154"/>
      <c r="F55" s="158" t="s">
        <v>54</v>
      </c>
      <c r="G55" s="154"/>
      <c r="H55" s="278" t="str">
        <f>F6</f>
        <v>宮崎県延岡市東本小路１番地２３</v>
      </c>
      <c r="I55" s="278"/>
      <c r="J55" s="278"/>
      <c r="K55" s="278"/>
      <c r="L55" s="278"/>
      <c r="M55" s="278"/>
      <c r="N55" s="278"/>
      <c r="O55" s="278"/>
      <c r="P55" s="278"/>
      <c r="Q55" s="278"/>
      <c r="R55" s="278"/>
      <c r="S55" s="278"/>
      <c r="T55" s="278"/>
      <c r="U55" s="278"/>
      <c r="V55" s="278"/>
      <c r="W55" s="278"/>
      <c r="X55" s="154"/>
      <c r="Y55" s="154"/>
    </row>
    <row r="56" spans="1:40">
      <c r="A56" s="154"/>
      <c r="B56" s="154"/>
      <c r="C56" s="154"/>
      <c r="D56" s="154"/>
      <c r="E56" s="154"/>
      <c r="F56" s="158" t="s">
        <v>53</v>
      </c>
      <c r="G56" s="154"/>
      <c r="H56" s="278" t="str">
        <f>F5</f>
        <v>延岡株式会社</v>
      </c>
      <c r="I56" s="278"/>
      <c r="J56" s="278"/>
      <c r="K56" s="278"/>
      <c r="L56" s="278"/>
      <c r="M56" s="278"/>
      <c r="N56" s="278"/>
      <c r="O56" s="278"/>
      <c r="P56" s="278"/>
      <c r="Q56" s="278"/>
      <c r="R56" s="278"/>
      <c r="S56" s="278"/>
      <c r="T56" s="278"/>
      <c r="U56" s="278"/>
      <c r="V56" s="278"/>
      <c r="W56" s="278"/>
      <c r="X56" s="154"/>
      <c r="Y56" s="154"/>
    </row>
    <row r="57" spans="1:40">
      <c r="A57" s="154"/>
      <c r="B57" s="154"/>
      <c r="C57" s="154"/>
      <c r="D57" s="154"/>
      <c r="E57" s="154"/>
      <c r="F57" s="158" t="s">
        <v>1</v>
      </c>
      <c r="G57" s="154"/>
      <c r="H57" s="278" t="str">
        <f>Q5</f>
        <v>代表取締役　延岡　太郎</v>
      </c>
      <c r="I57" s="278"/>
      <c r="J57" s="278"/>
      <c r="K57" s="278"/>
      <c r="L57" s="278"/>
      <c r="M57" s="278"/>
      <c r="N57" s="278"/>
      <c r="O57" s="278"/>
      <c r="P57" s="278"/>
      <c r="Q57" s="278"/>
      <c r="R57" s="278"/>
      <c r="S57" s="278"/>
      <c r="T57" s="278"/>
      <c r="U57" s="278"/>
      <c r="V57" s="278"/>
      <c r="W57" s="278"/>
      <c r="X57" s="154"/>
      <c r="Y57" s="154"/>
    </row>
  </sheetData>
  <sheetProtection algorithmName="SHA-512" hashValue="DeUy7iYYoxWQhNUNjab1j9Wqb6WpcKsD2qhqatL/Ph8+2Lx3IMg/arVfwTl6Wmei/BWctezddK7bYz2Cmhq3og==" saltValue="i2/zvSyaVYBM78/fNXkPVQ==" spinCount="100000" sheet="1" insertRows="0" deleteRows="0"/>
  <mergeCells count="75">
    <mergeCell ref="Y48:Y49"/>
    <mergeCell ref="C54:H54"/>
    <mergeCell ref="H55:W55"/>
    <mergeCell ref="H56:W56"/>
    <mergeCell ref="H57:W57"/>
    <mergeCell ref="B48:I49"/>
    <mergeCell ref="J48:O49"/>
    <mergeCell ref="P48:W49"/>
    <mergeCell ref="B50:I51"/>
    <mergeCell ref="J50:O51"/>
    <mergeCell ref="P50:W51"/>
    <mergeCell ref="B10:C11"/>
    <mergeCell ref="D10:P11"/>
    <mergeCell ref="Q10:S11"/>
    <mergeCell ref="T10:W11"/>
    <mergeCell ref="B12:C13"/>
    <mergeCell ref="D12:P13"/>
    <mergeCell ref="Q12:S13"/>
    <mergeCell ref="T12:W13"/>
    <mergeCell ref="B14:C15"/>
    <mergeCell ref="D14:P15"/>
    <mergeCell ref="Q14:S15"/>
    <mergeCell ref="T14:W15"/>
    <mergeCell ref="B1:W1"/>
    <mergeCell ref="B2:W2"/>
    <mergeCell ref="B4:W4"/>
    <mergeCell ref="B5:E5"/>
    <mergeCell ref="F5:L5"/>
    <mergeCell ref="M5:P5"/>
    <mergeCell ref="Q5:W5"/>
    <mergeCell ref="B6:E6"/>
    <mergeCell ref="F6:W6"/>
    <mergeCell ref="B8:P9"/>
    <mergeCell ref="Q8:S9"/>
    <mergeCell ref="T8:W9"/>
    <mergeCell ref="B33:I34"/>
    <mergeCell ref="J33:O34"/>
    <mergeCell ref="P33:W34"/>
    <mergeCell ref="B16:C17"/>
    <mergeCell ref="D16:P17"/>
    <mergeCell ref="Q16:S17"/>
    <mergeCell ref="T16:W17"/>
    <mergeCell ref="B18:C19"/>
    <mergeCell ref="D18:P19"/>
    <mergeCell ref="Q18:S19"/>
    <mergeCell ref="T18:W19"/>
    <mergeCell ref="B21:W22"/>
    <mergeCell ref="B23:W28"/>
    <mergeCell ref="B31:I32"/>
    <mergeCell ref="J31:O32"/>
    <mergeCell ref="P31:W32"/>
    <mergeCell ref="B35:I36"/>
    <mergeCell ref="J35:O36"/>
    <mergeCell ref="P35:W36"/>
    <mergeCell ref="B37:I38"/>
    <mergeCell ref="J37:O38"/>
    <mergeCell ref="P37:W38"/>
    <mergeCell ref="B41:I41"/>
    <mergeCell ref="J41:O41"/>
    <mergeCell ref="P41:W41"/>
    <mergeCell ref="B42:I42"/>
    <mergeCell ref="J42:O42"/>
    <mergeCell ref="P42:W42"/>
    <mergeCell ref="B46:I47"/>
    <mergeCell ref="J46:O47"/>
    <mergeCell ref="P46:W47"/>
    <mergeCell ref="B43:I43"/>
    <mergeCell ref="B44:I44"/>
    <mergeCell ref="B45:I45"/>
    <mergeCell ref="J43:O43"/>
    <mergeCell ref="J44:O44"/>
    <mergeCell ref="J45:O45"/>
    <mergeCell ref="P43:W43"/>
    <mergeCell ref="P44:W44"/>
    <mergeCell ref="P45:W45"/>
  </mergeCells>
  <phoneticPr fontId="1"/>
  <pageMargins left="0.7" right="0.7" top="0.75" bottom="0.75" header="0.3" footer="0.3"/>
  <pageSetup paperSize="9"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9</vt:i4>
      </vt:variant>
    </vt:vector>
  </HeadingPairs>
  <TitlesOfParts>
    <vt:vector size="25" baseType="lpstr">
      <vt:lpstr>データーシート</vt:lpstr>
      <vt:lpstr>提出書類一覧</vt:lpstr>
      <vt:lpstr>入力シート</vt:lpstr>
      <vt:lpstr>1.交付申請</vt:lpstr>
      <vt:lpstr>2.事業計画（入力有）</vt:lpstr>
      <vt:lpstr>３.交付決定</vt:lpstr>
      <vt:lpstr>4.送付文</vt:lpstr>
      <vt:lpstr>5.実績報告</vt:lpstr>
      <vt:lpstr>6.事業報告（入力有）</vt:lpstr>
      <vt:lpstr>7.確定通知</vt:lpstr>
      <vt:lpstr>8.確定調書</vt:lpstr>
      <vt:lpstr>9.請求書</vt:lpstr>
      <vt:lpstr>10.変更申請（入力有）</vt:lpstr>
      <vt:lpstr>11.変更承認通知</vt:lpstr>
      <vt:lpstr>12.変更交付決定</vt:lpstr>
      <vt:lpstr>13.変更交付決定 (承認申請無)</vt:lpstr>
      <vt:lpstr>'1.交付申請'!Print_Area</vt:lpstr>
      <vt:lpstr>'11.変更承認通知'!Print_Area</vt:lpstr>
      <vt:lpstr>'12.変更交付決定'!Print_Area</vt:lpstr>
      <vt:lpstr>'13.変更交付決定 (承認申請無)'!Print_Area</vt:lpstr>
      <vt:lpstr>'2.事業計画（入力有）'!Print_Area</vt:lpstr>
      <vt:lpstr>'３.交付決定'!Print_Area</vt:lpstr>
      <vt:lpstr>'6.事業報告（入力有）'!Print_Area</vt:lpstr>
      <vt:lpstr>'8.確定調書'!Print_Area</vt:lpstr>
      <vt:lpstr>'9.請求書'!Print_Area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淳一郎</dc:creator>
  <cp:lastModifiedBy>田中　淳一郎</cp:lastModifiedBy>
  <cp:lastPrinted>2026-01-28T02:56:46Z</cp:lastPrinted>
  <dcterms:created xsi:type="dcterms:W3CDTF">2015-06-05T18:19:34Z</dcterms:created>
  <dcterms:modified xsi:type="dcterms:W3CDTF">2026-03-30T05:02:35Z</dcterms:modified>
</cp:coreProperties>
</file>