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XxF9dwSbtIOqvn+whORhgsWNPJeW0FcKCWHmkq4N+11QKGnZlnK3UVkpxvXU8uwqAUITxLDroEPN/WuOgefvXA==" workbookSaltValue="/5rhT8BXPrQUr7MuVcRLZQ==" workbookSpinCount="100000" lockStructure="1"/>
  <bookViews>
    <workbookView xWindow="240" yWindow="105" windowWidth="14805" windowHeight="8010" tabRatio="767"/>
  </bookViews>
  <sheets>
    <sheet name="受付書" sheetId="13" r:id="rId1"/>
    <sheet name="1. 申請書" sheetId="2" r:id="rId2"/>
    <sheet name="2. 事業計画書兼収支予算書（入力箇所あり）" sheetId="1" r:id="rId3"/>
    <sheet name="交付決定（案）" sheetId="22" state="hidden" r:id="rId4"/>
    <sheet name="交付決定（決裁後）" sheetId="16" state="hidden" r:id="rId5"/>
    <sheet name="送付文" sheetId="19" state="hidden" r:id="rId6"/>
    <sheet name="3. 実績報告書" sheetId="5" r:id="rId7"/>
    <sheet name="4. 事業報告書兼収支計算書（入力箇所あり）" sheetId="15" r:id="rId8"/>
    <sheet name="写真（成果物）" sheetId="17" r:id="rId9"/>
    <sheet name="額確定通知書（案）" sheetId="23" state="hidden" r:id="rId10"/>
    <sheet name="額確定通知書（決裁後）" sheetId="7" state="hidden" r:id="rId11"/>
    <sheet name="変更交付決定（案）（必要な場合のみ）" sheetId="25" state="hidden" r:id="rId12"/>
    <sheet name="変更交付決定（決裁後）（必要な場合のみ）" sheetId="24" state="hidden" r:id="rId13"/>
    <sheet name="確定調書（様式）" sheetId="9" state="hidden" r:id="rId14"/>
    <sheet name="送付文 (2)" sheetId="18" state="hidden" r:id="rId15"/>
    <sheet name="5. 請求書" sheetId="11" r:id="rId16"/>
    <sheet name="変更申請（ある場合のみ）" sheetId="26" r:id="rId17"/>
    <sheet name="変更承認通知（案）" sheetId="27" state="hidden" r:id="rId18"/>
    <sheet name="変更承認通知（決裁後）" sheetId="28" state="hidden" r:id="rId19"/>
    <sheet name="データシート（さわらない）" sheetId="14" state="hidden" r:id="rId20"/>
    <sheet name="KEN_ALL" sheetId="21" state="hidden" r:id="rId21"/>
  </sheets>
  <definedNames>
    <definedName name="_xlnm.Print_Area" localSheetId="1">'1. 申請書'!$A$1:$AG$53</definedName>
    <definedName name="_xlnm.Print_Area" localSheetId="6">'3. 実績報告書'!$A$1:$AG$50</definedName>
    <definedName name="_xlnm.Print_Area" localSheetId="7">'4. 事業報告書兼収支計算書（入力箇所あり）'!$A$1:$J$41</definedName>
    <definedName name="_xlnm.Print_Area" localSheetId="15">'5. 請求書'!$A$1:$AG$56</definedName>
    <definedName name="_xlnm.Print_Area" localSheetId="13">'確定調書（様式）'!$A$1:$G$30</definedName>
    <definedName name="_xlnm.Print_Area" localSheetId="9">'額確定通知書（案）'!$A$1:$AG$53</definedName>
    <definedName name="_xlnm.Print_Area" localSheetId="10">'額確定通知書（決裁後）'!$A$1:$AG$53</definedName>
    <definedName name="_xlnm.Print_Area" localSheetId="3">'交付決定（案）'!$A$1:$AG$56</definedName>
    <definedName name="_xlnm.Print_Area" localSheetId="4">'交付決定（決裁後）'!$A$1:$AG$56</definedName>
    <definedName name="_xlnm.Print_Area" localSheetId="8">'写真（成果物）'!$A$1:$Y$61</definedName>
    <definedName name="_xlnm.Print_Area" localSheetId="0">受付書!$A$1:$N$26</definedName>
    <definedName name="_xlnm.Print_Area" localSheetId="5">送付文!$A$1:$AG$54</definedName>
    <definedName name="_xlnm.Print_Area" localSheetId="14">'送付文 (2)'!$A$1:$AG$54</definedName>
    <definedName name="_xlnm.Print_Area" localSheetId="11">'変更交付決定（案）（必要な場合のみ）'!$A$1:$AG$55</definedName>
    <definedName name="_xlnm.Print_Area" localSheetId="12">'変更交付決定（決裁後）（必要な場合のみ）'!$A$1:$AG$55</definedName>
    <definedName name="_xlnm.Print_Area" localSheetId="17">'変更承認通知（案）'!$A$1:$AG$55</definedName>
    <definedName name="_xlnm.Print_Area" localSheetId="18">'変更承認通知（決裁後）'!$A$1:$AG$55</definedName>
    <definedName name="_xlnm.Print_Area" localSheetId="16">'変更申請（ある場合のみ）'!$A$1:$L$30</definedName>
  </definedNames>
  <calcPr calcId="162913"/>
</workbook>
</file>

<file path=xl/calcChain.xml><?xml version="1.0" encoding="utf-8"?>
<calcChain xmlns="http://schemas.openxmlformats.org/spreadsheetml/2006/main">
  <c r="D26" i="15" l="1"/>
  <c r="D33" i="1" l="1"/>
  <c r="D35" i="1" s="1"/>
  <c r="D40" i="2" l="1"/>
  <c r="B19" i="27" l="1"/>
  <c r="D26" i="28"/>
  <c r="B19" i="28"/>
  <c r="D26" i="27"/>
  <c r="Z3" i="28"/>
  <c r="D48" i="16" l="1"/>
  <c r="D48" i="22"/>
  <c r="C11" i="13" l="1"/>
  <c r="Z3" i="25" l="1"/>
  <c r="Z3" i="24"/>
  <c r="Z4" i="24" l="1"/>
  <c r="Z3" i="7"/>
  <c r="AF3" i="11" l="1"/>
  <c r="AF3" i="5"/>
  <c r="B19" i="25" s="1"/>
  <c r="AF3" i="2"/>
  <c r="B19" i="24" l="1"/>
  <c r="B19" i="23"/>
  <c r="D53" i="22"/>
  <c r="B19" i="22" l="1"/>
  <c r="Z3" i="22"/>
  <c r="Z4" i="16"/>
  <c r="D53" i="16" l="1"/>
  <c r="F18" i="9"/>
  <c r="F17" i="9"/>
  <c r="A17" i="14" l="1"/>
  <c r="A16" i="14"/>
  <c r="A15" i="14"/>
  <c r="G4" i="13" l="1"/>
  <c r="I26" i="16" s="1"/>
  <c r="E25" i="26" s="1"/>
  <c r="W15" i="2"/>
  <c r="H10" i="26" s="1"/>
  <c r="E11" i="27" s="1"/>
  <c r="E11" i="28" s="1"/>
  <c r="E11" i="23" l="1"/>
  <c r="E11" i="22"/>
  <c r="I26" i="22"/>
  <c r="D30" i="2"/>
  <c r="I8" i="15" l="1"/>
  <c r="G25" i="15"/>
  <c r="G26" i="15"/>
  <c r="G24" i="15"/>
  <c r="I9" i="15"/>
  <c r="I10" i="15"/>
  <c r="I11" i="15"/>
  <c r="I12" i="15"/>
  <c r="I13" i="15"/>
  <c r="I7" i="15"/>
  <c r="Z2" i="18" l="1"/>
  <c r="G13" i="1" l="1"/>
  <c r="G12" i="1"/>
  <c r="G11" i="1"/>
  <c r="G10" i="1"/>
  <c r="G10" i="15" s="1"/>
  <c r="G9" i="1"/>
  <c r="G8" i="1"/>
  <c r="G7" i="1"/>
  <c r="D29" i="11" l="1"/>
  <c r="Z3" i="16" l="1"/>
  <c r="C14" i="26" s="1"/>
  <c r="Z2" i="19" l="1"/>
  <c r="B18" i="5"/>
  <c r="B16" i="11"/>
  <c r="C31" i="5" l="1"/>
  <c r="F6" i="9"/>
  <c r="K33" i="23" l="1"/>
  <c r="K33" i="7"/>
  <c r="F16" i="9"/>
  <c r="D33" i="15"/>
  <c r="D24" i="15" s="1"/>
  <c r="D25" i="15" s="1"/>
  <c r="F8" i="9" l="1"/>
  <c r="I46" i="5"/>
  <c r="D28" i="25"/>
  <c r="D28" i="24"/>
  <c r="D35" i="15"/>
  <c r="C46" i="5" s="1"/>
  <c r="M41" i="5"/>
  <c r="F7" i="14"/>
  <c r="F6" i="14"/>
  <c r="F3" i="14"/>
  <c r="F7" i="9" l="1"/>
  <c r="B19" i="7"/>
  <c r="A38" i="15"/>
  <c r="F2" i="14"/>
  <c r="K54" i="11"/>
  <c r="K52" i="11"/>
  <c r="K50" i="11"/>
  <c r="K48" i="11"/>
  <c r="W46" i="11"/>
  <c r="K46" i="11"/>
  <c r="D26" i="1"/>
  <c r="C4" i="1"/>
  <c r="C4" i="15" s="1"/>
  <c r="J50" i="2"/>
  <c r="E24" i="26" s="1"/>
  <c r="C50" i="2"/>
  <c r="E23" i="26" s="1"/>
  <c r="M45" i="2"/>
  <c r="E26" i="26" s="1"/>
  <c r="D45" i="2"/>
  <c r="D41" i="5" s="1"/>
  <c r="W17" i="2"/>
  <c r="H12" i="26" s="1"/>
  <c r="E13" i="27" s="1"/>
  <c r="E13" i="28" s="1"/>
  <c r="W16" i="2"/>
  <c r="H11" i="26" s="1"/>
  <c r="E12" i="27" s="1"/>
  <c r="E12" i="28" s="1"/>
  <c r="E11" i="16"/>
  <c r="B19" i="16"/>
  <c r="C17" i="13"/>
  <c r="D28" i="28" l="1"/>
  <c r="D28" i="27"/>
  <c r="E12" i="16"/>
  <c r="B6" i="19" s="1"/>
  <c r="E12" i="23"/>
  <c r="E12" i="22"/>
  <c r="E13" i="16"/>
  <c r="B7" i="19" s="1"/>
  <c r="E13" i="23"/>
  <c r="E13" i="22"/>
  <c r="F10" i="9"/>
  <c r="G8" i="15"/>
  <c r="G7" i="15"/>
  <c r="C35" i="2"/>
  <c r="D36" i="5" l="1"/>
  <c r="W13" i="11" l="1"/>
  <c r="W12" i="11"/>
  <c r="E13" i="7"/>
  <c r="E12" i="7"/>
  <c r="W15" i="5"/>
  <c r="W14" i="5"/>
  <c r="H3" i="1"/>
  <c r="H3" i="15" s="1"/>
  <c r="C41" i="15" s="1"/>
  <c r="C3" i="1"/>
  <c r="C3" i="15" s="1"/>
  <c r="C40" i="15" s="1"/>
  <c r="B6" i="18" l="1"/>
  <c r="E12" i="25"/>
  <c r="E12" i="24" s="1"/>
  <c r="B7" i="18"/>
  <c r="E13" i="25"/>
  <c r="E13" i="24" s="1"/>
  <c r="W11" i="11" l="1"/>
  <c r="W13" i="5"/>
  <c r="D41" i="11" l="1"/>
  <c r="D37" i="11"/>
  <c r="J33" i="11"/>
  <c r="F24" i="9"/>
  <c r="D33" i="11" l="1"/>
  <c r="E4" i="9" l="1"/>
  <c r="E11" i="7"/>
  <c r="E11" i="25" s="1"/>
  <c r="E11" i="24" s="1"/>
  <c r="D24" i="1"/>
  <c r="D25" i="1" s="1"/>
  <c r="G9" i="15"/>
  <c r="G11" i="15"/>
  <c r="G12" i="15"/>
  <c r="G13" i="15"/>
  <c r="F19" i="9" l="1"/>
  <c r="E4" i="1"/>
  <c r="E4" i="15" s="1"/>
  <c r="C39" i="15" s="1"/>
  <c r="F9" i="9" l="1"/>
  <c r="F14" i="9" s="1"/>
  <c r="F15" i="9" s="1"/>
  <c r="F20" i="9" s="1"/>
  <c r="I31" i="23" s="1"/>
  <c r="F25" i="9" l="1"/>
  <c r="I31" i="7"/>
  <c r="D26" i="24" l="1"/>
  <c r="D26" i="25"/>
  <c r="D25" i="11"/>
</calcChain>
</file>

<file path=xl/comments1.xml><?xml version="1.0" encoding="utf-8"?>
<comments xmlns="http://schemas.openxmlformats.org/spreadsheetml/2006/main">
  <authors>
    <author>作成者</author>
  </authors>
  <commentList>
    <comment ref="G8" authorId="0" shapeId="0">
      <text>
        <r>
          <rPr>
            <b/>
            <sz val="14"/>
            <color indexed="81"/>
            <rFont val="MS P ゴシック"/>
            <family val="3"/>
            <charset val="128"/>
          </rPr>
          <t>税抜き金額を入力してください。</t>
        </r>
      </text>
    </comment>
  </commentList>
</comments>
</file>

<file path=xl/comments2.xml><?xml version="1.0" encoding="utf-8"?>
<comments xmlns="http://schemas.openxmlformats.org/spreadsheetml/2006/main">
  <authors>
    <author>作成者</author>
  </authors>
  <commentList>
    <comment ref="Z2" authorId="0" shapeId="0">
      <text>
        <r>
          <rPr>
            <b/>
            <sz val="9"/>
            <color indexed="81"/>
            <rFont val="MS P ゴシック"/>
            <family val="3"/>
            <charset val="128"/>
          </rPr>
          <t>大西渉太:
日付を入力
※負担行為書につける際は、まだ決裁日が確定していないため、文字の色を「白色」にして隠す
　上からこれを被せても可→</t>
        </r>
      </text>
    </comment>
  </commentList>
</comments>
</file>

<file path=xl/comments3.xml><?xml version="1.0" encoding="utf-8"?>
<comments xmlns="http://schemas.openxmlformats.org/spreadsheetml/2006/main">
  <authors>
    <author>作成者</author>
  </authors>
  <commentList>
    <comment ref="Z3" authorId="0" shapeId="0">
      <text>
        <r>
          <rPr>
            <b/>
            <sz val="9"/>
            <color indexed="81"/>
            <rFont val="MS P ゴシック"/>
            <family val="3"/>
            <charset val="128"/>
          </rPr>
          <t>大西渉太:
文書番号（数字のみ）を入力
変更交付決定通知書が必要な場合は、額確定通知書の番号は、
（変更交付決定通知書の番号）-2となる。</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Z3" authorId="0" shapeId="0">
      <text>
        <r>
          <rPr>
            <b/>
            <sz val="9"/>
            <color indexed="81"/>
            <rFont val="MS P ゴシック"/>
            <family val="3"/>
            <charset val="128"/>
          </rPr>
          <t>変更交付決定通知書が必要な場合は、額確定通知書の番号は、
（変更交付決定通知書の番号）-2となる。</t>
        </r>
      </text>
    </comment>
    <comment ref="Z4" authorId="0" shapeId="0">
      <text>
        <r>
          <rPr>
            <b/>
            <sz val="9"/>
            <color indexed="81"/>
            <rFont val="MS P ゴシック"/>
            <family val="3"/>
            <charset val="128"/>
          </rPr>
          <t>大西渉太:
日付を入力
決済完了後正式な日付を入力（10/10のように入力すると「令和6年10月10日」と表示される。</t>
        </r>
      </text>
    </comment>
  </commentList>
</comments>
</file>

<file path=xl/comments5.xml><?xml version="1.0" encoding="utf-8"?>
<comments xmlns="http://schemas.openxmlformats.org/spreadsheetml/2006/main">
  <authors>
    <author>作成者</author>
  </authors>
  <commentList>
    <comment ref="Z2" authorId="0" shapeId="0">
      <text>
        <r>
          <rPr>
            <b/>
            <sz val="9"/>
            <color indexed="81"/>
            <rFont val="MS P ゴシック"/>
            <family val="3"/>
            <charset val="128"/>
          </rPr>
          <t>大西渉太:
日付を入力
※負担行為書につける際は、まだ決裁日が確定していないため、文字の色を「白色」にして隠す
　上からこれを被せても可→</t>
        </r>
      </text>
    </comment>
  </commentList>
</comments>
</file>

<file path=xl/comments6.xml><?xml version="1.0" encoding="utf-8"?>
<comments xmlns="http://schemas.openxmlformats.org/spreadsheetml/2006/main">
  <authors>
    <author>作成者</author>
  </authors>
  <commentList>
    <comment ref="I3" authorId="0" shapeId="0">
      <text>
        <r>
          <rPr>
            <b/>
            <sz val="20"/>
            <color indexed="10"/>
            <rFont val="HGP創英角ｺﾞｼｯｸUB"/>
            <family val="3"/>
            <charset val="128"/>
          </rPr>
          <t>以下の色がついている部分</t>
        </r>
        <r>
          <rPr>
            <b/>
            <u/>
            <sz val="20"/>
            <color indexed="10"/>
            <rFont val="HGP創英角ｺﾞｼｯｸUB"/>
            <family val="3"/>
            <charset val="128"/>
          </rPr>
          <t>全て</t>
        </r>
        <r>
          <rPr>
            <b/>
            <sz val="20"/>
            <color indexed="10"/>
            <rFont val="HGP創英角ｺﾞｼｯｸUB"/>
            <family val="3"/>
            <charset val="128"/>
          </rPr>
          <t>に入力してください。</t>
        </r>
        <r>
          <rPr>
            <b/>
            <sz val="20"/>
            <color indexed="81"/>
            <rFont val="HGP創英角ｺﾞｼｯｸUB"/>
            <family val="3"/>
            <charset val="128"/>
          </rPr>
          <t xml:space="preserve">
ここは変更申請をする日付を「1/1」のように入力してください。</t>
        </r>
      </text>
    </comment>
    <comment ref="H23" authorId="0" shapeId="0">
      <text>
        <r>
          <rPr>
            <b/>
            <sz val="20"/>
            <color indexed="81"/>
            <rFont val="HGP創英角ｺﾞｼｯｸUB"/>
            <family val="3"/>
            <charset val="128"/>
          </rPr>
          <t>単位不要
変更がない項目は、
「変更なし」と記入する。</t>
        </r>
      </text>
    </comment>
    <comment ref="H26" authorId="0" shapeId="0">
      <text>
        <r>
          <rPr>
            <b/>
            <sz val="18"/>
            <color indexed="81"/>
            <rFont val="HGP創英角ｺﾞｼｯｸUB"/>
            <family val="3"/>
            <charset val="128"/>
          </rPr>
          <t>「</t>
        </r>
        <r>
          <rPr>
            <b/>
            <sz val="18"/>
            <color indexed="10"/>
            <rFont val="HGP創英角ｺﾞｼｯｸUB"/>
            <family val="3"/>
            <charset val="128"/>
          </rPr>
          <t>1/1</t>
        </r>
        <r>
          <rPr>
            <b/>
            <sz val="18"/>
            <color indexed="81"/>
            <rFont val="HGP創英角ｺﾞｼｯｸUB"/>
            <family val="3"/>
            <charset val="128"/>
          </rPr>
          <t>」のように入力する。
年をまたいで日付を入力する場合は、
「</t>
        </r>
        <r>
          <rPr>
            <b/>
            <sz val="18"/>
            <color indexed="10"/>
            <rFont val="HGP創英角ｺﾞｼｯｸUB"/>
            <family val="3"/>
            <charset val="128"/>
          </rPr>
          <t>2026/1/1</t>
        </r>
        <r>
          <rPr>
            <b/>
            <sz val="18"/>
            <color indexed="81"/>
            <rFont val="HGP創英角ｺﾞｼｯｸUB"/>
            <family val="3"/>
            <charset val="128"/>
          </rPr>
          <t>」のように入力する。</t>
        </r>
      </text>
    </comment>
  </commentList>
</comments>
</file>

<file path=xl/comments7.xml><?xml version="1.0" encoding="utf-8"?>
<comments xmlns="http://schemas.openxmlformats.org/spreadsheetml/2006/main">
  <authors>
    <author>作成者</author>
  </authors>
  <commentList>
    <comment ref="Z4" authorId="0" shapeId="0">
      <text>
        <r>
          <rPr>
            <b/>
            <sz val="16"/>
            <color indexed="81"/>
            <rFont val="MS P ゴシック"/>
            <family val="3"/>
            <charset val="128"/>
          </rPr>
          <t>日付を入力</t>
        </r>
      </text>
    </comment>
  </commentList>
</comments>
</file>

<file path=xl/sharedStrings.xml><?xml version="1.0" encoding="utf-8"?>
<sst xmlns="http://schemas.openxmlformats.org/spreadsheetml/2006/main" count="5677" uniqueCount="1976">
  <si>
    <t>≪収入の部≫</t>
  </si>
  <si>
    <t>科　目</t>
  </si>
  <si>
    <t>金　額（円）</t>
  </si>
  <si>
    <t>備　考</t>
  </si>
  <si>
    <t>補 助 金</t>
  </si>
  <si>
    <t>合    計</t>
  </si>
  <si>
    <t>≪支出の部≫</t>
  </si>
  <si>
    <t>【事　業　計　画　書】</t>
    <phoneticPr fontId="3"/>
  </si>
  <si>
    <t>代表者名</t>
    <rPh sb="0" eb="3">
      <t>ダイヒョウシャ</t>
    </rPh>
    <rPh sb="3" eb="4">
      <t>メイ</t>
    </rPh>
    <phoneticPr fontId="3"/>
  </si>
  <si>
    <t>補助対象事業</t>
    <rPh sb="0" eb="2">
      <t>ホジョ</t>
    </rPh>
    <rPh sb="2" eb="4">
      <t>タイショウ</t>
    </rPh>
    <rPh sb="4" eb="6">
      <t>ジギョウ</t>
    </rPh>
    <phoneticPr fontId="3"/>
  </si>
  <si>
    <t>①</t>
    <phoneticPr fontId="3"/>
  </si>
  <si>
    <t>②</t>
    <phoneticPr fontId="3"/>
  </si>
  <si>
    <t>③</t>
    <phoneticPr fontId="3"/>
  </si>
  <si>
    <t>④</t>
    <phoneticPr fontId="3"/>
  </si>
  <si>
    <t>備考</t>
    <rPh sb="0" eb="2">
      <t>ビコウ</t>
    </rPh>
    <phoneticPr fontId="3"/>
  </si>
  <si>
    <t>企業名</t>
    <rPh sb="0" eb="2">
      <t>キギョウ</t>
    </rPh>
    <rPh sb="2" eb="3">
      <t>メイ</t>
    </rPh>
    <phoneticPr fontId="3"/>
  </si>
  <si>
    <t>所在地</t>
    <rPh sb="0" eb="3">
      <t>ショザイチ</t>
    </rPh>
    <phoneticPr fontId="3"/>
  </si>
  <si>
    <t>様式第1号（第5条関係）</t>
    <phoneticPr fontId="3"/>
  </si>
  <si>
    <t>補助対象事業の計画の詳細</t>
    <rPh sb="0" eb="2">
      <t>ホジョ</t>
    </rPh>
    <rPh sb="2" eb="4">
      <t>タイショウ</t>
    </rPh>
    <rPh sb="4" eb="6">
      <t>ジギョウ</t>
    </rPh>
    <rPh sb="7" eb="9">
      <t>ケイカク</t>
    </rPh>
    <rPh sb="10" eb="12">
      <t>ショウサイ</t>
    </rPh>
    <phoneticPr fontId="3"/>
  </si>
  <si>
    <t>プロモーション事業</t>
    <rPh sb="7" eb="9">
      <t>ジギョウ</t>
    </rPh>
    <phoneticPr fontId="3"/>
  </si>
  <si>
    <t>該当する項目全てに〇</t>
    <rPh sb="0" eb="2">
      <t>ガイトウ</t>
    </rPh>
    <rPh sb="4" eb="6">
      <t>コウモク</t>
    </rPh>
    <rPh sb="6" eb="7">
      <t>スベ</t>
    </rPh>
    <phoneticPr fontId="3"/>
  </si>
  <si>
    <t>設備導入事業</t>
    <rPh sb="0" eb="2">
      <t>セツビ</t>
    </rPh>
    <rPh sb="2" eb="4">
      <t>ドウニュウ</t>
    </rPh>
    <rPh sb="4" eb="6">
      <t>ジギョウ</t>
    </rPh>
    <phoneticPr fontId="3"/>
  </si>
  <si>
    <t>⑤</t>
    <phoneticPr fontId="3"/>
  </si>
  <si>
    <t>技能・知識向上事業</t>
    <rPh sb="0" eb="2">
      <t>ギノウ</t>
    </rPh>
    <rPh sb="3" eb="5">
      <t>チシキ</t>
    </rPh>
    <rPh sb="5" eb="7">
      <t>コウジョウ</t>
    </rPh>
    <rPh sb="7" eb="9">
      <t>ジギョウ</t>
    </rPh>
    <phoneticPr fontId="3"/>
  </si>
  <si>
    <t>販路拡大事業</t>
    <rPh sb="0" eb="2">
      <t>ハンロ</t>
    </rPh>
    <rPh sb="2" eb="4">
      <t>カクダイ</t>
    </rPh>
    <rPh sb="4" eb="6">
      <t>ジギョウ</t>
    </rPh>
    <phoneticPr fontId="3"/>
  </si>
  <si>
    <t>高付加価値化事業</t>
    <rPh sb="0" eb="1">
      <t>コウ</t>
    </rPh>
    <rPh sb="1" eb="3">
      <t>フカ</t>
    </rPh>
    <rPh sb="3" eb="5">
      <t>カチ</t>
    </rPh>
    <rPh sb="5" eb="6">
      <t>カ</t>
    </rPh>
    <rPh sb="6" eb="8">
      <t>ジギョウ</t>
    </rPh>
    <phoneticPr fontId="3"/>
  </si>
  <si>
    <r>
      <t>　事業計画書兼収支予算書</t>
    </r>
    <r>
      <rPr>
        <sz val="9"/>
        <color theme="1"/>
        <rFont val="HG丸ｺﾞｼｯｸM-PRO"/>
        <family val="3"/>
        <charset val="128"/>
      </rPr>
      <t>（水産業販路拡大等支援補助金）</t>
    </r>
    <rPh sb="1" eb="3">
      <t>ジギョウ</t>
    </rPh>
    <rPh sb="3" eb="6">
      <t>ケイカクショ</t>
    </rPh>
    <rPh sb="6" eb="7">
      <t>ケン</t>
    </rPh>
    <rPh sb="7" eb="9">
      <t>シュウシ</t>
    </rPh>
    <rPh sb="9" eb="12">
      <t>ヨサンショ</t>
    </rPh>
    <phoneticPr fontId="3"/>
  </si>
  <si>
    <t>⑥</t>
    <phoneticPr fontId="3"/>
  </si>
  <si>
    <t>⑦</t>
    <phoneticPr fontId="3"/>
  </si>
  <si>
    <t>知的財産保護事業</t>
    <rPh sb="0" eb="2">
      <t>チテキ</t>
    </rPh>
    <rPh sb="2" eb="4">
      <t>ザイサン</t>
    </rPh>
    <rPh sb="4" eb="6">
      <t>ホゴ</t>
    </rPh>
    <rPh sb="6" eb="8">
      <t>ジギョウ</t>
    </rPh>
    <phoneticPr fontId="3"/>
  </si>
  <si>
    <t xml:space="preserve"> 延岡市　※10円未満切り捨て</t>
    <rPh sb="1" eb="4">
      <t>ノベオカシ</t>
    </rPh>
    <rPh sb="8" eb="9">
      <t>エン</t>
    </rPh>
    <rPh sb="9" eb="11">
      <t>ミマン</t>
    </rPh>
    <rPh sb="11" eb="12">
      <t>キ</t>
    </rPh>
    <rPh sb="13" eb="14">
      <t>ス</t>
    </rPh>
    <phoneticPr fontId="3"/>
  </si>
  <si>
    <t>規則様式第1号（第3条関係）</t>
  </si>
  <si>
    <t>補 助 金 等 交 付 申 請 書</t>
    <phoneticPr fontId="3"/>
  </si>
  <si>
    <t>　次の事業について補助金等の交付を受けたいので、延岡市補助金等の交付に関する規則第３条第１項の規定に基づいて申請します。</t>
    <phoneticPr fontId="3"/>
  </si>
  <si>
    <t>記</t>
    <rPh sb="0" eb="1">
      <t>キ</t>
    </rPh>
    <phoneticPr fontId="3"/>
  </si>
  <si>
    <t>住 所</t>
    <rPh sb="0" eb="1">
      <t>ジュウ</t>
    </rPh>
    <rPh sb="2" eb="3">
      <t>ショ</t>
    </rPh>
    <phoneticPr fontId="3"/>
  </si>
  <si>
    <t>氏 名</t>
    <rPh sb="0" eb="1">
      <t>シ</t>
    </rPh>
    <rPh sb="2" eb="3">
      <t>ナ</t>
    </rPh>
    <phoneticPr fontId="3"/>
  </si>
  <si>
    <t>３　事業の目的及び内容</t>
    <phoneticPr fontId="3"/>
  </si>
  <si>
    <t>４　事業の時期又は完了予定日</t>
    <phoneticPr fontId="3"/>
  </si>
  <si>
    <t>～</t>
    <phoneticPr fontId="3"/>
  </si>
  <si>
    <t>アドバイザー等導入事業</t>
    <rPh sb="6" eb="7">
      <t>トウ</t>
    </rPh>
    <rPh sb="7" eb="9">
      <t>ドウニュウ</t>
    </rPh>
    <rPh sb="9" eb="11">
      <t>ジギョウ</t>
    </rPh>
    <phoneticPr fontId="3"/>
  </si>
  <si>
    <t>規則様式第2号（第6条関係）</t>
    <phoneticPr fontId="3"/>
  </si>
  <si>
    <t>３　指示事項</t>
    <phoneticPr fontId="3"/>
  </si>
  <si>
    <t>　イ</t>
    <phoneticPr fontId="3"/>
  </si>
  <si>
    <t>規則様式第5号（第12条関係）</t>
    <phoneticPr fontId="3"/>
  </si>
  <si>
    <t>１　補助金等交付決定額</t>
    <phoneticPr fontId="3"/>
  </si>
  <si>
    <t>２　事業の目的及び内容</t>
    <phoneticPr fontId="3"/>
  </si>
  <si>
    <t>実施した事業の詳細（補助対象事業ごとに補助対象経費を明らかにすること）</t>
    <rPh sb="0" eb="2">
      <t>ジッシ</t>
    </rPh>
    <rPh sb="4" eb="6">
      <t>ジギョウ</t>
    </rPh>
    <rPh sb="7" eb="9">
      <t>ショウサイ</t>
    </rPh>
    <rPh sb="10" eb="12">
      <t>ホジョ</t>
    </rPh>
    <rPh sb="12" eb="14">
      <t>タイショウ</t>
    </rPh>
    <rPh sb="14" eb="16">
      <t>ジギョウ</t>
    </rPh>
    <rPh sb="19" eb="21">
      <t>ホジョ</t>
    </rPh>
    <rPh sb="21" eb="23">
      <t>タイショウ</t>
    </rPh>
    <rPh sb="23" eb="25">
      <t>ケイヒ</t>
    </rPh>
    <rPh sb="26" eb="27">
      <t>アキ</t>
    </rPh>
    <phoneticPr fontId="3"/>
  </si>
  <si>
    <t>上記のとおり相違ありません。</t>
  </si>
  <si>
    <t>様式第６号（規則第13条関係）</t>
    <phoneticPr fontId="3"/>
  </si>
  <si>
    <t>補助金等額確定通知書</t>
    <phoneticPr fontId="3"/>
  </si>
  <si>
    <t>補助金等確定額</t>
    <phoneticPr fontId="3"/>
  </si>
  <si>
    <t>（補助金等交付決定額</t>
    <phoneticPr fontId="3"/>
  </si>
  <si>
    <t>補助金等額確定調書</t>
    <phoneticPr fontId="15"/>
  </si>
  <si>
    <t>事業</t>
  </si>
  <si>
    <t>費補助</t>
    <rPh sb="0" eb="1">
      <t>ヒ</t>
    </rPh>
    <phoneticPr fontId="15"/>
  </si>
  <si>
    <t>単年度・継続の別</t>
    <rPh sb="2" eb="3">
      <t>ド</t>
    </rPh>
    <phoneticPr fontId="15"/>
  </si>
  <si>
    <t>単年度</t>
  </si>
  <si>
    <t>交付方法の別</t>
    <phoneticPr fontId="15"/>
  </si>
  <si>
    <t>確定払</t>
  </si>
  <si>
    <t>　　　　　　　　　補助事業の名称</t>
    <rPh sb="9" eb="11">
      <t>ホジョ</t>
    </rPh>
    <rPh sb="11" eb="13">
      <t>ジギョウ</t>
    </rPh>
    <rPh sb="14" eb="16">
      <t>メイショウ</t>
    </rPh>
    <phoneticPr fontId="15"/>
  </si>
  <si>
    <t>水産業販路拡大等支援事業</t>
  </si>
  <si>
    <t>　　　　　　　　　補助事業者の氏名（団体名）</t>
    <rPh sb="9" eb="11">
      <t>ホジョ</t>
    </rPh>
    <rPh sb="11" eb="13">
      <t>ジギョウ</t>
    </rPh>
    <rPh sb="13" eb="14">
      <t>シャ</t>
    </rPh>
    <rPh sb="15" eb="17">
      <t>シメイ</t>
    </rPh>
    <rPh sb="18" eb="20">
      <t>ダンタイ</t>
    </rPh>
    <rPh sb="20" eb="21">
      <t>メイ</t>
    </rPh>
    <phoneticPr fontId="15"/>
  </si>
  <si>
    <t>記入項目</t>
    <rPh sb="0" eb="2">
      <t>キニュウ</t>
    </rPh>
    <rPh sb="2" eb="4">
      <t>コウモク</t>
    </rPh>
    <phoneticPr fontId="15"/>
  </si>
  <si>
    <t>備考・計算式</t>
    <rPh sb="0" eb="2">
      <t>ビコウ</t>
    </rPh>
    <rPh sb="3" eb="5">
      <t>ケイサン</t>
    </rPh>
    <rPh sb="5" eb="6">
      <t>シキ</t>
    </rPh>
    <phoneticPr fontId="15"/>
  </si>
  <si>
    <t>金額等</t>
    <rPh sb="0" eb="2">
      <t>キンガク</t>
    </rPh>
    <rPh sb="2" eb="3">
      <t>トウ</t>
    </rPh>
    <phoneticPr fontId="15"/>
  </si>
  <si>
    <t>①　補助金等交付決定額</t>
    <rPh sb="2" eb="5">
      <t>ホジョキン</t>
    </rPh>
    <rPh sb="5" eb="6">
      <t>トウ</t>
    </rPh>
    <rPh sb="6" eb="8">
      <t>コウフ</t>
    </rPh>
    <rPh sb="8" eb="10">
      <t>ケッテイ</t>
    </rPh>
    <rPh sb="10" eb="11">
      <t>ガク</t>
    </rPh>
    <phoneticPr fontId="15"/>
  </si>
  <si>
    <t>支出負担行為済額を記入</t>
    <rPh sb="0" eb="2">
      <t>シシュツ</t>
    </rPh>
    <rPh sb="2" eb="4">
      <t>フタン</t>
    </rPh>
    <rPh sb="4" eb="6">
      <t>コウイ</t>
    </rPh>
    <rPh sb="6" eb="7">
      <t>ズ</t>
    </rPh>
    <rPh sb="7" eb="8">
      <t>ガク</t>
    </rPh>
    <rPh sb="9" eb="11">
      <t>キニュウ</t>
    </rPh>
    <phoneticPr fontId="15"/>
  </si>
  <si>
    <t>円</t>
    <rPh sb="0" eb="1">
      <t>エン</t>
    </rPh>
    <phoneticPr fontId="15"/>
  </si>
  <si>
    <t>②　補助事業に要した全ての経費</t>
    <rPh sb="2" eb="4">
      <t>ホジョ</t>
    </rPh>
    <rPh sb="4" eb="6">
      <t>ジギョウ</t>
    </rPh>
    <rPh sb="7" eb="8">
      <t>ヨウ</t>
    </rPh>
    <rPh sb="10" eb="11">
      <t>スベ</t>
    </rPh>
    <rPh sb="13" eb="15">
      <t>ケイヒ</t>
    </rPh>
    <phoneticPr fontId="15"/>
  </si>
  <si>
    <t>収支計算書で確認</t>
    <rPh sb="0" eb="2">
      <t>シュウシ</t>
    </rPh>
    <rPh sb="2" eb="5">
      <t>ケイサンショ</t>
    </rPh>
    <rPh sb="6" eb="8">
      <t>カクニン</t>
    </rPh>
    <phoneticPr fontId="15"/>
  </si>
  <si>
    <t>③　②のうち補助対象経費</t>
    <rPh sb="6" eb="8">
      <t>ホジョ</t>
    </rPh>
    <rPh sb="8" eb="10">
      <t>タイショウ</t>
    </rPh>
    <rPh sb="10" eb="12">
      <t>ケイヒ</t>
    </rPh>
    <phoneticPr fontId="15"/>
  </si>
  <si>
    <t>要綱、収支計算書、領収書等で確認</t>
    <rPh sb="0" eb="2">
      <t>ヨウコウ</t>
    </rPh>
    <rPh sb="3" eb="5">
      <t>シュウシ</t>
    </rPh>
    <rPh sb="5" eb="8">
      <t>ケイサンショ</t>
    </rPh>
    <rPh sb="9" eb="12">
      <t>リョウシュウショ</t>
    </rPh>
    <rPh sb="12" eb="13">
      <t>トウ</t>
    </rPh>
    <rPh sb="14" eb="16">
      <t>カクニン</t>
    </rPh>
    <phoneticPr fontId="15"/>
  </si>
  <si>
    <t>④　②のうち補助対象経費以外の経費</t>
    <rPh sb="6" eb="8">
      <t>ホジョ</t>
    </rPh>
    <rPh sb="8" eb="10">
      <t>タイショウ</t>
    </rPh>
    <rPh sb="10" eb="12">
      <t>ケイヒ</t>
    </rPh>
    <rPh sb="12" eb="14">
      <t>イガイ</t>
    </rPh>
    <rPh sb="15" eb="17">
      <t>ケイヒ</t>
    </rPh>
    <phoneticPr fontId="15"/>
  </si>
  <si>
    <t>②－③　＜自動計算＞</t>
    <rPh sb="5" eb="7">
      <t>ジドウ</t>
    </rPh>
    <rPh sb="7" eb="9">
      <t>ケイサン</t>
    </rPh>
    <phoneticPr fontId="15"/>
  </si>
  <si>
    <t>⑤　補助事業に係る収入額</t>
    <rPh sb="2" eb="4">
      <t>ホジョ</t>
    </rPh>
    <rPh sb="4" eb="6">
      <t>ジギョウ</t>
    </rPh>
    <rPh sb="7" eb="8">
      <t>カカ</t>
    </rPh>
    <rPh sb="9" eb="11">
      <t>シュウニュウ</t>
    </rPh>
    <rPh sb="11" eb="12">
      <t>ガク</t>
    </rPh>
    <phoneticPr fontId="15"/>
  </si>
  <si>
    <t>市補助金を除く。自己負担を含む。</t>
    <rPh sb="0" eb="1">
      <t>シ</t>
    </rPh>
    <rPh sb="1" eb="3">
      <t>ホジョ</t>
    </rPh>
    <rPh sb="3" eb="4">
      <t>キン</t>
    </rPh>
    <rPh sb="5" eb="6">
      <t>ノゾ</t>
    </rPh>
    <rPh sb="8" eb="10">
      <t>ジコ</t>
    </rPh>
    <rPh sb="10" eb="12">
      <t>フタン</t>
    </rPh>
    <rPh sb="13" eb="14">
      <t>フク</t>
    </rPh>
    <phoneticPr fontId="15"/>
  </si>
  <si>
    <t>⑥　⑤のうち前年度からの繰越金額</t>
    <rPh sb="6" eb="9">
      <t>ゼンネンド</t>
    </rPh>
    <rPh sb="12" eb="14">
      <t>クリコシ</t>
    </rPh>
    <rPh sb="14" eb="15">
      <t>キン</t>
    </rPh>
    <rPh sb="15" eb="16">
      <t>ガク</t>
    </rPh>
    <phoneticPr fontId="15"/>
  </si>
  <si>
    <t>⑦　収支計算書上の次年度繰越金額</t>
    <rPh sb="2" eb="4">
      <t>シュウシ</t>
    </rPh>
    <rPh sb="4" eb="7">
      <t>ケイサンショ</t>
    </rPh>
    <rPh sb="7" eb="8">
      <t>ジョウ</t>
    </rPh>
    <rPh sb="9" eb="12">
      <t>ジネンド</t>
    </rPh>
    <rPh sb="12" eb="14">
      <t>クリコシ</t>
    </rPh>
    <rPh sb="14" eb="15">
      <t>キン</t>
    </rPh>
    <rPh sb="15" eb="16">
      <t>ガク</t>
    </rPh>
    <phoneticPr fontId="15"/>
  </si>
  <si>
    <t>⑧　次年度への繰越金として認める額</t>
    <phoneticPr fontId="15"/>
  </si>
  <si>
    <t>※下欄に繰越金に対する意見を付すこと</t>
    <rPh sb="1" eb="2">
      <t>シタ</t>
    </rPh>
    <rPh sb="2" eb="3">
      <t>ラン</t>
    </rPh>
    <rPh sb="4" eb="6">
      <t>クリコシ</t>
    </rPh>
    <rPh sb="6" eb="7">
      <t>キン</t>
    </rPh>
    <rPh sb="8" eb="9">
      <t>タイ</t>
    </rPh>
    <rPh sb="11" eb="13">
      <t>イケン</t>
    </rPh>
    <rPh sb="14" eb="15">
      <t>フ</t>
    </rPh>
    <phoneticPr fontId="15"/>
  </si>
  <si>
    <t>⑨　補助対象経費に充てるべき収入額</t>
    <rPh sb="2" eb="4">
      <t>ホジョ</t>
    </rPh>
    <rPh sb="4" eb="6">
      <t>タイショウ</t>
    </rPh>
    <rPh sb="6" eb="8">
      <t>ケイヒ</t>
    </rPh>
    <rPh sb="9" eb="10">
      <t>ア</t>
    </rPh>
    <rPh sb="14" eb="16">
      <t>シュウニュウ</t>
    </rPh>
    <rPh sb="16" eb="17">
      <t>ガク</t>
    </rPh>
    <phoneticPr fontId="15"/>
  </si>
  <si>
    <t>⑤－④－⑧　＜自動計算＞</t>
    <rPh sb="7" eb="9">
      <t>ジドウ</t>
    </rPh>
    <rPh sb="9" eb="11">
      <t>ケイサン</t>
    </rPh>
    <phoneticPr fontId="15"/>
  </si>
  <si>
    <t>⑩　補助金等必要額【基準①】</t>
    <rPh sb="2" eb="5">
      <t>ホジョキン</t>
    </rPh>
    <rPh sb="5" eb="6">
      <t>トウ</t>
    </rPh>
    <rPh sb="6" eb="8">
      <t>ヒツヨウ</t>
    </rPh>
    <rPh sb="8" eb="9">
      <t>ガク</t>
    </rPh>
    <rPh sb="10" eb="12">
      <t>キジュン</t>
    </rPh>
    <phoneticPr fontId="15"/>
  </si>
  <si>
    <t>③－⑨　＜自動計算＞</t>
    <phoneticPr fontId="15"/>
  </si>
  <si>
    <t>⑪　要綱に定める補助上限額【基準②】</t>
    <rPh sb="2" eb="4">
      <t>ヨウコウ</t>
    </rPh>
    <rPh sb="5" eb="6">
      <t>サダ</t>
    </rPh>
    <rPh sb="8" eb="10">
      <t>ホジョ</t>
    </rPh>
    <rPh sb="10" eb="13">
      <t>ジョウゲンガク</t>
    </rPh>
    <rPh sb="14" eb="16">
      <t>キジュン</t>
    </rPh>
    <phoneticPr fontId="15"/>
  </si>
  <si>
    <t>要綱で確認</t>
    <rPh sb="0" eb="2">
      <t>ヨウコウ</t>
    </rPh>
    <rPh sb="3" eb="5">
      <t>カクニン</t>
    </rPh>
    <phoneticPr fontId="15"/>
  </si>
  <si>
    <t>⑫　補助率（○／○）</t>
    <rPh sb="2" eb="4">
      <t>ホジョ</t>
    </rPh>
    <rPh sb="4" eb="5">
      <t>リツ</t>
    </rPh>
    <phoneticPr fontId="15"/>
  </si>
  <si>
    <t>要綱で確認
（定めのないものは10／10）</t>
    <rPh sb="0" eb="2">
      <t>ヨウコウ</t>
    </rPh>
    <rPh sb="3" eb="5">
      <t>カクニン</t>
    </rPh>
    <rPh sb="7" eb="8">
      <t>サダ</t>
    </rPh>
    <phoneticPr fontId="15"/>
  </si>
  <si>
    <t>分子</t>
    <rPh sb="0" eb="2">
      <t>ブンシ</t>
    </rPh>
    <phoneticPr fontId="15"/>
  </si>
  <si>
    <t>分母</t>
    <rPh sb="0" eb="2">
      <t>ブンボ</t>
    </rPh>
    <phoneticPr fontId="15"/>
  </si>
  <si>
    <t>⑬　補助対象経費に補助率を乗じた額【基準③】</t>
    <rPh sb="2" eb="4">
      <t>ホジョ</t>
    </rPh>
    <rPh sb="4" eb="6">
      <t>タイショウ</t>
    </rPh>
    <rPh sb="6" eb="8">
      <t>ケイヒ</t>
    </rPh>
    <rPh sb="9" eb="12">
      <t>ホジョリツ</t>
    </rPh>
    <rPh sb="13" eb="14">
      <t>ジョウ</t>
    </rPh>
    <rPh sb="16" eb="17">
      <t>ガク</t>
    </rPh>
    <rPh sb="18" eb="20">
      <t>キジュン</t>
    </rPh>
    <phoneticPr fontId="15"/>
  </si>
  <si>
    <t>③×⑫　＜自動計算＞</t>
    <rPh sb="5" eb="7">
      <t>ジドウ</t>
    </rPh>
    <rPh sb="7" eb="9">
      <t>ケイサン</t>
    </rPh>
    <phoneticPr fontId="15"/>
  </si>
  <si>
    <t>⑭  補助金等確定額（基準①②③のうち最低額）</t>
    <rPh sb="3" eb="6">
      <t>ホジョキン</t>
    </rPh>
    <rPh sb="6" eb="7">
      <t>トウ</t>
    </rPh>
    <rPh sb="7" eb="9">
      <t>カクテイ</t>
    </rPh>
    <rPh sb="9" eb="10">
      <t>ガク</t>
    </rPh>
    <phoneticPr fontId="15"/>
  </si>
  <si>
    <t>⑩⑪⑬の比較　＜自動計算＞</t>
    <rPh sb="4" eb="6">
      <t>ヒカク</t>
    </rPh>
    <rPh sb="8" eb="10">
      <t>ジドウ</t>
    </rPh>
    <rPh sb="10" eb="12">
      <t>ケイサン</t>
    </rPh>
    <phoneticPr fontId="15"/>
  </si>
  <si>
    <t>⑮　補助金等支出済額</t>
    <rPh sb="2" eb="5">
      <t>ホジョキン</t>
    </rPh>
    <rPh sb="5" eb="6">
      <t>トウ</t>
    </rPh>
    <rPh sb="6" eb="8">
      <t>シシュツ</t>
    </rPh>
    <rPh sb="8" eb="9">
      <t>スミ</t>
    </rPh>
    <rPh sb="9" eb="10">
      <t>ガク</t>
    </rPh>
    <phoneticPr fontId="15"/>
  </si>
  <si>
    <t>次年度への繰越金に係る参考数値</t>
    <rPh sb="0" eb="3">
      <t>ジネンド</t>
    </rPh>
    <rPh sb="5" eb="7">
      <t>クリコシ</t>
    </rPh>
    <rPh sb="7" eb="8">
      <t>キン</t>
    </rPh>
    <rPh sb="9" eb="10">
      <t>カカ</t>
    </rPh>
    <rPh sb="11" eb="13">
      <t>サンコウ</t>
    </rPh>
    <rPh sb="13" eb="15">
      <t>スウチ</t>
    </rPh>
    <phoneticPr fontId="15"/>
  </si>
  <si>
    <t>⑰　前年度からの繰越金との比較①</t>
    <rPh sb="2" eb="5">
      <t>ゼンネンド</t>
    </rPh>
    <rPh sb="8" eb="10">
      <t>クリコシ</t>
    </rPh>
    <rPh sb="10" eb="11">
      <t>キン</t>
    </rPh>
    <rPh sb="13" eb="15">
      <t>ヒカク</t>
    </rPh>
    <phoneticPr fontId="15"/>
  </si>
  <si>
    <t>前年度との比率　＜自動計算/前年度繰越０は空欄＞</t>
    <rPh sb="0" eb="3">
      <t>ゼンネンド</t>
    </rPh>
    <rPh sb="5" eb="7">
      <t>ヒリツ</t>
    </rPh>
    <rPh sb="6" eb="7">
      <t>リツ</t>
    </rPh>
    <rPh sb="9" eb="11">
      <t>ジドウ</t>
    </rPh>
    <rPh sb="11" eb="13">
      <t>ケイサン</t>
    </rPh>
    <rPh sb="14" eb="16">
      <t>ゼンネン</t>
    </rPh>
    <rPh sb="16" eb="17">
      <t>ド</t>
    </rPh>
    <rPh sb="17" eb="19">
      <t>クリコシ</t>
    </rPh>
    <rPh sb="21" eb="23">
      <t>クウラン</t>
    </rPh>
    <phoneticPr fontId="15"/>
  </si>
  <si>
    <t>％</t>
    <phoneticPr fontId="15"/>
  </si>
  <si>
    <r>
      <t>算出基礎計算</t>
    </r>
    <r>
      <rPr>
        <sz val="11"/>
        <color rgb="FFFFFF00"/>
        <rFont val="ＭＳ Ｐゴシック"/>
        <family val="3"/>
        <charset val="128"/>
        <scheme val="minor"/>
      </rPr>
      <t>＜自動計算＞</t>
    </r>
    <rPh sb="0" eb="2">
      <t>サンシュツ</t>
    </rPh>
    <rPh sb="2" eb="4">
      <t>キソ</t>
    </rPh>
    <rPh sb="4" eb="6">
      <t>ケイサン</t>
    </rPh>
    <rPh sb="7" eb="9">
      <t>ジドウ</t>
    </rPh>
    <rPh sb="9" eb="11">
      <t>ケイサン</t>
    </rPh>
    <phoneticPr fontId="15"/>
  </si>
  <si>
    <t>⑲　補助金等確定額に対する繰越金の割合</t>
    <rPh sb="2" eb="5">
      <t>ホジョキン</t>
    </rPh>
    <rPh sb="5" eb="6">
      <t>トウ</t>
    </rPh>
    <rPh sb="6" eb="8">
      <t>カクテイ</t>
    </rPh>
    <rPh sb="8" eb="9">
      <t>ガク</t>
    </rPh>
    <rPh sb="10" eb="11">
      <t>タイ</t>
    </rPh>
    <rPh sb="13" eb="15">
      <t>クリコシ</t>
    </rPh>
    <rPh sb="15" eb="16">
      <t>キン</t>
    </rPh>
    <rPh sb="17" eb="19">
      <t>ワリアイ</t>
    </rPh>
    <phoneticPr fontId="15"/>
  </si>
  <si>
    <t>＜自動計算＞</t>
    <rPh sb="1" eb="3">
      <t>ジドウ</t>
    </rPh>
    <rPh sb="3" eb="5">
      <t>ケイサン</t>
    </rPh>
    <phoneticPr fontId="15"/>
  </si>
  <si>
    <t>％</t>
    <phoneticPr fontId="15"/>
  </si>
  <si>
    <t>繰越金に対する意見及び補助金の返還に係る対応</t>
    <rPh sb="0" eb="2">
      <t>クリコシ</t>
    </rPh>
    <rPh sb="2" eb="3">
      <t>キン</t>
    </rPh>
    <rPh sb="4" eb="5">
      <t>タイ</t>
    </rPh>
    <rPh sb="7" eb="9">
      <t>イケン</t>
    </rPh>
    <rPh sb="9" eb="10">
      <t>オヨ</t>
    </rPh>
    <rPh sb="11" eb="14">
      <t>ホジョキン</t>
    </rPh>
    <rPh sb="15" eb="17">
      <t>ヘンカン</t>
    </rPh>
    <rPh sb="18" eb="19">
      <t>カカ</t>
    </rPh>
    <rPh sb="20" eb="22">
      <t>タイオウ</t>
    </rPh>
    <phoneticPr fontId="15"/>
  </si>
  <si>
    <t>・確定払につき、補助金の返還はない。</t>
    <phoneticPr fontId="15"/>
  </si>
  <si>
    <t>　　この補助金については、実績報告書、収支計算書、領収書等その他の関係書類を精査の上、上記のとおり確定しました。</t>
    <rPh sb="4" eb="7">
      <t>ホジョキン</t>
    </rPh>
    <rPh sb="43" eb="45">
      <t>ジョウキ</t>
    </rPh>
    <rPh sb="49" eb="51">
      <t>カクテイ</t>
    </rPh>
    <phoneticPr fontId="15"/>
  </si>
  <si>
    <t>　　　　　　　　　　　　　　　　　　　　　　　　　　　　水産課長　　　廣瀬　勝久　　　　印　　　　　　　　　　　　</t>
    <rPh sb="28" eb="30">
      <t>スイサン</t>
    </rPh>
    <rPh sb="30" eb="32">
      <t>カチョウ</t>
    </rPh>
    <rPh sb="35" eb="37">
      <t>ヒロセ</t>
    </rPh>
    <rPh sb="38" eb="40">
      <t>カツヒサ</t>
    </rPh>
    <rPh sb="44" eb="45">
      <t>イン</t>
    </rPh>
    <phoneticPr fontId="15"/>
  </si>
  <si>
    <t>消費税</t>
    <rPh sb="0" eb="3">
      <t>ショウヒゼイ</t>
    </rPh>
    <phoneticPr fontId="3"/>
  </si>
  <si>
    <t>補 助 金 交 付 決 定 通 知 書</t>
    <rPh sb="0" eb="1">
      <t>ホ</t>
    </rPh>
    <rPh sb="2" eb="3">
      <t>スケ</t>
    </rPh>
    <rPh sb="4" eb="5">
      <t>カネ</t>
    </rPh>
    <rPh sb="6" eb="7">
      <t>コウ</t>
    </rPh>
    <rPh sb="8" eb="9">
      <t>ツキ</t>
    </rPh>
    <rPh sb="10" eb="11">
      <t>ケッ</t>
    </rPh>
    <rPh sb="12" eb="13">
      <t>サダム</t>
    </rPh>
    <rPh sb="14" eb="15">
      <t>ツウ</t>
    </rPh>
    <rPh sb="16" eb="17">
      <t>チ</t>
    </rPh>
    <rPh sb="18" eb="19">
      <t>ショ</t>
    </rPh>
    <phoneticPr fontId="3"/>
  </si>
  <si>
    <t>補 助 事 業 実 績 報 告 書</t>
    <rPh sb="0" eb="1">
      <t>ホ</t>
    </rPh>
    <rPh sb="2" eb="3">
      <t>スケ</t>
    </rPh>
    <rPh sb="4" eb="5">
      <t>コト</t>
    </rPh>
    <rPh sb="6" eb="7">
      <t>ギョウ</t>
    </rPh>
    <rPh sb="8" eb="9">
      <t>ジツ</t>
    </rPh>
    <rPh sb="10" eb="11">
      <t>イサオ</t>
    </rPh>
    <rPh sb="12" eb="13">
      <t>ホウ</t>
    </rPh>
    <rPh sb="14" eb="15">
      <t>コク</t>
    </rPh>
    <rPh sb="16" eb="17">
      <t>ショ</t>
    </rPh>
    <phoneticPr fontId="3"/>
  </si>
  <si>
    <t>規則様式第7号（第15条関係）</t>
    <phoneticPr fontId="3"/>
  </si>
  <si>
    <t>補 助 金 等 請 求 書</t>
    <rPh sb="0" eb="1">
      <t>ホ</t>
    </rPh>
    <rPh sb="2" eb="3">
      <t>スケ</t>
    </rPh>
    <rPh sb="4" eb="5">
      <t>カネ</t>
    </rPh>
    <rPh sb="6" eb="7">
      <t>トウ</t>
    </rPh>
    <rPh sb="8" eb="9">
      <t>ショウ</t>
    </rPh>
    <rPh sb="10" eb="11">
      <t>モトム</t>
    </rPh>
    <rPh sb="12" eb="13">
      <t>ショ</t>
    </rPh>
    <phoneticPr fontId="3"/>
  </si>
  <si>
    <t>１　補助金等の額</t>
    <phoneticPr fontId="3"/>
  </si>
  <si>
    <t>２　事業の名称</t>
    <phoneticPr fontId="3"/>
  </si>
  <si>
    <t>５　事業に要する経費（うち補助対象経費）</t>
    <phoneticPr fontId="3"/>
  </si>
  <si>
    <t>３　総事業費（うち補助対象経費）</t>
    <phoneticPr fontId="3"/>
  </si>
  <si>
    <t>４　着手年月日</t>
    <phoneticPr fontId="3"/>
  </si>
  <si>
    <t>５　完了年月日</t>
    <phoneticPr fontId="3"/>
  </si>
  <si>
    <t>《振込先口座》</t>
    <phoneticPr fontId="3"/>
  </si>
  <si>
    <t>金融機関名</t>
  </si>
  <si>
    <t>預金種別</t>
  </si>
  <si>
    <t>口座番号</t>
  </si>
  <si>
    <t>フリガナ</t>
  </si>
  <si>
    <t>※口座番号等が確認できる書類を添付すること。</t>
    <phoneticPr fontId="3"/>
  </si>
  <si>
    <t>口座名義</t>
    <phoneticPr fontId="3"/>
  </si>
  <si>
    <t>自己負担</t>
    <rPh sb="0" eb="2">
      <t>ジコ</t>
    </rPh>
    <rPh sb="2" eb="4">
      <t>フタン</t>
    </rPh>
    <phoneticPr fontId="3"/>
  </si>
  <si>
    <t>自己負担</t>
    <rPh sb="0" eb="2">
      <t>ジコ</t>
    </rPh>
    <rPh sb="2" eb="4">
      <t>フタン</t>
    </rPh>
    <phoneticPr fontId="3"/>
  </si>
  <si>
    <t>１　事業の名称</t>
    <phoneticPr fontId="3"/>
  </si>
  <si>
    <t>２　補助金等交付申請額</t>
    <phoneticPr fontId="3"/>
  </si>
  <si>
    <t>令和　　　年　　　月　　　日</t>
    <rPh sb="0" eb="2">
      <t>レイワ</t>
    </rPh>
    <rPh sb="5" eb="6">
      <t>ネン</t>
    </rPh>
    <rPh sb="9" eb="10">
      <t>ガツ</t>
    </rPh>
    <rPh sb="13" eb="14">
      <t>ニチ</t>
    </rPh>
    <phoneticPr fontId="3"/>
  </si>
  <si>
    <t>２　条　件</t>
    <rPh sb="2" eb="3">
      <t>ジョウ</t>
    </rPh>
    <rPh sb="4" eb="5">
      <t>ケン</t>
    </rPh>
    <phoneticPr fontId="3"/>
  </si>
  <si>
    <t>記</t>
    <rPh sb="0" eb="1">
      <t>キ</t>
    </rPh>
    <phoneticPr fontId="3"/>
  </si>
  <si>
    <t>【交付申請】以下の必要事項を入力して各シートを印刷してください。</t>
    <rPh sb="1" eb="3">
      <t>コウフ</t>
    </rPh>
    <rPh sb="3" eb="5">
      <t>シンセイ</t>
    </rPh>
    <rPh sb="6" eb="8">
      <t>イカ</t>
    </rPh>
    <rPh sb="9" eb="11">
      <t>ヒツヨウ</t>
    </rPh>
    <rPh sb="11" eb="13">
      <t>ジコウ</t>
    </rPh>
    <rPh sb="14" eb="16">
      <t>ニュウリョク</t>
    </rPh>
    <rPh sb="18" eb="19">
      <t>カク</t>
    </rPh>
    <rPh sb="23" eb="25">
      <t>インサツ</t>
    </rPh>
    <phoneticPr fontId="33"/>
  </si>
  <si>
    <t>【実績報告】以下の必要事項を入力して各シートを印刷してください。</t>
    <rPh sb="1" eb="3">
      <t>ジッセキ</t>
    </rPh>
    <rPh sb="3" eb="5">
      <t>ホウコク</t>
    </rPh>
    <rPh sb="6" eb="8">
      <t>イカ</t>
    </rPh>
    <rPh sb="9" eb="11">
      <t>ヒツヨウ</t>
    </rPh>
    <rPh sb="11" eb="13">
      <t>ジコウ</t>
    </rPh>
    <rPh sb="14" eb="16">
      <t>ニュウリョク</t>
    </rPh>
    <rPh sb="18" eb="19">
      <t>カク</t>
    </rPh>
    <rPh sb="23" eb="25">
      <t>インサツ</t>
    </rPh>
    <phoneticPr fontId="33"/>
  </si>
  <si>
    <t>自動計算</t>
    <rPh sb="0" eb="2">
      <t>ジドウ</t>
    </rPh>
    <rPh sb="2" eb="4">
      <t>ケイサン</t>
    </rPh>
    <phoneticPr fontId="33"/>
  </si>
  <si>
    <t>（単位不要）</t>
    <rPh sb="1" eb="3">
      <t>タンイ</t>
    </rPh>
    <rPh sb="3" eb="5">
      <t>フヨウ</t>
    </rPh>
    <phoneticPr fontId="33"/>
  </si>
  <si>
    <t>経費の総額</t>
    <rPh sb="0" eb="2">
      <t>ケイヒ</t>
    </rPh>
    <rPh sb="3" eb="5">
      <t>ソウガク</t>
    </rPh>
    <phoneticPr fontId="33"/>
  </si>
  <si>
    <t>文書番号</t>
    <rPh sb="0" eb="2">
      <t>ブンショ</t>
    </rPh>
    <rPh sb="2" eb="4">
      <t>バンゴウ</t>
    </rPh>
    <phoneticPr fontId="33"/>
  </si>
  <si>
    <t>会社名</t>
    <rPh sb="0" eb="3">
      <t>カイシャメイ</t>
    </rPh>
    <phoneticPr fontId="33"/>
  </si>
  <si>
    <t>補助対象経費</t>
    <rPh sb="0" eb="2">
      <t>ホジョ</t>
    </rPh>
    <rPh sb="2" eb="4">
      <t>タイショウ</t>
    </rPh>
    <rPh sb="4" eb="6">
      <t>ケイヒ</t>
    </rPh>
    <phoneticPr fontId="33"/>
  </si>
  <si>
    <t>金融機関名</t>
    <rPh sb="0" eb="2">
      <t>キンユウ</t>
    </rPh>
    <rPh sb="2" eb="4">
      <t>キカン</t>
    </rPh>
    <rPh sb="4" eb="5">
      <t>メイ</t>
    </rPh>
    <phoneticPr fontId="33"/>
  </si>
  <si>
    <t>代表者名</t>
    <rPh sb="0" eb="3">
      <t>ダイヒョウシャ</t>
    </rPh>
    <rPh sb="3" eb="4">
      <t>メイ</t>
    </rPh>
    <phoneticPr fontId="33"/>
  </si>
  <si>
    <t>開始時期</t>
    <rPh sb="0" eb="2">
      <t>カイシ</t>
    </rPh>
    <rPh sb="2" eb="4">
      <t>ジキ</t>
    </rPh>
    <phoneticPr fontId="33"/>
  </si>
  <si>
    <t>支店名</t>
    <rPh sb="0" eb="3">
      <t>シテンメイ</t>
    </rPh>
    <phoneticPr fontId="33"/>
  </si>
  <si>
    <t>口座種別</t>
    <rPh sb="0" eb="2">
      <t>コウザ</t>
    </rPh>
    <rPh sb="2" eb="4">
      <t>シュベツ</t>
    </rPh>
    <phoneticPr fontId="33"/>
  </si>
  <si>
    <t>口座番号</t>
    <rPh sb="0" eb="2">
      <t>コウザ</t>
    </rPh>
    <rPh sb="2" eb="4">
      <t>バンゴウ</t>
    </rPh>
    <phoneticPr fontId="33"/>
  </si>
  <si>
    <t>展示会/商談会名</t>
    <rPh sb="0" eb="3">
      <t>テンジカイ</t>
    </rPh>
    <rPh sb="4" eb="6">
      <t>ショウダン</t>
    </rPh>
    <rPh sb="7" eb="8">
      <t>メイ</t>
    </rPh>
    <phoneticPr fontId="33"/>
  </si>
  <si>
    <t>口座名義</t>
    <rPh sb="0" eb="2">
      <t>コウザ</t>
    </rPh>
    <rPh sb="2" eb="4">
      <t>メイギ</t>
    </rPh>
    <phoneticPr fontId="33"/>
  </si>
  <si>
    <t>補助率</t>
    <rPh sb="0" eb="3">
      <t>ホジョリツ</t>
    </rPh>
    <phoneticPr fontId="33"/>
  </si>
  <si>
    <t>端数計算</t>
    <rPh sb="0" eb="2">
      <t>ハスウ</t>
    </rPh>
    <rPh sb="2" eb="4">
      <t>ケイサン</t>
    </rPh>
    <phoneticPr fontId="33"/>
  </si>
  <si>
    <t>　ﾌﾘｶﾞﾅ</t>
    <phoneticPr fontId="3"/>
  </si>
  <si>
    <t>事業名</t>
    <rPh sb="0" eb="2">
      <t>ジギョウ</t>
    </rPh>
    <rPh sb="2" eb="3">
      <t>メイ</t>
    </rPh>
    <phoneticPr fontId="3"/>
  </si>
  <si>
    <t>補助率</t>
    <rPh sb="0" eb="2">
      <t>ホジョ</t>
    </rPh>
    <rPh sb="2" eb="3">
      <t>リツ</t>
    </rPh>
    <phoneticPr fontId="3"/>
  </si>
  <si>
    <t>経費の1/2以内、上限15万円</t>
    <phoneticPr fontId="3"/>
  </si>
  <si>
    <t>販路拡大事業（複合漁業）</t>
    <rPh sb="0" eb="2">
      <t>ハンロ</t>
    </rPh>
    <rPh sb="2" eb="4">
      <t>カクダイ</t>
    </rPh>
    <rPh sb="4" eb="6">
      <t>ジギョウ</t>
    </rPh>
    <rPh sb="7" eb="9">
      <t>フクゴウ</t>
    </rPh>
    <rPh sb="9" eb="11">
      <t>ギョギョウ</t>
    </rPh>
    <phoneticPr fontId="3"/>
  </si>
  <si>
    <t>経費の2/3以内、上限15万円</t>
    <phoneticPr fontId="3"/>
  </si>
  <si>
    <t>高付加価値化事業（複合漁業）</t>
    <rPh sb="0" eb="1">
      <t>コウ</t>
    </rPh>
    <rPh sb="1" eb="3">
      <t>フカ</t>
    </rPh>
    <rPh sb="3" eb="5">
      <t>カチ</t>
    </rPh>
    <rPh sb="5" eb="6">
      <t>カ</t>
    </rPh>
    <rPh sb="6" eb="8">
      <t>ジギョウ</t>
    </rPh>
    <rPh sb="9" eb="13">
      <t>フクゴウギョギョウ</t>
    </rPh>
    <phoneticPr fontId="3"/>
  </si>
  <si>
    <t>経費の1/2以内、上限10万円</t>
    <phoneticPr fontId="3"/>
  </si>
  <si>
    <t>経費の1/2以内、上限10万円</t>
    <phoneticPr fontId="3"/>
  </si>
  <si>
    <t>経費の1/2以内、上限5万円</t>
    <phoneticPr fontId="3"/>
  </si>
  <si>
    <t>10円未満切り捨て</t>
    <phoneticPr fontId="3"/>
  </si>
  <si>
    <t>上限</t>
    <rPh sb="0" eb="2">
      <t>ジョウゲン</t>
    </rPh>
    <phoneticPr fontId="3"/>
  </si>
  <si>
    <t>各事業ごとの必要書類一覧（添付書類を含む）</t>
    <rPh sb="0" eb="1">
      <t>カク</t>
    </rPh>
    <rPh sb="1" eb="3">
      <t>ジギョウ</t>
    </rPh>
    <rPh sb="6" eb="8">
      <t>ヒツヨウ</t>
    </rPh>
    <rPh sb="8" eb="10">
      <t>ショルイ</t>
    </rPh>
    <rPh sb="10" eb="12">
      <t>イチラン</t>
    </rPh>
    <rPh sb="13" eb="15">
      <t>テンプ</t>
    </rPh>
    <rPh sb="15" eb="17">
      <t>ショルイ</t>
    </rPh>
    <rPh sb="18" eb="19">
      <t>フク</t>
    </rPh>
    <phoneticPr fontId="33"/>
  </si>
  <si>
    <t>様式内提出物</t>
    <rPh sb="0" eb="2">
      <t>ヨウシキ</t>
    </rPh>
    <rPh sb="2" eb="3">
      <t>ナイ</t>
    </rPh>
    <rPh sb="3" eb="5">
      <t>テイシュツ</t>
    </rPh>
    <rPh sb="5" eb="6">
      <t>ブツ</t>
    </rPh>
    <phoneticPr fontId="33"/>
  </si>
  <si>
    <t>様式外提出物</t>
    <rPh sb="0" eb="2">
      <t>ヨウシキ</t>
    </rPh>
    <rPh sb="2" eb="3">
      <t>ガイ</t>
    </rPh>
    <rPh sb="3" eb="5">
      <t>テイシュツ</t>
    </rPh>
    <rPh sb="5" eb="6">
      <t>ブツ</t>
    </rPh>
    <phoneticPr fontId="33"/>
  </si>
  <si>
    <t>事 前</t>
  </si>
  <si>
    <t>事 後</t>
  </si>
  <si>
    <t>（率）〇/〇</t>
    <rPh sb="1" eb="2">
      <t>リツ</t>
    </rPh>
    <phoneticPr fontId="3"/>
  </si>
  <si>
    <t>導入予定設備の名称</t>
    <rPh sb="0" eb="2">
      <t>ドウニュウ</t>
    </rPh>
    <rPh sb="2" eb="4">
      <t>ヨテイ</t>
    </rPh>
    <rPh sb="4" eb="6">
      <t>セツビ</t>
    </rPh>
    <rPh sb="7" eb="9">
      <t>メイショウ</t>
    </rPh>
    <phoneticPr fontId="33"/>
  </si>
  <si>
    <r>
      <t xml:space="preserve">日付(申請日)
</t>
    </r>
    <r>
      <rPr>
        <sz val="9"/>
        <color rgb="FFFF0000"/>
        <rFont val="HG丸ｺﾞｼｯｸM-PRO"/>
        <family val="3"/>
        <charset val="128"/>
      </rPr>
      <t>（〇/〇で入力）</t>
    </r>
    <rPh sb="0" eb="2">
      <t>ヒヅケ</t>
    </rPh>
    <rPh sb="3" eb="5">
      <t>シンセイ</t>
    </rPh>
    <rPh sb="5" eb="6">
      <t>ビ</t>
    </rPh>
    <rPh sb="13" eb="15">
      <t>ニュウリョク</t>
    </rPh>
    <phoneticPr fontId="33"/>
  </si>
  <si>
    <t>（〇/〇で入力）</t>
  </si>
  <si>
    <t>（〇/〇で入力）</t>
    <phoneticPr fontId="3"/>
  </si>
  <si>
    <t>・見積書</t>
    <rPh sb="1" eb="4">
      <t>ミツモリショ</t>
    </rPh>
    <phoneticPr fontId="33"/>
  </si>
  <si>
    <t>・市税の完納証明書（市役所納税課にて発行）</t>
    <rPh sb="1" eb="2">
      <t>シ</t>
    </rPh>
    <rPh sb="2" eb="3">
      <t>ゼイ</t>
    </rPh>
    <rPh sb="4" eb="6">
      <t>カンノウ</t>
    </rPh>
    <rPh sb="6" eb="9">
      <t>ショウメイショ</t>
    </rPh>
    <rPh sb="10" eb="13">
      <t>シヤクショ</t>
    </rPh>
    <rPh sb="13" eb="16">
      <t>ノウゼイカ</t>
    </rPh>
    <rPh sb="18" eb="20">
      <t>ハッコウ</t>
    </rPh>
    <phoneticPr fontId="33"/>
  </si>
  <si>
    <t>・納品書　　　・領収書</t>
    <rPh sb="1" eb="4">
      <t>ノウヒンショ</t>
    </rPh>
    <phoneticPr fontId="33"/>
  </si>
  <si>
    <t>・請求書　　　・写真（制作した販促物や、導入した設備等）</t>
    <rPh sb="1" eb="4">
      <t>セイキュウショ</t>
    </rPh>
    <phoneticPr fontId="3"/>
  </si>
  <si>
    <t>1. 申請書</t>
    <phoneticPr fontId="3"/>
  </si>
  <si>
    <t>2. 事業計画書</t>
    <phoneticPr fontId="33"/>
  </si>
  <si>
    <t>3. 実績報告書</t>
    <phoneticPr fontId="3"/>
  </si>
  <si>
    <t>4. 事業報告書兼収支計算書</t>
    <rPh sb="5" eb="8">
      <t>ホウコクショ</t>
    </rPh>
    <rPh sb="8" eb="9">
      <t>ケン</t>
    </rPh>
    <rPh sb="9" eb="11">
      <t>シュウシ</t>
    </rPh>
    <rPh sb="11" eb="14">
      <t>ケイサンショ</t>
    </rPh>
    <phoneticPr fontId="33"/>
  </si>
  <si>
    <t>5. 請求書</t>
    <rPh sb="3" eb="6">
      <t>セイキュウショ</t>
    </rPh>
    <phoneticPr fontId="33"/>
  </si>
  <si>
    <t>完了予定時期</t>
    <rPh sb="0" eb="2">
      <t>カンリョウ</t>
    </rPh>
    <rPh sb="2" eb="4">
      <t>ヨテイ</t>
    </rPh>
    <rPh sb="4" eb="6">
      <t>ジキ</t>
    </rPh>
    <phoneticPr fontId="33"/>
  </si>
  <si>
    <t>（○○支店）</t>
    <rPh sb="3" eb="5">
      <t>シテン</t>
    </rPh>
    <phoneticPr fontId="3"/>
  </si>
  <si>
    <t>（○○銀行）</t>
    <rPh sb="3" eb="5">
      <t>ギンコウ</t>
    </rPh>
    <phoneticPr fontId="3"/>
  </si>
  <si>
    <t>（※選択）</t>
    <rPh sb="2" eb="4">
      <t>センタク</t>
    </rPh>
    <phoneticPr fontId="3"/>
  </si>
  <si>
    <r>
      <t xml:space="preserve">補助事業名
</t>
    </r>
    <r>
      <rPr>
        <sz val="11"/>
        <color rgb="FFFF0000"/>
        <rFont val="HG丸ｺﾞｼｯｸM-PRO"/>
        <family val="3"/>
        <charset val="128"/>
      </rPr>
      <t>（※選択）</t>
    </r>
    <rPh sb="0" eb="2">
      <t>ホジョ</t>
    </rPh>
    <rPh sb="2" eb="4">
      <t>ジギョウ</t>
    </rPh>
    <rPh sb="4" eb="5">
      <t>メイ</t>
    </rPh>
    <rPh sb="8" eb="10">
      <t>センタク</t>
    </rPh>
    <phoneticPr fontId="33"/>
  </si>
  <si>
    <t>（数字のみを入力）</t>
    <rPh sb="1" eb="3">
      <t>スウジ</t>
    </rPh>
    <rPh sb="6" eb="8">
      <t>ニュウリョク</t>
    </rPh>
    <phoneticPr fontId="3"/>
  </si>
  <si>
    <t>補助金交付決定日</t>
    <rPh sb="0" eb="2">
      <t>ホジョ</t>
    </rPh>
    <rPh sb="2" eb="3">
      <t>キン</t>
    </rPh>
    <rPh sb="3" eb="5">
      <t>コウフ</t>
    </rPh>
    <rPh sb="5" eb="7">
      <t>ケッテイ</t>
    </rPh>
    <rPh sb="7" eb="8">
      <t>ビ</t>
    </rPh>
    <phoneticPr fontId="33"/>
  </si>
  <si>
    <t>事業内容</t>
    <rPh sb="0" eb="2">
      <t>ジギョウ</t>
    </rPh>
    <rPh sb="2" eb="4">
      <t>ナイヨウ</t>
    </rPh>
    <phoneticPr fontId="3"/>
  </si>
  <si>
    <t>領収証の日付</t>
    <rPh sb="0" eb="3">
      <t>リョウシュウショウ</t>
    </rPh>
    <rPh sb="4" eb="6">
      <t>ヒヅケ</t>
    </rPh>
    <phoneticPr fontId="3"/>
  </si>
  <si>
    <t>実績報告書作成日</t>
    <rPh sb="0" eb="5">
      <t>ジッセキホウコクショ</t>
    </rPh>
    <rPh sb="5" eb="7">
      <t>サクセイ</t>
    </rPh>
    <rPh sb="7" eb="8">
      <t>ビ</t>
    </rPh>
    <phoneticPr fontId="3"/>
  </si>
  <si>
    <t>請求書作成日</t>
    <rPh sb="0" eb="3">
      <t>セイキュウショ</t>
    </rPh>
    <rPh sb="3" eb="5">
      <t>サクセイ</t>
    </rPh>
    <rPh sb="5" eb="6">
      <t>ビ</t>
    </rPh>
    <phoneticPr fontId="3"/>
  </si>
  <si>
    <t>補助決定額</t>
    <rPh sb="0" eb="2">
      <t>ホジョ</t>
    </rPh>
    <rPh sb="2" eb="5">
      <t>ケッテイガク</t>
    </rPh>
    <phoneticPr fontId="33"/>
  </si>
  <si>
    <t>様式第2号（第7条関係）</t>
    <phoneticPr fontId="3"/>
  </si>
  <si>
    <r>
      <t>　事業報告書兼収支計算書</t>
    </r>
    <r>
      <rPr>
        <sz val="9"/>
        <color theme="1"/>
        <rFont val="HG丸ｺﾞｼｯｸM-PRO"/>
        <family val="3"/>
        <charset val="128"/>
      </rPr>
      <t>（水産業販路拡大等支援補助金）</t>
    </r>
    <phoneticPr fontId="3"/>
  </si>
  <si>
    <t>【事　業　報　告　書】</t>
    <phoneticPr fontId="3"/>
  </si>
  <si>
    <t>①</t>
    <phoneticPr fontId="3"/>
  </si>
  <si>
    <t>②</t>
    <phoneticPr fontId="3"/>
  </si>
  <si>
    <t>③</t>
    <phoneticPr fontId="3"/>
  </si>
  <si>
    <t>④</t>
    <phoneticPr fontId="3"/>
  </si>
  <si>
    <t>⑤</t>
    <phoneticPr fontId="3"/>
  </si>
  <si>
    <t>⑥</t>
    <phoneticPr fontId="3"/>
  </si>
  <si>
    <t>⑦</t>
    <phoneticPr fontId="3"/>
  </si>
  <si>
    <t>小計</t>
    <rPh sb="0" eb="2">
      <t>ショウケイ</t>
    </rPh>
    <phoneticPr fontId="3"/>
  </si>
  <si>
    <t>※補助対象経費</t>
    <rPh sb="1" eb="7">
      <t>ホジョタイショウケイヒ</t>
    </rPh>
    <phoneticPr fontId="3"/>
  </si>
  <si>
    <t>住　　所</t>
    <phoneticPr fontId="3"/>
  </si>
  <si>
    <t>企業名等</t>
    <phoneticPr fontId="3"/>
  </si>
  <si>
    <t>代表者名</t>
    <phoneticPr fontId="3"/>
  </si>
  <si>
    <t>１　交付決定額</t>
    <phoneticPr fontId="3"/>
  </si>
  <si>
    <t>ア</t>
    <phoneticPr fontId="3"/>
  </si>
  <si>
    <t>補助金等は、補助事業に充当し、他に流用してはならない。</t>
    <phoneticPr fontId="3"/>
  </si>
  <si>
    <t>イ</t>
    <phoneticPr fontId="3"/>
  </si>
  <si>
    <t>　補助事業の内容を変更（市長が認める軽微な変更を除く。）し、又は補助事業を中止する場合においては、速やかに市長に申請し、承認を受けなければならない。</t>
    <phoneticPr fontId="3"/>
  </si>
  <si>
    <t>ウ</t>
    <phoneticPr fontId="3"/>
  </si>
  <si>
    <t>　補助事業が予定の期間内に完了しない場合又は補助事業の遂行が困難となった場合においては、速やかに市長に報告してその指示を受けること。</t>
    <phoneticPr fontId="3"/>
  </si>
  <si>
    <t>エ</t>
    <phoneticPr fontId="3"/>
  </si>
  <si>
    <t>　補助事業の使途等について適当でないと認めたときは、交付の決定を取り消し、又は補助金等の全部若しくは一部の返還を求めることがある。</t>
    <phoneticPr fontId="3"/>
  </si>
  <si>
    <t>オ</t>
    <phoneticPr fontId="3"/>
  </si>
  <si>
    <t>　補助事業者は、実績報告をする場合において補助金に係る消費税の仕入控除（又は還付）税額が明らかな場合は、その分を減額して報告しなければならない。</t>
    <phoneticPr fontId="3"/>
  </si>
  <si>
    <t>カ</t>
    <phoneticPr fontId="3"/>
  </si>
  <si>
    <t>　補助事業者は消費税の確定申告後において、補助金に係る消費税の仕入控除税額が確認された場合には、当該消費税仕入控除税額に係る補助金の全部又は一部を返還しなければならない。</t>
    <phoneticPr fontId="3"/>
  </si>
  <si>
    <t>キ</t>
    <phoneticPr fontId="3"/>
  </si>
  <si>
    <t>　市長が必要と認めるときは、関係事項について報告を求め、又は関係書類の検査をすることがある。</t>
    <phoneticPr fontId="3"/>
  </si>
  <si>
    <t>　ア</t>
    <phoneticPr fontId="3"/>
  </si>
  <si>
    <t>　補助事業に係る収支の状況を明らかにした書類、帳簿等を常に整備し、補助事業完了後５年間保存しておかなければなりません。</t>
    <phoneticPr fontId="3"/>
  </si>
  <si>
    <t>　ウ</t>
    <phoneticPr fontId="3"/>
  </si>
  <si>
    <t>直接入力してください</t>
    <rPh sb="0" eb="2">
      <t>チョクセツ</t>
    </rPh>
    <rPh sb="2" eb="4">
      <t>ニュウリョク</t>
    </rPh>
    <phoneticPr fontId="3"/>
  </si>
  <si>
    <t>専門家からの助言や相談、指導等の委託料</t>
    <rPh sb="0" eb="3">
      <t>センモンカ</t>
    </rPh>
    <rPh sb="6" eb="8">
      <t>ジョゲン</t>
    </rPh>
    <rPh sb="9" eb="11">
      <t>ソウダン</t>
    </rPh>
    <rPh sb="12" eb="14">
      <t>シドウ</t>
    </rPh>
    <rPh sb="14" eb="15">
      <t>トウ</t>
    </rPh>
    <rPh sb="16" eb="19">
      <t>イタクリョウ</t>
    </rPh>
    <phoneticPr fontId="3"/>
  </si>
  <si>
    <t>商品、技術等に関する法的独占権による保護を行う委託料</t>
    <rPh sb="0" eb="2">
      <t>ショウヒン</t>
    </rPh>
    <rPh sb="3" eb="5">
      <t>ギジュツ</t>
    </rPh>
    <rPh sb="5" eb="6">
      <t>トウ</t>
    </rPh>
    <rPh sb="7" eb="8">
      <t>カン</t>
    </rPh>
    <rPh sb="10" eb="12">
      <t>ホウテキ</t>
    </rPh>
    <rPh sb="12" eb="15">
      <t>ドクセンケン</t>
    </rPh>
    <rPh sb="18" eb="20">
      <t>ホゴ</t>
    </rPh>
    <rPh sb="21" eb="22">
      <t>オコナ</t>
    </rPh>
    <rPh sb="23" eb="26">
      <t>イタクリョウ</t>
    </rPh>
    <phoneticPr fontId="3"/>
  </si>
  <si>
    <r>
      <t>郵便番号</t>
    </r>
    <r>
      <rPr>
        <sz val="8"/>
        <color rgb="FFFF0000"/>
        <rFont val="HG丸ｺﾞｼｯｸM-PRO"/>
        <family val="3"/>
        <charset val="128"/>
      </rPr>
      <t>（数字のみ）</t>
    </r>
    <rPh sb="0" eb="4">
      <t>ユウビンバンゴウ</t>
    </rPh>
    <rPh sb="5" eb="7">
      <t>スウジ</t>
    </rPh>
    <phoneticPr fontId="33"/>
  </si>
  <si>
    <t>・通帳の写し</t>
    <rPh sb="1" eb="3">
      <t>ツウチョウ</t>
    </rPh>
    <rPh sb="4" eb="5">
      <t>ウツ</t>
    </rPh>
    <phoneticPr fontId="3"/>
  </si>
  <si>
    <t>備考　事業計画書、収支予算書その他必要な書類を添付すること。</t>
    <phoneticPr fontId="3"/>
  </si>
  <si>
    <t>備考　収支計算書、領収書等その他必要な書類を添付すること。</t>
    <phoneticPr fontId="3"/>
  </si>
  <si>
    <t>　</t>
    <phoneticPr fontId="53"/>
  </si>
  <si>
    <t xml:space="preserve"> </t>
    <phoneticPr fontId="53"/>
  </si>
  <si>
    <t>余白</t>
    <rPh sb="0" eb="2">
      <t>ヨハク</t>
    </rPh>
    <phoneticPr fontId="53"/>
  </si>
  <si>
    <t xml:space="preserve"> </t>
    <phoneticPr fontId="53"/>
  </si>
  <si>
    <t xml:space="preserve"> </t>
    <phoneticPr fontId="53"/>
  </si>
  <si>
    <t>延岡市水産課長</t>
    <rPh sb="0" eb="3">
      <t>ノベオカシ</t>
    </rPh>
    <rPh sb="3" eb="6">
      <t>スイサンカ</t>
    </rPh>
    <rPh sb="6" eb="7">
      <t>チョウ</t>
    </rPh>
    <phoneticPr fontId="3"/>
  </si>
  <si>
    <t>補助金等額確定通知書の送付について</t>
    <phoneticPr fontId="3"/>
  </si>
  <si>
    <t xml:space="preserve">　日頃より本市水産行政に御理解と御協力を賜り、誠にありがとうございます。
　標記につきまして、別添のとおり送付します。
</t>
    <phoneticPr fontId="3"/>
  </si>
  <si>
    <t>・補助金等額確定通知書</t>
    <phoneticPr fontId="3"/>
  </si>
  <si>
    <t>1件</t>
    <rPh sb="1" eb="2">
      <t>ケン</t>
    </rPh>
    <phoneticPr fontId="3"/>
  </si>
  <si>
    <t>以上</t>
    <rPh sb="0" eb="2">
      <t>イジョウ</t>
    </rPh>
    <phoneticPr fontId="3"/>
  </si>
  <si>
    <t>文書取扱</t>
    <rPh sb="0" eb="2">
      <t>ブンショ</t>
    </rPh>
    <rPh sb="2" eb="4">
      <t>トリアツカイ</t>
    </rPh>
    <phoneticPr fontId="3"/>
  </si>
  <si>
    <t>延岡市水産課</t>
    <rPh sb="0" eb="3">
      <t>ノベオカシ</t>
    </rPh>
    <rPh sb="3" eb="6">
      <t>スイサンカ</t>
    </rPh>
    <phoneticPr fontId="3"/>
  </si>
  <si>
    <t>担当：大西</t>
    <rPh sb="0" eb="2">
      <t>タントウ</t>
    </rPh>
    <rPh sb="3" eb="5">
      <t>オオニシ</t>
    </rPh>
    <phoneticPr fontId="3"/>
  </si>
  <si>
    <t>TEL：22-7020</t>
    <phoneticPr fontId="3"/>
  </si>
  <si>
    <t>補助金等交付決定通知書の送付について</t>
    <phoneticPr fontId="3"/>
  </si>
  <si>
    <t>・補助金交付決定通知書</t>
    <rPh sb="1" eb="4">
      <t>ホジョキン</t>
    </rPh>
    <rPh sb="4" eb="11">
      <t>コウフケッテイツウチショ</t>
    </rPh>
    <phoneticPr fontId="3"/>
  </si>
  <si>
    <r>
      <t>住所</t>
    </r>
    <r>
      <rPr>
        <sz val="8"/>
        <color rgb="FFFF0000"/>
        <rFont val="HG丸ｺﾞｼｯｸM-PRO"/>
        <family val="3"/>
        <charset val="128"/>
      </rPr>
      <t>（自動）</t>
    </r>
    <rPh sb="0" eb="2">
      <t>ジュウショ</t>
    </rPh>
    <rPh sb="3" eb="5">
      <t>ジドウ</t>
    </rPh>
    <phoneticPr fontId="3"/>
  </si>
  <si>
    <t>番地以下</t>
    <rPh sb="0" eb="4">
      <t>バンチイカ</t>
    </rPh>
    <phoneticPr fontId="3"/>
  </si>
  <si>
    <t>ﾐﾔｻﾞｷｹﾝ</t>
  </si>
  <si>
    <t>ﾐﾔｻﾞｷｼ</t>
  </si>
  <si>
    <t>ｲｶﾆｹｲｻｲｶﾞﾅｲﾊﾞｱｲ</t>
  </si>
  <si>
    <t>宮崎県</t>
  </si>
  <si>
    <t>宮崎市</t>
  </si>
  <si>
    <t>ｱｵｼﾏ</t>
  </si>
  <si>
    <t>青島</t>
  </si>
  <si>
    <t>ｱｵｼﾏﾆｼ</t>
  </si>
  <si>
    <t>青島西</t>
  </si>
  <si>
    <t>ｱｵﾊﾞﾁｮｳ</t>
  </si>
  <si>
    <t>青葉町</t>
  </si>
  <si>
    <t>ｱｶｴ</t>
  </si>
  <si>
    <t>赤江</t>
  </si>
  <si>
    <t>ｱｻﾋ</t>
  </si>
  <si>
    <t>旭</t>
  </si>
  <si>
    <t>ｱﾂﾞﾏﾁｮｳ</t>
  </si>
  <si>
    <t>吾妻町</t>
  </si>
  <si>
    <t>ｱﾄｴ</t>
  </si>
  <si>
    <t>跡江</t>
  </si>
  <si>
    <t>ｱﾘﾀ</t>
  </si>
  <si>
    <t>有田</t>
  </si>
  <si>
    <t>ｱﾜｷｶﾞﾊﾗﾁｮｳ</t>
  </si>
  <si>
    <t>阿波岐原町</t>
  </si>
  <si>
    <t>ｲｷﾒ</t>
  </si>
  <si>
    <t>生目</t>
  </si>
  <si>
    <t>ｲｷﾒﾀﾞｲﾋｶﾞｼ</t>
  </si>
  <si>
    <t>生目台東</t>
  </si>
  <si>
    <t>ｲｷﾒﾀﾞｲﾆｼ</t>
  </si>
  <si>
    <t>生目台西</t>
  </si>
  <si>
    <t>ｲｹｳﾁﾁｮｳ</t>
  </si>
  <si>
    <t>池内町</t>
  </si>
  <si>
    <t>ｲﾁﾉﾐﾔﾁｮｳ</t>
  </si>
  <si>
    <t>一の宮町</t>
  </si>
  <si>
    <t>ｲﾄﾊﾞﾙ</t>
  </si>
  <si>
    <t>糸原</t>
  </si>
  <si>
    <t>ｳｷﾀ</t>
  </si>
  <si>
    <t>浮田</t>
  </si>
  <si>
    <t>ｳｷﾉｼﾞｮｳﾁｮｳ</t>
  </si>
  <si>
    <t>浮城町</t>
  </si>
  <si>
    <t>ｳﾁｳﾐ</t>
  </si>
  <si>
    <t>内海</t>
  </si>
  <si>
    <t>ｳﾘｭｳﾉ(ｼﾓﾊﾀ)</t>
  </si>
  <si>
    <t>瓜生野（下畑）</t>
  </si>
  <si>
    <t>ｳﾘｭｳﾉ(ｿﾉﾀ)</t>
  </si>
  <si>
    <t>ｴｲﾗｸﾁｮｳ</t>
  </si>
  <si>
    <t>永楽町</t>
  </si>
  <si>
    <t>ｴﾋﾗﾅｶﾏﾁ</t>
  </si>
  <si>
    <t>江平中町</t>
  </si>
  <si>
    <t>ｴﾋﾗﾋｶﾞｼﾏﾁ</t>
  </si>
  <si>
    <t>江平東町</t>
  </si>
  <si>
    <t>ｴﾋﾗﾋｶﾞｼ</t>
  </si>
  <si>
    <t>江平東</t>
  </si>
  <si>
    <t>ｴﾋﾗﾆｼ</t>
  </si>
  <si>
    <t>江平西</t>
  </si>
  <si>
    <t>ｴﾋﾗﾁｮｳ</t>
  </si>
  <si>
    <t>江平町</t>
  </si>
  <si>
    <t>ｵｲﾏﾂ</t>
  </si>
  <si>
    <t>老松</t>
  </si>
  <si>
    <t>ｵｵｼﾏﾁｮｳ</t>
  </si>
  <si>
    <t>大島町</t>
  </si>
  <si>
    <t>ｵｵｾﾏﾁ(ｶﾐﾊﾀ)</t>
  </si>
  <si>
    <t>大瀬町（上畑）</t>
  </si>
  <si>
    <t>ｵｵｾﾏﾁ(ｿﾉﾀ)</t>
  </si>
  <si>
    <t>ｵｵﾀ</t>
  </si>
  <si>
    <t>太田</t>
  </si>
  <si>
    <t>ｵｵﾂｶﾀﾞｲﾋｶﾞｼ</t>
  </si>
  <si>
    <t>大塚台東</t>
  </si>
  <si>
    <t>ｵｵﾂｶﾀﾞｲﾆｼ</t>
  </si>
  <si>
    <t>大塚台西</t>
  </si>
  <si>
    <t>ｵｵﾂｶﾁｮｳ</t>
  </si>
  <si>
    <t>大塚町</t>
  </si>
  <si>
    <t>ｵｵﾂﾎﾞﾁｮｳ</t>
  </si>
  <si>
    <t>大坪町</t>
  </si>
  <si>
    <t>ｵｵﾂﾎﾞﾋｶﾞｼ</t>
  </si>
  <si>
    <t>大坪東</t>
  </si>
  <si>
    <t>ｵｵﾂﾎﾞﾆｼ</t>
  </si>
  <si>
    <t>大坪西</t>
  </si>
  <si>
    <t>ｵｵﾊｼ</t>
  </si>
  <si>
    <t>大橋</t>
  </si>
  <si>
    <t>ｵｵﾖﾄﾞ</t>
  </si>
  <si>
    <t>大淀</t>
  </si>
  <si>
    <t>ｵﾄﾞﾁｮｳ</t>
  </si>
  <si>
    <t>小戸町</t>
  </si>
  <si>
    <t>ｵﾘｳｻﾞｺ</t>
  </si>
  <si>
    <t>折生迫</t>
  </si>
  <si>
    <t>ｶｴﾀﾞ</t>
  </si>
  <si>
    <t>加江田</t>
  </si>
  <si>
    <t>ｶｵﾙｻﾞｶ</t>
  </si>
  <si>
    <t>薫る坂</t>
  </si>
  <si>
    <t>ｶｶﾞﾐｽﾞ</t>
  </si>
  <si>
    <t>鏡洲</t>
  </si>
  <si>
    <t>ｶﾞｸｴﾝｷﾊﾅﾀﾞｲｻｸﾗ</t>
  </si>
  <si>
    <t>学園木花台桜</t>
  </si>
  <si>
    <t>ｶﾞｸｴﾝｷﾊﾞﾅﾀﾞｲﾆｼ</t>
  </si>
  <si>
    <t>学園木花台西</t>
  </si>
  <si>
    <t>ｶﾞｸｴﾝｷﾊﾞﾅﾀﾞｲﾐﾅﾐ</t>
  </si>
  <si>
    <t>学園木花台南</t>
  </si>
  <si>
    <t>ｶﾞｸｴﾝｷﾊﾞﾅﾀﾞｲｷﾀ</t>
  </si>
  <si>
    <t>学園木花台北</t>
  </si>
  <si>
    <t>ｶｼﾜﾊﾞﾙ</t>
  </si>
  <si>
    <t>柏原</t>
  </si>
  <si>
    <t>ｶﾈｻﾞｷ</t>
  </si>
  <si>
    <t>金崎</t>
  </si>
  <si>
    <t>ｶﾐｷﾀｶﾀ</t>
  </si>
  <si>
    <t>上北方</t>
  </si>
  <si>
    <t>ｶﾐﾉﾏﾁ</t>
  </si>
  <si>
    <t>上野町</t>
  </si>
  <si>
    <t>ｶﾜﾗﾏﾁ</t>
  </si>
  <si>
    <t>川原町</t>
  </si>
  <si>
    <t>ｷﾞｵﾝ</t>
  </si>
  <si>
    <t>祇園</t>
  </si>
  <si>
    <t>ｷﾀｶﾜｳﾁﾁｮｳ</t>
  </si>
  <si>
    <t>北川内町</t>
  </si>
  <si>
    <t>ｷﾀｺﾞﾝｹﾞﾝﾁｮｳ</t>
  </si>
  <si>
    <t>北権現町</t>
  </si>
  <si>
    <t>ｷﾀﾀｶﾏﾂﾁｮｳ</t>
  </si>
  <si>
    <t>北高松町</t>
  </si>
  <si>
    <t>ｷﾎﾞｳｶﾞｵｶ</t>
  </si>
  <si>
    <t>希望ケ丘</t>
  </si>
  <si>
    <t>ｷｮｳﾂｶ</t>
  </si>
  <si>
    <t>京塚</t>
  </si>
  <si>
    <t>ｷｮｳﾂﾞｶﾁｮｳ</t>
  </si>
  <si>
    <t>京塚町</t>
  </si>
  <si>
    <t>ｷﾖﾀｹﾁｮｳｱｻﾋ</t>
  </si>
  <si>
    <t>清武町あさひ</t>
  </si>
  <si>
    <t>ｷﾖﾀｹﾁｮｳｲｹﾀﾞﾀﾞｲ</t>
  </si>
  <si>
    <t>清武町池田台</t>
  </si>
  <si>
    <t>ｷﾖﾀｹﾁｮｳｲｹﾀﾞﾀﾞｲｷﾀ</t>
  </si>
  <si>
    <t>清武町池田台北</t>
  </si>
  <si>
    <t>ｷﾖﾀｹﾁｮｳｲﾏｲｽﾞﾐ</t>
  </si>
  <si>
    <t>清武町今泉</t>
  </si>
  <si>
    <t>ｷﾖﾀｹﾁｮｳｵｶ</t>
  </si>
  <si>
    <t>清武町岡</t>
  </si>
  <si>
    <t>ｷﾖﾀｹﾁｮｳｶﾉｳ(ﾁｮｳﾒ)</t>
  </si>
  <si>
    <t>清武町加納（丁目）</t>
  </si>
  <si>
    <t>ｷﾖﾀｹﾁｮｳｶﾉｳ(ﾊﾞﾝﾁ)</t>
  </si>
  <si>
    <t>清武町加納（番地）</t>
  </si>
  <si>
    <t>ｷﾖﾀｹﾁｮｳｷﾊﾗ</t>
  </si>
  <si>
    <t>清武町木原</t>
  </si>
  <si>
    <t>ｷﾖﾀｹﾁｮｳｼｮｳﾃﾞ</t>
  </si>
  <si>
    <t>清武町正手</t>
  </si>
  <si>
    <t>ｷﾖﾀｹﾁｮｳｼﾝﾏﾁ</t>
  </si>
  <si>
    <t>清武町新町</t>
  </si>
  <si>
    <t>ｷﾖﾀｹﾁｮｳﾆｼｼﾝﾏﾁ</t>
  </si>
  <si>
    <t>清武町西新町</t>
  </si>
  <si>
    <t>ｷﾖﾀｹﾁｮｳﾌﾅﾋｷ</t>
  </si>
  <si>
    <t>清武町船引</t>
  </si>
  <si>
    <t>ｷﾘｼﾏ</t>
  </si>
  <si>
    <t>霧島</t>
  </si>
  <si>
    <t>ｸﾞｼﾞﾌﾞﾝ</t>
  </si>
  <si>
    <t>郡司分</t>
  </si>
  <si>
    <t>ｸﾏﾉ</t>
  </si>
  <si>
    <t>熊野</t>
  </si>
  <si>
    <t>ｹﾞﾝﾄﾞｳﾁｮｳ</t>
  </si>
  <si>
    <t>源藤町</t>
  </si>
  <si>
    <t>ｺｳﾅﾝ</t>
  </si>
  <si>
    <t>江南</t>
  </si>
  <si>
    <t>ｺﾏﾂ</t>
  </si>
  <si>
    <t>小松</t>
  </si>
  <si>
    <t>ｺﾏﾂﾀﾞｲｷﾀﾏﾁ</t>
  </si>
  <si>
    <t>小松台北町</t>
  </si>
  <si>
    <t>ｺﾏﾂﾀﾞｲﾆｼ</t>
  </si>
  <si>
    <t>小松台西</t>
  </si>
  <si>
    <t>ｺﾏﾂﾀﾞｲﾋｶﾞｼ</t>
  </si>
  <si>
    <t>小松台東</t>
  </si>
  <si>
    <t>ｺﾏﾂﾀﾞｲﾐﾅﾐﾏﾁ</t>
  </si>
  <si>
    <t>小松台南町</t>
  </si>
  <si>
    <t>ｺﾞﾝｹﾞﾝﾁｮｳ</t>
  </si>
  <si>
    <t>権現町</t>
  </si>
  <si>
    <t>ｻｸﾗｶﾞｵｶﾁｮｳ</t>
  </si>
  <si>
    <t>桜ケ丘町</t>
  </si>
  <si>
    <t>ｻｸﾗﾏﾁ</t>
  </si>
  <si>
    <t>桜町</t>
  </si>
  <si>
    <t>ｻﾄﾞﾜﾗﾁｮｳｲｼｻﾞｷ</t>
  </si>
  <si>
    <t>佐土原町石崎</t>
  </si>
  <si>
    <t>ｻﾄﾞﾜﾗﾁｮｳｶﾐﾀｼﾞﾏ</t>
  </si>
  <si>
    <t>佐土原町上田島</t>
  </si>
  <si>
    <t>ｻﾄﾞﾜﾗﾁｮｳｼﾓﾀｼﾞﾏ</t>
  </si>
  <si>
    <t>佐土原町下田島</t>
  </si>
  <si>
    <t>ｻﾄﾞﾜﾗﾁｮｳｼﾓﾄﾝﾀﾞ</t>
  </si>
  <si>
    <t>佐土原町下富田</t>
  </si>
  <si>
    <t>ｻﾄﾞﾜﾗﾁｮｳｼﾓﾅｶ</t>
  </si>
  <si>
    <t>佐土原町下那珂</t>
  </si>
  <si>
    <t>ｻﾄﾞﾜﾗﾁｮｳﾆｼｶﾐﾅｶ</t>
  </si>
  <si>
    <t>佐土原町西上那珂</t>
  </si>
  <si>
    <t>ｻﾄﾞﾜﾗﾁｮｳﾋｶﾞｼｶﾐﾅｶ</t>
  </si>
  <si>
    <t>佐土原町東上那珂</t>
  </si>
  <si>
    <t>ｻﾄﾞﾜﾗﾁｮｳﾏﾂｺｳｼﾞ</t>
  </si>
  <si>
    <t>佐土原町松小路</t>
  </si>
  <si>
    <t>ｼｵｼﾞ</t>
  </si>
  <si>
    <t>塩路</t>
  </si>
  <si>
    <t>ｼｵﾐﾁｮｳ</t>
  </si>
  <si>
    <t>潮見町</t>
  </si>
  <si>
    <t>ｼﾏﾉｳﾁ</t>
  </si>
  <si>
    <t>島之内</t>
  </si>
  <si>
    <t>ｼﾐｽﾞ</t>
  </si>
  <si>
    <t>清水</t>
  </si>
  <si>
    <t>ｼﾓｷﾀｶﾀﾏﾁ</t>
  </si>
  <si>
    <t>下北方町</t>
  </si>
  <si>
    <t>ｼﾓﾊﾗﾁｮｳ</t>
  </si>
  <si>
    <t>下原町</t>
  </si>
  <si>
    <t>ｼｮｳｴｲﾁｮｳ</t>
  </si>
  <si>
    <t>昭栄町</t>
  </si>
  <si>
    <t>ｼﾞｮｳｶﾞｻｷ</t>
  </si>
  <si>
    <t>城ケ崎</t>
  </si>
  <si>
    <t>ｼﾞｮｳﾄﾞｴﾁｮｳ</t>
  </si>
  <si>
    <t>浄土江町</t>
  </si>
  <si>
    <t>ｼｮｳﾜﾁｮｳ</t>
  </si>
  <si>
    <t>昭和町</t>
  </si>
  <si>
    <t>ｼﾝｴｲﾁｮｳ</t>
  </si>
  <si>
    <t>新栄町</t>
  </si>
  <si>
    <t>ｼﾞﾝｸﾞｳ</t>
  </si>
  <si>
    <t>神宮</t>
  </si>
  <si>
    <t>ｼﾞﾝｸﾞｳﾆｼ</t>
  </si>
  <si>
    <t>神宮西</t>
  </si>
  <si>
    <t>ｼﾞﾝｸﾞｳﾋｶﾞｼ</t>
  </si>
  <si>
    <t>神宮東</t>
  </si>
  <si>
    <t>ｼﾞﾝｸﾞｳﾁｮｳ</t>
  </si>
  <si>
    <t>神宮町</t>
  </si>
  <si>
    <t>ｼﾝｼﾞｮｳﾁｮｳ</t>
  </si>
  <si>
    <t>新城町</t>
  </si>
  <si>
    <t>ｼﾝﾍﾞｯﾌﾟﾁｮｳ</t>
  </si>
  <si>
    <t>新別府町</t>
  </si>
  <si>
    <t>ｽｴﾋﾛ</t>
  </si>
  <si>
    <t>末広</t>
  </si>
  <si>
    <t>ｾｶﾞｼﾗ</t>
  </si>
  <si>
    <t>瀬頭</t>
  </si>
  <si>
    <t>ｾｶﾞｼﾗﾁｮｳ</t>
  </si>
  <si>
    <t>瀬頭町</t>
  </si>
  <si>
    <t>ｿｼﾁｮｳ</t>
  </si>
  <si>
    <t>曽師町</t>
  </si>
  <si>
    <t>ﾀﾞｲｵｳﾁｮｳ</t>
  </si>
  <si>
    <t>大王町</t>
  </si>
  <si>
    <t>ﾀﾞｲｸ</t>
  </si>
  <si>
    <t>大工</t>
  </si>
  <si>
    <t>ﾀｶｵｶﾁｮｳｲｲﾀﾞ</t>
  </si>
  <si>
    <t>高岡町飯田</t>
  </si>
  <si>
    <t>ﾀｶｵｶﾁｮｳｳﾁﾔﾏ(1-3214ﾊﾞﾝﾁ)</t>
  </si>
  <si>
    <t>高岡町内山（１～３２１４番地）</t>
  </si>
  <si>
    <t>ﾀｶｵｶﾁｮｳｳﾁﾔﾏ(ｿﾉﾀ)</t>
  </si>
  <si>
    <t>ﾀｶｵｶﾁｮｳｳﾗﾉﾐｮｳ(2793-4389ﾊﾞﾝﾁ)</t>
  </si>
  <si>
    <t>高岡町浦之名（２７９３～４３８９番地）</t>
  </si>
  <si>
    <t>ﾀｶｵｶﾁｮｳｳﾗﾉﾐｮｳ(ｿﾉﾀ)</t>
  </si>
  <si>
    <t>ﾀｶｵｶﾁｮｳｵﾔﾏﾀﾞ</t>
  </si>
  <si>
    <t>高岡町小山田</t>
  </si>
  <si>
    <t>ﾀｶｵｶﾁｮｳｶﾐｸﾗﾅｶﾞ(1206-1268ﾊﾞﾝﾁ､ｳﾁﾉﾔｴ)</t>
  </si>
  <si>
    <t>高岡町上倉永（１２０６～１２６８番地、内の八重）</t>
  </si>
  <si>
    <t>ﾀｶｵｶﾁｮｳｶﾐｸﾗﾅｶﾞ(ｿﾉﾀ)</t>
  </si>
  <si>
    <t>ﾀｶｵｶﾁｮｳｶﾐﾔ</t>
  </si>
  <si>
    <t>高岡町紙屋</t>
  </si>
  <si>
    <t>ﾀｶｵｶﾁｮｳｺﾞﾁｮｳ(1-3137ﾊﾞﾝﾁ)</t>
  </si>
  <si>
    <t>高岡町五町（１～３１３７番地）</t>
  </si>
  <si>
    <t>ﾀｶｵｶﾁｮｳｺﾞﾁｮｳ(ｿﾉﾀ)</t>
  </si>
  <si>
    <t>ﾀｶｵｶﾁｮｳｼﾓｸﾗﾅｶﾞ</t>
  </si>
  <si>
    <t>高岡町下倉永</t>
  </si>
  <si>
    <t>ﾀｶｵｶﾁｮｳﾀｶﾊﾏ</t>
  </si>
  <si>
    <t>高岡町高浜</t>
  </si>
  <si>
    <t>ﾀｶｵｶﾁｮｳﾊﾅﾐ</t>
  </si>
  <si>
    <t>高岡町花見</t>
  </si>
  <si>
    <t>ﾀｶｽﾁｮｳ</t>
  </si>
  <si>
    <t>高洲町</t>
  </si>
  <si>
    <t>ﾀｶﾁﾎﾄﾞｵﾘ</t>
  </si>
  <si>
    <t>高千穂通</t>
  </si>
  <si>
    <t>ﾀｶﾏﾂﾁｮｳ</t>
  </si>
  <si>
    <t>高松町</t>
  </si>
  <si>
    <t>ﾀｼﾛﾁｮｳ</t>
  </si>
  <si>
    <t>田代町</t>
  </si>
  <si>
    <t>ﾀﾁﾊﾞﾅﾄﾞｵﾘﾆｼ</t>
  </si>
  <si>
    <t>橘通西</t>
  </si>
  <si>
    <t>ﾀﾁﾊﾞﾅﾄﾞｵﾘﾋｶﾞｼ</t>
  </si>
  <si>
    <t>橘通東</t>
  </si>
  <si>
    <t>ﾀﾆｶﾞﾜ</t>
  </si>
  <si>
    <t>谷川</t>
  </si>
  <si>
    <t>ﾀﾆｶﾞﾜﾁｮｳ</t>
  </si>
  <si>
    <t>谷川町</t>
  </si>
  <si>
    <t>ﾀﾉﾁｮｳｱｹﾎﾞﾉ</t>
  </si>
  <si>
    <t>田野町あけぼの</t>
  </si>
  <si>
    <t>ﾀﾉﾁｮｳｵﾂ</t>
  </si>
  <si>
    <t>田野町乙</t>
  </si>
  <si>
    <t>ﾀﾉﾁｮｳｺｳ</t>
  </si>
  <si>
    <t>田野町甲</t>
  </si>
  <si>
    <t>ﾀﾉﾁｮｳﾐﾅﾐﾊﾞﾙ</t>
  </si>
  <si>
    <t>田野町南原</t>
  </si>
  <si>
    <t>ﾀﾖｼ</t>
  </si>
  <si>
    <t>田吉</t>
  </si>
  <si>
    <t>ﾁｸﾞｻﾁｮｳ</t>
  </si>
  <si>
    <t>千草町</t>
  </si>
  <si>
    <t>ﾁｭｳｵｳﾄﾞｵﾘ</t>
  </si>
  <si>
    <t>中央通</t>
  </si>
  <si>
    <t>ﾂｷﾐｶﾞｵｶ</t>
  </si>
  <si>
    <t>月見ケ丘</t>
  </si>
  <si>
    <t>ﾂﾂﾐｳﾁ</t>
  </si>
  <si>
    <t>堤内</t>
  </si>
  <si>
    <t>ﾂﾈﾋｻ(ﾁｮｳﾒ)</t>
  </si>
  <si>
    <t>恒久（丁目）</t>
  </si>
  <si>
    <t>ﾂﾈﾋｻ(ﾊﾞﾝﾁ)</t>
  </si>
  <si>
    <t>恒久（番地）</t>
  </si>
  <si>
    <t>ﾂﾈﾋｻﾐﾅﾐ</t>
  </si>
  <si>
    <t>恒久南</t>
  </si>
  <si>
    <t>ﾂﾙﾉｼﾏ</t>
  </si>
  <si>
    <t>鶴島</t>
  </si>
  <si>
    <t>ﾃﾞｷｼﾞﾏﾁｮｳ</t>
  </si>
  <si>
    <t>出来島町</t>
  </si>
  <si>
    <t>ﾃﾝﾏﾝ</t>
  </si>
  <si>
    <t>天満</t>
  </si>
  <si>
    <t>ﾃﾝﾏﾝﾁｮｳ</t>
  </si>
  <si>
    <t>天満町</t>
  </si>
  <si>
    <t>ﾄｳｸﾞｳ</t>
  </si>
  <si>
    <t>東宮</t>
  </si>
  <si>
    <t>ﾄﾐﾖｼ</t>
  </si>
  <si>
    <t>富吉</t>
  </si>
  <si>
    <t>ﾅｶﾂｾﾁｮｳ</t>
  </si>
  <si>
    <t>中津瀬町</t>
  </si>
  <si>
    <t>ﾅｶﾆｼﾁｮｳ</t>
  </si>
  <si>
    <t>中西町</t>
  </si>
  <si>
    <t>ﾅｶﾑﾗﾋｶﾞｼ</t>
  </si>
  <si>
    <t>中村東</t>
  </si>
  <si>
    <t>ﾅｶﾑﾗﾆｼ</t>
  </si>
  <si>
    <t>中村西</t>
  </si>
  <si>
    <t>ﾅｶﾞﾐﾈ</t>
  </si>
  <si>
    <t>長嶺</t>
  </si>
  <si>
    <t>ﾅﾐｼﾏ</t>
  </si>
  <si>
    <t>波島</t>
  </si>
  <si>
    <t>ﾆｲﾅﾂﾞﾒ</t>
  </si>
  <si>
    <t>新名爪</t>
  </si>
  <si>
    <t>ﾆｼｲｹﾁｮｳ</t>
  </si>
  <si>
    <t>西池町</t>
  </si>
  <si>
    <t>ﾆｼｷﾎﾝﾏﾁ</t>
  </si>
  <si>
    <t>錦本町</t>
  </si>
  <si>
    <t>ﾆｼｷﾏﾁ</t>
  </si>
  <si>
    <t>錦町</t>
  </si>
  <si>
    <t>ﾆｼﾀｶﾏﾂﾁｮｳ</t>
  </si>
  <si>
    <t>西高松町</t>
  </si>
  <si>
    <t>ﾊﾅｶﾞｼﾏﾁｮｳ</t>
  </si>
  <si>
    <t>花ケ島町</t>
  </si>
  <si>
    <t>ﾊﾅﾄﾞﾉﾁｮｳ</t>
  </si>
  <si>
    <t>花殿町</t>
  </si>
  <si>
    <t>ﾊﾅﾔﾏﾃﾆｼ</t>
  </si>
  <si>
    <t>花山手西</t>
  </si>
  <si>
    <t>ﾊﾅﾔﾏﾃﾋｶﾞｼ</t>
  </si>
  <si>
    <t>花山手東</t>
  </si>
  <si>
    <t>ﾊﾗﾏﾁ</t>
  </si>
  <si>
    <t>原町</t>
  </si>
  <si>
    <t>ﾋｴﾊﾞﾙﾁｮｳ</t>
  </si>
  <si>
    <t>稗原町</t>
  </si>
  <si>
    <t>ﾋｶﾞｼｵｵﾐﾔ</t>
  </si>
  <si>
    <t>東大宮</t>
  </si>
  <si>
    <t>ﾋｶﾞｼｵｵﾖﾄﾞ</t>
  </si>
  <si>
    <t>東大淀</t>
  </si>
  <si>
    <t>ﾋﾉﾃﾞﾁｮｳ</t>
  </si>
  <si>
    <t>日ノ出町</t>
  </si>
  <si>
    <t>ﾋﾛｼﾏ</t>
  </si>
  <si>
    <t>広島</t>
  </si>
  <si>
    <t>ﾋﾛﾊﾗ</t>
  </si>
  <si>
    <t>広原</t>
  </si>
  <si>
    <t>ﾌｸｼﾏﾁｮｳ(ﾁｮｳﾒ)</t>
  </si>
  <si>
    <t>福島町（丁目）</t>
  </si>
  <si>
    <t>ﾌｸｼﾏﾁｮｳ(ﾊﾞﾝﾁ)</t>
  </si>
  <si>
    <t>福島町（番地）</t>
  </si>
  <si>
    <t>ﾌﾅﾂｶ</t>
  </si>
  <si>
    <t>船塚</t>
  </si>
  <si>
    <t>ﾌﾙｼﾞｮｳﾁｮｳ</t>
  </si>
  <si>
    <t>古城町</t>
  </si>
  <si>
    <t>ﾍｲﾜｶﾞｵｶｷﾀﾏﾁ</t>
  </si>
  <si>
    <t>平和が丘北町</t>
  </si>
  <si>
    <t>ﾍｲﾜｶﾞｵｶﾆｼﾏﾁ</t>
  </si>
  <si>
    <t>平和が丘西町</t>
  </si>
  <si>
    <t>ﾍｲﾜｶﾞｵｶﾋｶﾞｼﾏﾁ</t>
  </si>
  <si>
    <t>平和が丘東町</t>
  </si>
  <si>
    <t>ﾍﾞｯﾌﾟﾁｮｳ</t>
  </si>
  <si>
    <t>別府町</t>
  </si>
  <si>
    <t>ﾎｳｼﾞ</t>
  </si>
  <si>
    <t>芳士</t>
  </si>
  <si>
    <t>ﾎｿｴ(ﾍｲﾜ)</t>
  </si>
  <si>
    <t>細江（平和）</t>
  </si>
  <si>
    <t>ﾎｿｴ(ｿﾉﾀ)</t>
  </si>
  <si>
    <t>ﾎﾘｶﾜﾁｮｳ</t>
  </si>
  <si>
    <t>堀川町</t>
  </si>
  <si>
    <t>ﾎﾝｺﾞｳ</t>
  </si>
  <si>
    <t>本郷</t>
  </si>
  <si>
    <t>ﾎﾝｺﾞｳｷﾀｶﾀ</t>
  </si>
  <si>
    <t>本郷北方</t>
  </si>
  <si>
    <t>ﾎﾝｺﾞｳﾐﾅﾐｶﾀ</t>
  </si>
  <si>
    <t>本郷南方</t>
  </si>
  <si>
    <t>ﾏｴﾊﾞﾙﾁｮｳ</t>
  </si>
  <si>
    <t>前原町</t>
  </si>
  <si>
    <t>ﾏﾂﾊﾞｼ</t>
  </si>
  <si>
    <t>松橋</t>
  </si>
  <si>
    <t>ﾏﾂﾔﾏ</t>
  </si>
  <si>
    <t>松山</t>
  </si>
  <si>
    <t>ﾏﾅﾋﾞﾉ</t>
  </si>
  <si>
    <t>まなび野</t>
  </si>
  <si>
    <t>ﾏﾙｼﾏﾁｮｳ</t>
  </si>
  <si>
    <t>丸島町</t>
  </si>
  <si>
    <t>ﾏﾙﾔﾏ</t>
  </si>
  <si>
    <t>丸山</t>
  </si>
  <si>
    <t>ﾐﾅﾄ</t>
  </si>
  <si>
    <t>港</t>
  </si>
  <si>
    <t>ﾐﾅﾄﾋｶﾞｼ</t>
  </si>
  <si>
    <t>港東</t>
  </si>
  <si>
    <t>ﾐﾅﾐｶﾀﾁｮｳ</t>
  </si>
  <si>
    <t>南方町</t>
  </si>
  <si>
    <t>ﾐﾅﾐﾀｶﾏﾂﾁｮｳ</t>
  </si>
  <si>
    <t>南高松町</t>
  </si>
  <si>
    <t>ﾐﾅﾐﾊﾅｶﾞｼﾏﾁｮｳ</t>
  </si>
  <si>
    <t>南花ケ島町</t>
  </si>
  <si>
    <t>ﾐﾅﾐﾏﾁ</t>
  </si>
  <si>
    <t>南町</t>
  </si>
  <si>
    <t>ﾐﾔｻﾞｷｴｷﾋｶﾞｼ</t>
  </si>
  <si>
    <t>宮崎駅東</t>
  </si>
  <si>
    <t>ﾐﾔﾀﾁｮｳ</t>
  </si>
  <si>
    <t>宮田町</t>
  </si>
  <si>
    <t>ﾐﾔﾉﾓﾄﾏﾁ</t>
  </si>
  <si>
    <t>宮の元町</t>
  </si>
  <si>
    <t>ﾐﾔﾜｷﾁｮｳ</t>
  </si>
  <si>
    <t>宮脇町</t>
  </si>
  <si>
    <t>ﾑﾗｽﾐﾁｮｳ</t>
  </si>
  <si>
    <t>村角町</t>
  </si>
  <si>
    <t>ﾓﾄﾐﾔﾁｮｳ</t>
  </si>
  <si>
    <t>元宮町</t>
  </si>
  <si>
    <t>ﾔﾅｷﾞﾏﾙﾁｮｳ</t>
  </si>
  <si>
    <t>柳丸町</t>
  </si>
  <si>
    <t>ﾔﾉｻｷﾁｮｳ</t>
  </si>
  <si>
    <t>矢の先町</t>
  </si>
  <si>
    <t>ﾔﾏｻｷﾁｮｳ</t>
  </si>
  <si>
    <t>山崎町</t>
  </si>
  <si>
    <t>ﾔﾏﾄﾁｮｳ</t>
  </si>
  <si>
    <t>大和町</t>
  </si>
  <si>
    <t>ﾖｼﾉ</t>
  </si>
  <si>
    <t>吉野</t>
  </si>
  <si>
    <t>ﾖｼﾑﾗﾁｮｳ</t>
  </si>
  <si>
    <t>吉村町</t>
  </si>
  <si>
    <t>ﾖﾄﾞｶﾞﾜ</t>
  </si>
  <si>
    <t>淀川</t>
  </si>
  <si>
    <t>ﾜﾁｶﾞﾜﾗ</t>
  </si>
  <si>
    <t>和知川原</t>
  </si>
  <si>
    <t>ﾐﾔｺﾉｼﾞｮｳｼ</t>
  </si>
  <si>
    <t>都城市</t>
  </si>
  <si>
    <t>ｱﾔﾒﾊﾞﾙﾁｮｳ</t>
  </si>
  <si>
    <t>菖蒲原町</t>
  </si>
  <si>
    <t>ｲﾁﾏﾝｼﾞｮｳﾁｮｳ</t>
  </si>
  <si>
    <t>一万城町</t>
  </si>
  <si>
    <t>ｲﾏﾏﾁ</t>
  </si>
  <si>
    <t>今町</t>
  </si>
  <si>
    <t>ｲﾜﾐﾂﾁｮｳ</t>
  </si>
  <si>
    <t>岩満町</t>
  </si>
  <si>
    <t>ｲﾜﾖｼ</t>
  </si>
  <si>
    <t>祝吉</t>
  </si>
  <si>
    <t>ｲﾜﾖｼﾁｮｳ</t>
  </si>
  <si>
    <t>祝吉町</t>
  </si>
  <si>
    <t>ｳﾒｷﾀﾁｮｳ</t>
  </si>
  <si>
    <t>梅北町</t>
  </si>
  <si>
    <t>ｵｵｲﾜﾀﾞﾁｮｳ</t>
  </si>
  <si>
    <t>大岩田町</t>
  </si>
  <si>
    <t>ｵﾄﾎﾞｳﾁｮｳ</t>
  </si>
  <si>
    <t>乙房町</t>
  </si>
  <si>
    <t>ｶｲﾓﾄﾁｮｳ</t>
  </si>
  <si>
    <t>甲斐元町</t>
  </si>
  <si>
    <t>ｶｼﾉﾁｮｳ</t>
  </si>
  <si>
    <t>菓子野町</t>
  </si>
  <si>
    <t>ｶﾅﾀﾞﾁｮｳ</t>
  </si>
  <si>
    <t>金田町</t>
  </si>
  <si>
    <t>ｶﾐｶﾜﾋｶﾞｼ</t>
  </si>
  <si>
    <t>上川東</t>
  </si>
  <si>
    <t>ｶﾐｽﾞﾙﾁｮｳ</t>
  </si>
  <si>
    <t>上水流町</t>
  </si>
  <si>
    <t>ｶﾐﾅｶﾞｴﾁｮｳ</t>
  </si>
  <si>
    <t>上長飯町</t>
  </si>
  <si>
    <t>ｶﾐﾋｶﾞｼﾁｮｳ</t>
  </si>
  <si>
    <t>上東町</t>
  </si>
  <si>
    <t>ｶﾝﾏﾁ</t>
  </si>
  <si>
    <t>上町</t>
  </si>
  <si>
    <t>ｷﾀﾊﾗﾁｮｳ</t>
  </si>
  <si>
    <t>北原町</t>
  </si>
  <si>
    <t>ｸﾎﾞﾊﾞﾙﾁｮｳ</t>
  </si>
  <si>
    <t>久保原町</t>
  </si>
  <si>
    <t>ｸﾗﾊﾗﾁｮｳ</t>
  </si>
  <si>
    <t>蔵原町</t>
  </si>
  <si>
    <t>ｺｵﾘﾓﾄ</t>
  </si>
  <si>
    <t>郡元</t>
  </si>
  <si>
    <t>ｺｵﾘﾓﾄﾁｮｳ</t>
  </si>
  <si>
    <t>郡元町</t>
  </si>
  <si>
    <t>ｺﾞｼﾞｯﾁｮｳ</t>
  </si>
  <si>
    <t>五十町</t>
  </si>
  <si>
    <t>ｺﾏﾂﾊﾞﾗﾁｮｳ</t>
  </si>
  <si>
    <t>小松原町</t>
  </si>
  <si>
    <t>ｻｶｴﾏﾁ</t>
  </si>
  <si>
    <t>栄町</t>
  </si>
  <si>
    <t>ｼﾋﾞﾀﾁｮｳ</t>
  </si>
  <si>
    <t>志比田町</t>
  </si>
  <si>
    <t>ｼﾓｶﾜﾋｶﾞｼ</t>
  </si>
  <si>
    <t>下川東</t>
  </si>
  <si>
    <t>ｼﾓｽﾞﾙﾁｮｳ</t>
  </si>
  <si>
    <t>下水流町</t>
  </si>
  <si>
    <t>ｼﾓﾅｶﾞｴﾁｮｳ</t>
  </si>
  <si>
    <t>下長飯町</t>
  </si>
  <si>
    <t>ｼｮｳﾅｲﾁｮｳ</t>
  </si>
  <si>
    <t>庄内町</t>
  </si>
  <si>
    <t>ｼﾞﾝﾉﾔﾏﾁｮｳ</t>
  </si>
  <si>
    <t>神之山町</t>
  </si>
  <si>
    <t>ｾｷﾉｵﾁｮｳ</t>
  </si>
  <si>
    <t>関之尾町</t>
  </si>
  <si>
    <t>ｾﾝﾁｮｳ</t>
  </si>
  <si>
    <t>千町</t>
  </si>
  <si>
    <t>ﾀｶｵ</t>
  </si>
  <si>
    <t>鷹尾</t>
  </si>
  <si>
    <t>ﾀｶｷﾞﾁｮｳ</t>
  </si>
  <si>
    <t>高木町</t>
  </si>
  <si>
    <t>ﾀｶｻﾞｷﾁｮｳｴﾋﾗ</t>
  </si>
  <si>
    <t>高崎町江平</t>
  </si>
  <si>
    <t>ﾀｶｻﾞｷﾁｮｳｵｵﾑﾀ</t>
  </si>
  <si>
    <t>高崎町大牟田</t>
  </si>
  <si>
    <t>ﾀｶｻﾞｷﾁｮｳﾂﾏｷﾞﾘｼﾏ</t>
  </si>
  <si>
    <t>高崎町東霧島</t>
  </si>
  <si>
    <t>ﾀｶｻﾞｷﾁｮｳﾅﾜｾﾞ</t>
  </si>
  <si>
    <t>高崎町縄瀬</t>
  </si>
  <si>
    <t>ﾀｶｻﾞｷﾁｮｳﾌｴﾐｽﾞ</t>
  </si>
  <si>
    <t>高崎町笛水</t>
  </si>
  <si>
    <t>ﾀｶｻﾞｷﾁｮｳﾏｴﾀﾞ</t>
  </si>
  <si>
    <t>高崎町前田</t>
  </si>
  <si>
    <t>ﾀｶｼﾞｮｳﾁｮｳｱﾘﾐｽﾞ</t>
  </si>
  <si>
    <t>高城町有水</t>
  </si>
  <si>
    <t>ﾀｶｼﾞｮｳﾁｮｳｲｼﾔﾏ</t>
  </si>
  <si>
    <t>高城町石山</t>
  </si>
  <si>
    <t>ﾀｶｼﾞｮｳﾁｮｳｵｵｲﾃﾞ</t>
  </si>
  <si>
    <t>高城町大井手</t>
  </si>
  <si>
    <t>ﾀｶｼﾞｮｳﾁｮｳｻｸﾗｷﾞ</t>
  </si>
  <si>
    <t>高城町桜木</t>
  </si>
  <si>
    <t>ﾀｶｼﾞｮｳﾁｮｳｼｶ</t>
  </si>
  <si>
    <t>高城町四家</t>
  </si>
  <si>
    <t>ﾀｶｼﾞｮｳﾁｮｳﾀｶｼﾞｮｳ</t>
  </si>
  <si>
    <t>高城町高城</t>
  </si>
  <si>
    <t>ﾀｶｼﾞｮｳﾁｮｳﾎﾏﾝﾎﾞｳ</t>
  </si>
  <si>
    <t>高城町穂満坊</t>
  </si>
  <si>
    <t>ﾀｶﾉﾁｮｳ</t>
  </si>
  <si>
    <t>高野町</t>
  </si>
  <si>
    <t>ﾀﾃﾉﾁｮｳ</t>
  </si>
  <si>
    <t>立野町</t>
  </si>
  <si>
    <t>ﾀﾛﾎﾞｳﾁｮｳ</t>
  </si>
  <si>
    <t>太郎坊町</t>
  </si>
  <si>
    <t>ﾂﾏｶﾞｵｶﾁｮｳ</t>
  </si>
  <si>
    <t>妻ケ丘町</t>
  </si>
  <si>
    <t>ﾃﾝｼﾞﾝﾁｮｳ</t>
  </si>
  <si>
    <t>天神町</t>
  </si>
  <si>
    <t>ﾄｼﾐﾁｮｳ</t>
  </si>
  <si>
    <t>年見町</t>
  </si>
  <si>
    <t>ﾄﾎｸﾁｮｳ</t>
  </si>
  <si>
    <t>都北町</t>
  </si>
  <si>
    <t>ﾄﾖﾐﾂﾁｮｳ</t>
  </si>
  <si>
    <t>豊満町</t>
  </si>
  <si>
    <t>ﾅｶﾊﾗﾁｮｳ</t>
  </si>
  <si>
    <t>中原町</t>
  </si>
  <si>
    <t>ﾅｶﾏﾁ</t>
  </si>
  <si>
    <t>中町</t>
  </si>
  <si>
    <t>ﾅﾂｵﾁｮｳ</t>
  </si>
  <si>
    <t>夏尾町</t>
  </si>
  <si>
    <t>ﾆｼﾏﾁ</t>
  </si>
  <si>
    <t>西町</t>
  </si>
  <si>
    <t>ﾉﾉﾐﾀﾆﾁｮｳ</t>
  </si>
  <si>
    <t>野々美谷町</t>
  </si>
  <si>
    <t>ﾊﾁﾏﾝﾁｮｳ</t>
  </si>
  <si>
    <t>八幡町</t>
  </si>
  <si>
    <t>ﾊﾅｸﾞﾘﾁｮｳ</t>
  </si>
  <si>
    <t>花繰町</t>
  </si>
  <si>
    <t>ﾊﾔｽｽﾞﾁｮｳ</t>
  </si>
  <si>
    <t>早鈴町</t>
  </si>
  <si>
    <t>ﾊﾔﾐｽﾞﾁｮｳ</t>
  </si>
  <si>
    <t>早水町</t>
  </si>
  <si>
    <t>ﾋｶﾞｼﾏﾁ</t>
  </si>
  <si>
    <t>東町</t>
  </si>
  <si>
    <t>ﾋﾒｷﾞﾁｮｳ</t>
  </si>
  <si>
    <t>姫城町</t>
  </si>
  <si>
    <t>ﾋﾗｴﾁｮｳ</t>
  </si>
  <si>
    <t>平江町</t>
  </si>
  <si>
    <t>ﾋﾗﾂｶﾁｮｳ</t>
  </si>
  <si>
    <t>平塚町</t>
  </si>
  <si>
    <t>ﾋﾛﾊﾗﾁｮｳ</t>
  </si>
  <si>
    <t>広原町</t>
  </si>
  <si>
    <t>ﾏｴﾀﾞﾁｮｳ</t>
  </si>
  <si>
    <t>前田町</t>
  </si>
  <si>
    <t>ﾏﾂﾓﾄﾁｮｳ</t>
  </si>
  <si>
    <t>松元町</t>
  </si>
  <si>
    <t>ﾏﾙﾀﾆﾁｮｳ</t>
  </si>
  <si>
    <t>丸谷町</t>
  </si>
  <si>
    <t>ﾐｲｹﾁｮｳ</t>
  </si>
  <si>
    <t>御池町</t>
  </si>
  <si>
    <t>ﾐｶﾜﾁｮｳ</t>
  </si>
  <si>
    <t>美川町</t>
  </si>
  <si>
    <t>ﾐﾅﾐﾀｶｵﾁｮｳ</t>
  </si>
  <si>
    <t>南鷹尾町</t>
  </si>
  <si>
    <t>ﾐﾅﾐﾖｺｲﾁﾁｮｳ</t>
  </si>
  <si>
    <t>南横市町</t>
  </si>
  <si>
    <t>ﾐﾉﾊﾞﾙﾁｮｳ</t>
  </si>
  <si>
    <t>蓑原町</t>
  </si>
  <si>
    <t>ﾐﾔｺｼﾞﾏﾁｮｳ</t>
  </si>
  <si>
    <t>都島町</t>
  </si>
  <si>
    <t>ﾐﾔｺﾊﾞﾙﾁｮｳ</t>
  </si>
  <si>
    <t>都原町</t>
  </si>
  <si>
    <t>ﾐﾔﾏﾙﾁｮｳ</t>
  </si>
  <si>
    <t>宮丸町</t>
  </si>
  <si>
    <t>ﾑﾀﾁｮｳ</t>
  </si>
  <si>
    <t>牟田町</t>
  </si>
  <si>
    <t>ﾔｽﾋｻﾁｮｳ</t>
  </si>
  <si>
    <t>安久町</t>
  </si>
  <si>
    <t>ﾔﾏﾀﾞﾁｮｳﾅｶｷﾞﾘｼﾏ</t>
  </si>
  <si>
    <t>山田町中霧島</t>
  </si>
  <si>
    <t>ﾔﾏﾀﾞﾁｮｳﾔﾏﾀﾞ</t>
  </si>
  <si>
    <t>山田町山田</t>
  </si>
  <si>
    <t>ﾔﾏﾉｸﾁﾁｮｳﾄﾐﾖｼ</t>
  </si>
  <si>
    <t>山之口町富吉</t>
  </si>
  <si>
    <t>ﾔﾏﾉｸﾁﾁｮｳﾊﾅﾉｷ</t>
  </si>
  <si>
    <t>山之口町花木</t>
  </si>
  <si>
    <t>ﾔﾏﾉｸﾁﾁｮｳﾔﾏﾉｸﾁ(ｶﾐﾋﾗﾉ､ﾅｶﾀ)</t>
  </si>
  <si>
    <t>山之口町山之口（上平野、仲田）</t>
  </si>
  <si>
    <t>ﾔﾏﾉｸﾁﾁｮｳﾔﾏﾉｸﾁ(ｿﾉﾀ)</t>
  </si>
  <si>
    <t>ﾖｺｲﾁﾁｮｳ</t>
  </si>
  <si>
    <t>横市町</t>
  </si>
  <si>
    <t>ﾖｼｵﾁｮｳ</t>
  </si>
  <si>
    <t>吉尾町</t>
  </si>
  <si>
    <t>ﾖｼﾉﾓﾄﾁｮｳ</t>
  </si>
  <si>
    <t>吉之元町</t>
  </si>
  <si>
    <t>ﾜｶﾊﾞﾁｮｳ</t>
  </si>
  <si>
    <t>若葉町</t>
  </si>
  <si>
    <t>ﾉﾍﾞｵｶｼ</t>
  </si>
  <si>
    <t>延岡市</t>
  </si>
  <si>
    <t>ｱｶﾐｽﾞﾏﾁ</t>
  </si>
  <si>
    <t>赤水町</t>
  </si>
  <si>
    <t>ｱｶﾞﾀﾏﾁ</t>
  </si>
  <si>
    <t>安賀多町</t>
  </si>
  <si>
    <t>ｱｻﾋｶﾞｵｶ</t>
  </si>
  <si>
    <t>旭ケ丘</t>
  </si>
  <si>
    <t>ｱｻﾋﾏﾁ</t>
  </si>
  <si>
    <t>旭町</t>
  </si>
  <si>
    <t>ｱﾀｺﾞﾏﾁ</t>
  </si>
  <si>
    <t>愛宕町</t>
  </si>
  <si>
    <t>ｱﾀｺﾞﾔﾏ</t>
  </si>
  <si>
    <t>愛宕山</t>
  </si>
  <si>
    <t>ｱﾓﾘﾏﾁ</t>
  </si>
  <si>
    <t>天下町</t>
  </si>
  <si>
    <t>ｱﾜﾉﾐｮｳﾏﾁ</t>
  </si>
  <si>
    <t>粟野名町</t>
  </si>
  <si>
    <t>ｲｶﾞﾀﾞﾏﾁ</t>
  </si>
  <si>
    <t>伊形町</t>
  </si>
  <si>
    <t>ｲｼﾀﾞﾏﾁ</t>
  </si>
  <si>
    <t>石田町</t>
  </si>
  <si>
    <t>ｲﾃﾞｸﾞﾁﾏﾁ</t>
  </si>
  <si>
    <t>出口町</t>
  </si>
  <si>
    <t>ｲﾃﾞｷﾀ</t>
  </si>
  <si>
    <t>出北</t>
  </si>
  <si>
    <t>ｲﾅﾊﾞｻﾞｷﾏﾁ</t>
  </si>
  <si>
    <t>稲葉崎町</t>
  </si>
  <si>
    <t>ｳﾗｼﾛﾏﾁ</t>
  </si>
  <si>
    <t>浦城町</t>
  </si>
  <si>
    <t>ｳﾜﾀﾞﾏﾁ</t>
  </si>
  <si>
    <t>宇和田町</t>
  </si>
  <si>
    <t>ｴﾋﾞｽﾏﾁ</t>
  </si>
  <si>
    <t>恵比須町</t>
  </si>
  <si>
    <t>ｵｲｳﾁﾏﾁ</t>
  </si>
  <si>
    <t>追内町</t>
  </si>
  <si>
    <t>ｵｵｶｲﾏﾁ</t>
  </si>
  <si>
    <t>大峡町</t>
  </si>
  <si>
    <t>ｵｵｶﾄﾞﾏﾁ</t>
  </si>
  <si>
    <t>大門町</t>
  </si>
  <si>
    <t>ｵｵｾﾏﾁ</t>
  </si>
  <si>
    <t>大瀬町</t>
  </si>
  <si>
    <t>ｵｵﾀﾞｹﾏﾁ</t>
  </si>
  <si>
    <t>大武町</t>
  </si>
  <si>
    <t>ｵｵﾇｷﾏﾁ</t>
  </si>
  <si>
    <t>大貫町</t>
  </si>
  <si>
    <t>ｵｵﾉﾏﾁ</t>
  </si>
  <si>
    <t>大野町</t>
  </si>
  <si>
    <t>ｵｶﾄﾐﾏﾁ</t>
  </si>
  <si>
    <t>岡富町</t>
  </si>
  <si>
    <t>ｵｶﾄﾐﾔﾏ</t>
  </si>
  <si>
    <t>岡富山</t>
  </si>
  <si>
    <t>ｵｶﾓﾄﾏﾁ</t>
  </si>
  <si>
    <t>岡元町</t>
  </si>
  <si>
    <t>ｵｷﾀﾏﾁ</t>
  </si>
  <si>
    <t>沖田町</t>
  </si>
  <si>
    <t>ｵｻﾞｷﾏﾁ</t>
  </si>
  <si>
    <t>尾崎町</t>
  </si>
  <si>
    <t>ｵﾛｼﾎﾝﾏﾁ</t>
  </si>
  <si>
    <t>卸本町</t>
  </si>
  <si>
    <t>ｶｲﾉﾊﾀﾏﾁ</t>
  </si>
  <si>
    <t>貝の畑町</t>
  </si>
  <si>
    <t>ｶｶﾞｾﾏﾁ</t>
  </si>
  <si>
    <t>鹿狩瀬町</t>
  </si>
  <si>
    <t>ｶｼﾔﾏﾏﾁ</t>
  </si>
  <si>
    <t>樫山町</t>
  </si>
  <si>
    <t>ｶｼｮｳｼﾞ</t>
  </si>
  <si>
    <t>鹿小路</t>
  </si>
  <si>
    <t>ｶｽｶﾞﾏﾁ</t>
  </si>
  <si>
    <t>春日町</t>
  </si>
  <si>
    <t>ｶﾀﾀﾏﾁ</t>
  </si>
  <si>
    <t>片田町</t>
  </si>
  <si>
    <t>ｶﾏｴｸﾞﾁﾏﾁ</t>
  </si>
  <si>
    <t>構口町</t>
  </si>
  <si>
    <t>ｶﾐｲｶﾞﾀﾞﾏﾁ</t>
  </si>
  <si>
    <t>上伊形町</t>
  </si>
  <si>
    <t>ｶﾐｵｵｾﾏﾁ</t>
  </si>
  <si>
    <t>上大瀬町</t>
  </si>
  <si>
    <t>ｶﾐﾐﾜﾏﾁ</t>
  </si>
  <si>
    <t>上三輪町</t>
  </si>
  <si>
    <t>ｶﾜｼﾏﾏﾁ</t>
  </si>
  <si>
    <t>川島町</t>
  </si>
  <si>
    <t>ｶﾜﾗｻｷﾏﾁ</t>
  </si>
  <si>
    <t>川原崎町</t>
  </si>
  <si>
    <t>ｷﾞｵﾝﾏﾁ</t>
  </si>
  <si>
    <t>祗園町</t>
  </si>
  <si>
    <t>ｷﾀｳﾗﾏﾁｲﾁﾌﾞﾘ</t>
  </si>
  <si>
    <t>北浦町市振</t>
  </si>
  <si>
    <t>ｷﾀｳﾗﾏﾁﾌﾙｴ</t>
  </si>
  <si>
    <t>北浦町古江</t>
  </si>
  <si>
    <t>ｷﾀｳﾗﾏﾁﾐｶﾜｳﾁ</t>
  </si>
  <si>
    <t>北浦町三川内</t>
  </si>
  <si>
    <t>ｷﾀｳﾗﾏﾁﾐﾔﾉｳﾗ</t>
  </si>
  <si>
    <t>北浦町宮野浦</t>
  </si>
  <si>
    <t>ｷﾀｶﾀﾏﾁｲﾀｶﾐ</t>
  </si>
  <si>
    <t>北方町板上</t>
  </si>
  <si>
    <t>ｷﾀｶﾀﾏﾁｲﾀｼﾓ</t>
  </si>
  <si>
    <t>北方町板下</t>
  </si>
  <si>
    <t>ｷﾀｶﾀﾏﾁｳｿｺﾞｴ</t>
  </si>
  <si>
    <t>北方町うそ越</t>
  </si>
  <si>
    <t>ｷﾀｶﾀﾏﾁｶｻｼﾀ</t>
  </si>
  <si>
    <t>北方町笠下</t>
  </si>
  <si>
    <t>ｷﾀｶﾀﾏﾁｶﾐｻﾞｷ</t>
  </si>
  <si>
    <t>北方町上崎</t>
  </si>
  <si>
    <t>ｷﾀｶﾀﾏﾁｶﾐｼｼｶﾞﾜ</t>
  </si>
  <si>
    <t>北方町上鹿川</t>
  </si>
  <si>
    <t>ｷﾀｶﾀﾏﾁｶﾜｽﾞﾙ</t>
  </si>
  <si>
    <t>北方町川水流</t>
  </si>
  <si>
    <t>ｷﾀｶﾀﾏﾁｷﾀｸﾎﾞﾔﾏ</t>
  </si>
  <si>
    <t>北方町北久保山</t>
  </si>
  <si>
    <t>ｷﾀｶﾀﾏﾁｸﾗﾀ</t>
  </si>
  <si>
    <t>北方町蔵田</t>
  </si>
  <si>
    <t>ｷﾀｶﾀﾏﾁｻﾝｶﾞﾑﾗ</t>
  </si>
  <si>
    <t>北方町三ケ村</t>
  </si>
  <si>
    <t>ｷﾀｶﾀﾏﾁｼｲﾊﾞﾀ</t>
  </si>
  <si>
    <t>北方町椎畑</t>
  </si>
  <si>
    <t>ｷﾀｶﾀﾏﾁｼﾓｼｼｶﾞﾜ</t>
  </si>
  <si>
    <t>北方町下鹿川</t>
  </si>
  <si>
    <t>ｷﾀｶﾀﾏﾁｽｹﾞﾊﾞﾙ</t>
  </si>
  <si>
    <t>北方町菅原</t>
  </si>
  <si>
    <t>ｷﾀｶﾀﾏﾁｿｷ</t>
  </si>
  <si>
    <t>北方町曽木</t>
  </si>
  <si>
    <t>ｷﾀｶﾀﾏﾁﾀｷｼﾀ</t>
  </si>
  <si>
    <t>北方町滝下</t>
  </si>
  <si>
    <t>ｷﾀｶﾀﾏﾁﾂﾉﾀﾞ</t>
  </si>
  <si>
    <t>北方町角田</t>
  </si>
  <si>
    <t>ｷﾀｶﾀﾏﾁﾊﾔｶﾐ</t>
  </si>
  <si>
    <t>北方町早上</t>
  </si>
  <si>
    <t>ｷﾀｶﾀﾏﾁﾊﾔﾅｶ</t>
  </si>
  <si>
    <t>北方町早中</t>
  </si>
  <si>
    <t>ｷﾀｶﾀﾏﾁﾊﾔﾋﾄ</t>
  </si>
  <si>
    <t>北方町早日渡</t>
  </si>
  <si>
    <t>ｷﾀｶﾀﾏﾁﾋﾋﾞﾗ</t>
  </si>
  <si>
    <t>北方町日平</t>
  </si>
  <si>
    <t>ｷﾀｶﾀﾏﾁﾌｼﾞﾉｷ</t>
  </si>
  <si>
    <t>北方町藤の木</t>
  </si>
  <si>
    <t>ｷﾀｶﾀﾏﾁﾌﾀﾏﾀ</t>
  </si>
  <si>
    <t>北方町二股</t>
  </si>
  <si>
    <t>ｷﾀｶﾀﾏﾁﾏｷﾐﾈ</t>
  </si>
  <si>
    <t>北方町槇峰</t>
  </si>
  <si>
    <t>ｷﾀｶﾀﾏﾁﾐﾅﾐｸﾎﾞﾔﾏ</t>
  </si>
  <si>
    <t>北方町南久保山</t>
  </si>
  <si>
    <t>ｷﾀｶﾀﾏﾁﾐﾐﾁ</t>
  </si>
  <si>
    <t>北方町美々地</t>
  </si>
  <si>
    <t>ｷﾀｶﾀﾏﾁﾔｶｲ</t>
  </si>
  <si>
    <t>北方町八峡</t>
  </si>
  <si>
    <t>ｷﾀｶﾞﾜﾏﾁｶﾜﾁﾐｮｳ(ﾎｳﾘｶﾞﾜ)</t>
  </si>
  <si>
    <t>北川町川内名（祝子川）</t>
  </si>
  <si>
    <t>ｷﾀｶﾞﾜﾏﾁｶﾜﾁﾐｮｳ(ｿﾉﾀ)</t>
  </si>
  <si>
    <t>ｷﾀｶﾞﾜﾏﾁﾅｶﾞｲ</t>
  </si>
  <si>
    <t>北川町長井</t>
  </si>
  <si>
    <t>ｷﾀｺｳｼﾞ</t>
  </si>
  <si>
    <t>北小路</t>
  </si>
  <si>
    <t>ｷﾀｼﾝｺｳｼﾞ</t>
  </si>
  <si>
    <t>北新小路</t>
  </si>
  <si>
    <t>ｷﾀﾋﾄﾂｶﾞｵｶ</t>
  </si>
  <si>
    <t>北一ケ岡</t>
  </si>
  <si>
    <t>ｷﾀﾏﾁ</t>
  </si>
  <si>
    <t>北町</t>
  </si>
  <si>
    <t>ｷｮｳｴｲﾏﾁ</t>
  </si>
  <si>
    <t>共栄町</t>
  </si>
  <si>
    <t>ｸｼﾂﾏﾁ</t>
  </si>
  <si>
    <t>櫛津町</t>
  </si>
  <si>
    <t>ｸﾏﾉｴﾏﾁ</t>
  </si>
  <si>
    <t>熊野江町</t>
  </si>
  <si>
    <t>ｸﾜﾋﾗﾏﾁ</t>
  </si>
  <si>
    <t>桑平町</t>
  </si>
  <si>
    <t>ｺｳﾍﾞﾏﾁ</t>
  </si>
  <si>
    <t>神戸町</t>
  </si>
  <si>
    <t>ｺｶﾞﾜﾏﾁ</t>
  </si>
  <si>
    <t>小川町</t>
  </si>
  <si>
    <t>ｺﾉﾏﾁ</t>
  </si>
  <si>
    <t>小野町</t>
  </si>
  <si>
    <t>ｺﾐﾈﾏﾁ</t>
  </si>
  <si>
    <t>小峰町</t>
  </si>
  <si>
    <t>ｺﾝﾔﾏﾁ</t>
  </si>
  <si>
    <t>紺屋町</t>
  </si>
  <si>
    <t>ｻｲｺｳｼﾞ</t>
  </si>
  <si>
    <t>西小路</t>
  </si>
  <si>
    <t>ｻｲﾜｲﾏﾁ</t>
  </si>
  <si>
    <t>幸町</t>
  </si>
  <si>
    <t>ｻｸﾗｶﾞｵｶ</t>
  </si>
  <si>
    <t>桜ケ丘</t>
  </si>
  <si>
    <t>ｻｸﾗｺｳｼﾞ</t>
  </si>
  <si>
    <t>桜小路</t>
  </si>
  <si>
    <t>ｻｸﾗｿﾞﾉﾏﾁ</t>
  </si>
  <si>
    <t>桜園町</t>
  </si>
  <si>
    <t>ｻｼｷﾉﾏﾁ</t>
  </si>
  <si>
    <t>差木野町</t>
  </si>
  <si>
    <t>ｻﾉﾏﾁ</t>
  </si>
  <si>
    <t>佐野町</t>
  </si>
  <si>
    <t>ｼｵﾊﾏﾏﾁ</t>
  </si>
  <si>
    <t>塩浜町</t>
  </si>
  <si>
    <t>ｼﾏｳﾗﾏﾁ</t>
  </si>
  <si>
    <t>島浦町</t>
  </si>
  <si>
    <t>ｼﾓｲｶﾞﾀﾞﾏﾁ</t>
  </si>
  <si>
    <t>下伊形町</t>
  </si>
  <si>
    <t>ｼﾓﾐﾜﾏﾁ</t>
  </si>
  <si>
    <t>下三輪町</t>
  </si>
  <si>
    <t>ｼｮｳﾜﾏﾁ</t>
  </si>
  <si>
    <t>ｼﾛｲｼﾏﾁ</t>
  </si>
  <si>
    <t>白石町</t>
  </si>
  <si>
    <t>ｼﾝｺｳｼﾞ</t>
  </si>
  <si>
    <t>新小路</t>
  </si>
  <si>
    <t>ｼﾝﾊﾏﾏﾁ</t>
  </si>
  <si>
    <t>新浜町</t>
  </si>
  <si>
    <t>ｼﾝﾏﾁ</t>
  </si>
  <si>
    <t>新町</t>
  </si>
  <si>
    <t>ｽｻﾏﾁ</t>
  </si>
  <si>
    <t>須佐町</t>
  </si>
  <si>
    <t>ｽｻﾞｷﾏﾁ</t>
  </si>
  <si>
    <t>須崎町</t>
  </si>
  <si>
    <t>ｽﾐｴﾏﾁ</t>
  </si>
  <si>
    <t>須美江町</t>
  </si>
  <si>
    <t>ｾﾉｸﾁﾏﾁ</t>
  </si>
  <si>
    <t>瀬之口町</t>
  </si>
  <si>
    <t>ｿｳﾘｮｳﾏﾁ</t>
  </si>
  <si>
    <t>惣領町</t>
  </si>
  <si>
    <t>ﾀｲﾅﾏﾁ</t>
  </si>
  <si>
    <t>鯛名町</t>
  </si>
  <si>
    <t>ﾀｶﾉﾏﾁ</t>
  </si>
  <si>
    <t>ﾀﾞﾃﾏﾁ</t>
  </si>
  <si>
    <t>伊達町</t>
  </si>
  <si>
    <t>ﾂﾈﾄﾐﾏﾁ</t>
  </si>
  <si>
    <t>恒富町</t>
  </si>
  <si>
    <t>ﾂﾙｶﾞｵｶ</t>
  </si>
  <si>
    <t>鶴ケ丘</t>
  </si>
  <si>
    <t>ﾃﾝｼﾞﾝｺｳｼﾞ</t>
  </si>
  <si>
    <t>天神小路</t>
  </si>
  <si>
    <t>ﾄｳﾐﾏﾁ</t>
  </si>
  <si>
    <t>東海町</t>
  </si>
  <si>
    <t>ﾄﾄﾛﾏﾁ</t>
  </si>
  <si>
    <t>土々呂町</t>
  </si>
  <si>
    <t>ﾄﾐﾔﾏﾏﾁ</t>
  </si>
  <si>
    <t>富美山町</t>
  </si>
  <si>
    <t>ﾅｶｶﾞﾜﾗﾏﾁ</t>
  </si>
  <si>
    <t>中川原町</t>
  </si>
  <si>
    <t>ﾅｶｼﾏﾏﾁ</t>
  </si>
  <si>
    <t>中島町</t>
  </si>
  <si>
    <t>ﾅｶﾉｾﾏﾁ</t>
  </si>
  <si>
    <t>中の瀬町</t>
  </si>
  <si>
    <t>ﾅｶﾐﾜﾏﾁ</t>
  </si>
  <si>
    <t>中三輪町</t>
  </si>
  <si>
    <t>ﾅｶﾞｲｹﾏﾁ</t>
  </si>
  <si>
    <t>永池町</t>
  </si>
  <si>
    <t>ﾅｶﾞﾊﾏﾏﾁ</t>
  </si>
  <si>
    <t>長浜町</t>
  </si>
  <si>
    <t>ﾅﾂﾀﾏﾁ</t>
  </si>
  <si>
    <t>夏田町</t>
  </si>
  <si>
    <t>ﾆｼｼﾅﾏﾁ</t>
  </si>
  <si>
    <t>西階町</t>
  </si>
  <si>
    <t>ﾉｼﾞﾏﾁ</t>
  </si>
  <si>
    <t>野地町</t>
  </si>
  <si>
    <t>ﾉﾀ</t>
  </si>
  <si>
    <t>野田</t>
  </si>
  <si>
    <t>ﾉﾀﾏﾁ</t>
  </si>
  <si>
    <t>野田町</t>
  </si>
  <si>
    <t>ﾊｷﾞﾏﾁ</t>
  </si>
  <si>
    <t>萩町</t>
  </si>
  <si>
    <t>ﾊﾞｸﾛｳﾏﾁ</t>
  </si>
  <si>
    <t>博労町</t>
  </si>
  <si>
    <t>ﾊﾏｺﾞ</t>
  </si>
  <si>
    <t>浜砂</t>
  </si>
  <si>
    <t>ﾊﾏﾏﾁ</t>
  </si>
  <si>
    <t>浜町</t>
  </si>
  <si>
    <t>ﾋｶﾞｼﾊﾏｺﾞﾏﾁ</t>
  </si>
  <si>
    <t>東浜砂町</t>
  </si>
  <si>
    <t>ﾋｶﾞｼﾎﾝｺｳｼﾞ</t>
  </si>
  <si>
    <t>東本小路</t>
  </si>
  <si>
    <t>ﾋﾉﾃﾞﾏﾁ</t>
  </si>
  <si>
    <t>日の出町</t>
  </si>
  <si>
    <t>ﾋﾞｭｳﾏﾁ</t>
  </si>
  <si>
    <t>ﾋﾗﾀﾏﾁ</t>
  </si>
  <si>
    <t>平田町</t>
  </si>
  <si>
    <t>ﾋﾗﾊﾞﾙﾏﾁ</t>
  </si>
  <si>
    <t>平原町</t>
  </si>
  <si>
    <t>ﾌﾀﾂｼﾏﾏﾁ</t>
  </si>
  <si>
    <t>二ツ島町</t>
  </si>
  <si>
    <t>ﾌﾅｸﾞﾗﾏﾁ</t>
  </si>
  <si>
    <t>船倉町</t>
  </si>
  <si>
    <t>ﾌﾙｶﾜﾏﾁ</t>
  </si>
  <si>
    <t>古川町</t>
  </si>
  <si>
    <t>ﾌﾙｼﾛﾏﾁ</t>
  </si>
  <si>
    <t>ﾎｳｻﾞｲﾏﾁ</t>
  </si>
  <si>
    <t>方財町</t>
  </si>
  <si>
    <t>ﾎｳﾘﾏﾁ</t>
  </si>
  <si>
    <t>祝子町</t>
  </si>
  <si>
    <t>ﾎｿﾐﾏﾁ</t>
  </si>
  <si>
    <t>細見町</t>
  </si>
  <si>
    <t>ﾎﾝｺｳｼﾞ</t>
  </si>
  <si>
    <t>本小路</t>
  </si>
  <si>
    <t>ﾎﾝﾏﾁ</t>
  </si>
  <si>
    <t>本町</t>
  </si>
  <si>
    <t>ﾏｲﾉﾏﾁ</t>
  </si>
  <si>
    <t>舞野町</t>
  </si>
  <si>
    <t>ﾏｷﾏﾁ</t>
  </si>
  <si>
    <t>牧町</t>
  </si>
  <si>
    <t>ﾏﾂﾊﾞﾗﾏﾁ</t>
  </si>
  <si>
    <t>松原町</t>
  </si>
  <si>
    <t>ﾏﾂﾔﾏﾏﾁ</t>
  </si>
  <si>
    <t>松山町</t>
  </si>
  <si>
    <t>ﾐｽﾏﾁ</t>
  </si>
  <si>
    <t>三須町</t>
  </si>
  <si>
    <t>ﾐｽﾞｼﾘﾏﾁ</t>
  </si>
  <si>
    <t>水尻町</t>
  </si>
  <si>
    <t>ﾐﾂｾﾞﾏﾁ</t>
  </si>
  <si>
    <t>三ツ瀬町</t>
  </si>
  <si>
    <t>ﾐﾄﾞﾘｶﾞｵｶ</t>
  </si>
  <si>
    <t>緑ケ丘</t>
  </si>
  <si>
    <t>ﾐﾅﾐﾋﾄﾂｶﾞｵｶ</t>
  </si>
  <si>
    <t>南一ケ岡</t>
  </si>
  <si>
    <t>ﾐﾔﾅｶﾞﾏﾁ</t>
  </si>
  <si>
    <t>宮長町</t>
  </si>
  <si>
    <t>ﾐｮｳｹﾝﾏﾁ</t>
  </si>
  <si>
    <t>妙見町</t>
  </si>
  <si>
    <t>ﾐｮｳﾏﾁ</t>
  </si>
  <si>
    <t>妙町</t>
  </si>
  <si>
    <t>ﾑｶﾊﾞｷﾏﾁ</t>
  </si>
  <si>
    <t>行縢町</t>
  </si>
  <si>
    <t>ﾑｼｶﾏﾁ</t>
  </si>
  <si>
    <t>無鹿町</t>
  </si>
  <si>
    <t>ﾔｽｲﾏﾁ</t>
  </si>
  <si>
    <t>安井町</t>
  </si>
  <si>
    <t>ﾔﾅｻﾞﾜﾏﾁ</t>
  </si>
  <si>
    <t>柳沢町</t>
  </si>
  <si>
    <t>ﾔﾏｼﾀﾏﾁ</t>
  </si>
  <si>
    <t>山下町</t>
  </si>
  <si>
    <t>ﾔﾏﾂｷﾏﾁ</t>
  </si>
  <si>
    <t>山月町</t>
  </si>
  <si>
    <t>ﾕｳｷﾞﾏﾁ</t>
  </si>
  <si>
    <t>柚木町</t>
  </si>
  <si>
    <t>ﾕﾉｷﾀﾞﾏﾁ</t>
  </si>
  <si>
    <t>柚の木田町</t>
  </si>
  <si>
    <t>ﾖｼﾉﾏﾁ</t>
  </si>
  <si>
    <t>吉野町</t>
  </si>
  <si>
    <t>ﾜｶﾊﾞﾏﾁ</t>
  </si>
  <si>
    <t>ﾆﾁﾅﾝｼ</t>
  </si>
  <si>
    <t>日南市</t>
  </si>
  <si>
    <t>ｱｶﾞﾀﾋｶﾞｼ(1-4ﾁｮｳﾒ)</t>
  </si>
  <si>
    <t>吾田東（１～４丁目）</t>
  </si>
  <si>
    <t>ｱｶﾞﾀﾋｶﾞｼ(5-11ﾁｮｳﾒ)</t>
  </si>
  <si>
    <t>吾田東（５～１１丁目）</t>
  </si>
  <si>
    <t>ｱｶﾞﾀﾆｼ</t>
  </si>
  <si>
    <t>吾田西</t>
  </si>
  <si>
    <t>ｱﾌﾞﾗﾂ</t>
  </si>
  <si>
    <t>油津</t>
  </si>
  <si>
    <t>ｲﾀｼﾞｷ</t>
  </si>
  <si>
    <t>板敷</t>
  </si>
  <si>
    <t>ｲﾋﾞｲ</t>
  </si>
  <si>
    <t>伊比井</t>
  </si>
  <si>
    <t>ｲﾜｻｷ</t>
  </si>
  <si>
    <t>岩崎</t>
  </si>
  <si>
    <t>ｳﾒｶﾞﾊﾏ</t>
  </si>
  <si>
    <t>梅ケ浜</t>
  </si>
  <si>
    <t>ｵｵｸﾎﾞ</t>
  </si>
  <si>
    <t>大窪</t>
  </si>
  <si>
    <t>ｵｵﾄﾞｳﾂ</t>
  </si>
  <si>
    <t>大堂津</t>
  </si>
  <si>
    <t>ｵﾄﾋﾒﾁｮｳ</t>
  </si>
  <si>
    <t>乙姫町</t>
  </si>
  <si>
    <t>ｵﾋﾞ</t>
  </si>
  <si>
    <t>飫肥</t>
  </si>
  <si>
    <t>ｶｽｶﾞﾁｮｳ</t>
  </si>
  <si>
    <t>ｶｾﾞﾀﾞ</t>
  </si>
  <si>
    <t>風田</t>
  </si>
  <si>
    <t>ｶﾐｶﾀ</t>
  </si>
  <si>
    <t>上方</t>
  </si>
  <si>
    <t>ｶﾐﾋﾗﾉﾁｮｳ</t>
  </si>
  <si>
    <t>上平野町</t>
  </si>
  <si>
    <t>ｷﾀｺﾞｳﾁｮｳｵｵﾌｼﾞ</t>
  </si>
  <si>
    <t>北郷町大藤</t>
  </si>
  <si>
    <t>ｷﾀｺﾞｳﾁｮｳｷﾀｶﾞﾜﾁ</t>
  </si>
  <si>
    <t>北郷町北河内</t>
  </si>
  <si>
    <t>ｷﾀｺﾞｳﾁｮｳｺﾞｳﾉﾊﾗ</t>
  </si>
  <si>
    <t>北郷町郷之原</t>
  </si>
  <si>
    <t>ｷﾔﾏ</t>
  </si>
  <si>
    <t>木山</t>
  </si>
  <si>
    <t>ｸｽﾊﾞﾙ</t>
  </si>
  <si>
    <t>楠原</t>
  </si>
  <si>
    <t>ｸﾏﾔ</t>
  </si>
  <si>
    <t>隈谷</t>
  </si>
  <si>
    <t>ｹﾖｼﾀﾞ</t>
  </si>
  <si>
    <t>毛吉田</t>
  </si>
  <si>
    <t>ｻﾞｲﾓｸﾁｮｳ</t>
  </si>
  <si>
    <t>材木町</t>
  </si>
  <si>
    <t>ｻｶﾀﾆｺｳ</t>
  </si>
  <si>
    <t>酒谷甲</t>
  </si>
  <si>
    <t>ｻｶﾀﾆｵﾂ</t>
  </si>
  <si>
    <t>酒谷乙</t>
  </si>
  <si>
    <t>ｼｵﾂﾞﾙ</t>
  </si>
  <si>
    <t>塩鶴</t>
  </si>
  <si>
    <t>ｼﾓｶﾀ</t>
  </si>
  <si>
    <t>下方</t>
  </si>
  <si>
    <t>ｾｶﾞｲ</t>
  </si>
  <si>
    <t>瀬貝</t>
  </si>
  <si>
    <t>ｾﾆｼ</t>
  </si>
  <si>
    <t>瀬西</t>
  </si>
  <si>
    <t>ｿﾉﾀﾞ</t>
  </si>
  <si>
    <t>園田</t>
  </si>
  <si>
    <t>ﾂｶﾀﾞｺｳ</t>
  </si>
  <si>
    <t>塚田甲</t>
  </si>
  <si>
    <t>ﾂｶﾀﾞｵﾂ</t>
  </si>
  <si>
    <t>塚田乙</t>
  </si>
  <si>
    <t>ﾃﾝﾌﾟｸ</t>
  </si>
  <si>
    <t>天福</t>
  </si>
  <si>
    <t>ﾄｷﾄｳﾁｮｳ</t>
  </si>
  <si>
    <t>時任町</t>
  </si>
  <si>
    <t>ﾄﾀﾞｶ</t>
  </si>
  <si>
    <t>戸高</t>
  </si>
  <si>
    <t>ﾄﾉﾄｺﾛ</t>
  </si>
  <si>
    <t>殿所</t>
  </si>
  <si>
    <t>ﾅｶﾋﾗﾉ</t>
  </si>
  <si>
    <t>中平野</t>
  </si>
  <si>
    <t>ﾅﾝｺﾞｳﾁｮｳｶﾀｶﾞﾐ</t>
  </si>
  <si>
    <t>南郷町潟上</t>
  </si>
  <si>
    <t>ﾅﾝｺﾞｳﾁｮｳﾀﾆﾉｸﾁ</t>
  </si>
  <si>
    <t>南郷町谷之口</t>
  </si>
  <si>
    <t>ﾅﾝｺﾞｳﾁｮｳﾂﾔﾉ</t>
  </si>
  <si>
    <t>南郷町津屋野</t>
  </si>
  <si>
    <t>ﾅﾝｺﾞｳﾁｮｳﾅｶﾑﾗｺｳ</t>
  </si>
  <si>
    <t>南郷町中村甲</t>
  </si>
  <si>
    <t>ﾅﾝｺﾞｳﾁｮｳﾅｶﾑﾗｵﾂ</t>
  </si>
  <si>
    <t>南郷町中村乙</t>
  </si>
  <si>
    <t>ﾅﾝｺﾞｳﾁｮｳﾆｴﾅﾐ</t>
  </si>
  <si>
    <t>南郷町贄波</t>
  </si>
  <si>
    <t>ﾅﾝｺﾞｳﾁｮｳﾆｼﾏﾁ</t>
  </si>
  <si>
    <t>南郷町西町</t>
  </si>
  <si>
    <t>ﾅﾝｺﾞｳﾁｮｳﾋｶﾞｼﾏﾁ</t>
  </si>
  <si>
    <t>南郷町東町</t>
  </si>
  <si>
    <t>ﾅﾝｺﾞｳﾁｮｳﾐﾅﾐﾏﾁ</t>
  </si>
  <si>
    <t>南郷町南町</t>
  </si>
  <si>
    <t>ﾅﾝｺﾞｳﾁｮｳﾖﾜﾗ</t>
  </si>
  <si>
    <t>南郷町榎原</t>
  </si>
  <si>
    <t>ﾅﾝｺﾞｳﾁｮｳﾖﾜﾗｺｳ</t>
  </si>
  <si>
    <t>南郷町榎原甲</t>
  </si>
  <si>
    <t>ﾅﾝｺﾞｳﾁｮｳﾖﾜﾗｵﾂ</t>
  </si>
  <si>
    <t>南郷町榎原乙</t>
  </si>
  <si>
    <t>ﾅﾝｺﾞｳﾁｮｳﾖﾜﾗﾍｲ</t>
  </si>
  <si>
    <t>南郷町榎原丙</t>
  </si>
  <si>
    <t>ﾅﾝｺﾞｳﾁｮｳﾜｷﾓﾄ</t>
  </si>
  <si>
    <t>南郷町脇本</t>
  </si>
  <si>
    <t>ﾆｼﾍﾞﾝﾌﾞﾝ</t>
  </si>
  <si>
    <t>西弁分</t>
  </si>
  <si>
    <t>ﾊｷﾞﾉﾐﾈ</t>
  </si>
  <si>
    <t>萩之嶺</t>
  </si>
  <si>
    <t>ﾋｶﾞｼﾍﾞﾝﾌﾞﾝｵﾂ</t>
  </si>
  <si>
    <t>東弁分乙</t>
  </si>
  <si>
    <t>ﾋｶﾞｼﾍﾞﾝﾌﾞﾝｺｳ</t>
  </si>
  <si>
    <t>東弁分甲</t>
  </si>
  <si>
    <t>ﾋﾗﾉ</t>
  </si>
  <si>
    <t>平野</t>
  </si>
  <si>
    <t>ﾋﾗﾔﾏ</t>
  </si>
  <si>
    <t>平山</t>
  </si>
  <si>
    <t>ﾌﾄ</t>
  </si>
  <si>
    <t>富土</t>
  </si>
  <si>
    <t>ﾎｼｸﾗ</t>
  </si>
  <si>
    <t>星倉</t>
  </si>
  <si>
    <t>ﾏｽﾔｽ</t>
  </si>
  <si>
    <t>益安</t>
  </si>
  <si>
    <t>ﾏﾂﾅｶﾞ</t>
  </si>
  <si>
    <t>松永</t>
  </si>
  <si>
    <t>ﾐﾔｳﾗ</t>
  </si>
  <si>
    <t>宮浦</t>
  </si>
  <si>
    <t>ﾖｼﾉｶﾀ</t>
  </si>
  <si>
    <t>吉野方</t>
  </si>
  <si>
    <t>ｺﾊﾞﾔｼｼ</t>
  </si>
  <si>
    <t>小林市</t>
  </si>
  <si>
    <t>ｴｷﾐﾅﾐ</t>
  </si>
  <si>
    <t>駅南</t>
  </si>
  <si>
    <t>ｷﾀﾆｼｶﾀ</t>
  </si>
  <si>
    <t>北西方</t>
  </si>
  <si>
    <t>ｽｷｳﾁﾔﾏ</t>
  </si>
  <si>
    <t>須木内山</t>
  </si>
  <si>
    <t>ｽｷｼﾓﾀﾞ</t>
  </si>
  <si>
    <t>須木下田</t>
  </si>
  <si>
    <t>ｽｷﾄﾘﾀﾞﾏﾁ</t>
  </si>
  <si>
    <t>須木鳥田町</t>
  </si>
  <si>
    <t>ｽｷﾅｶﾊﾗ</t>
  </si>
  <si>
    <t>須木中原</t>
  </si>
  <si>
    <t>ｽｷﾅｻｷ</t>
  </si>
  <si>
    <t>須木奈佐木</t>
  </si>
  <si>
    <t>ﾂﾂﾐ</t>
  </si>
  <si>
    <t>堤</t>
  </si>
  <si>
    <t>ﾂﾙｻﾞｺ</t>
  </si>
  <si>
    <t>水流迫</t>
  </si>
  <si>
    <t>ﾉｼﾞﾘﾁｮｳｶﾐﾔ</t>
  </si>
  <si>
    <t>野尻町紙屋</t>
  </si>
  <si>
    <t>ﾉｼﾞﾘﾁｮｳﾋｶﾞｼﾌﾓﾄ</t>
  </si>
  <si>
    <t>野尻町東麓</t>
  </si>
  <si>
    <t>ﾉｼﾞﾘﾁｮｳﾐｶﾉﾔﾏ</t>
  </si>
  <si>
    <t>野尻町三ケ野山</t>
  </si>
  <si>
    <t>ﾋｶﾞｼｶﾀ(5741､5871ﾊﾞﾝﾁ)</t>
  </si>
  <si>
    <t>東方（５７４１、５８７１番地）</t>
  </si>
  <si>
    <t>ﾋｶﾞｼｶﾀ(ｿﾉﾀ)</t>
  </si>
  <si>
    <t>ﾎｿﾉ</t>
  </si>
  <si>
    <t>細野</t>
  </si>
  <si>
    <t>ﾏｶﾞﾀ</t>
  </si>
  <si>
    <t>真方</t>
  </si>
  <si>
    <t>ﾐﾅﾐﾆｼｶﾀ</t>
  </si>
  <si>
    <t>南西方</t>
  </si>
  <si>
    <t>ﾋｭｳｶﾞｼ</t>
  </si>
  <si>
    <t>日向市</t>
  </si>
  <si>
    <t>ｲｾｶﾞﾊﾏ</t>
  </si>
  <si>
    <t>伊勢ケ浜</t>
  </si>
  <si>
    <t>ｳｴﾏﾁ</t>
  </si>
  <si>
    <t>ｴﾗﾁｮｳ</t>
  </si>
  <si>
    <t>江良町</t>
  </si>
  <si>
    <t>ｶｼﾞｷﾁｮｳ</t>
  </si>
  <si>
    <t>梶木町</t>
  </si>
  <si>
    <t>ｶﾒｻﾞｷ</t>
  </si>
  <si>
    <t>亀崎</t>
  </si>
  <si>
    <t>ｶﾒｻﾞｷﾆｼ</t>
  </si>
  <si>
    <t>亀崎西</t>
  </si>
  <si>
    <t>ｶﾒｻﾞｷﾋｶﾞｼ</t>
  </si>
  <si>
    <t>亀崎東</t>
  </si>
  <si>
    <t>ｹﾞｲﾖｳｴﾝ</t>
  </si>
  <si>
    <t>迎洋園</t>
  </si>
  <si>
    <t>ｻﾞｲｺｳｼﾞ</t>
  </si>
  <si>
    <t>財光寺</t>
  </si>
  <si>
    <t>ｻﾞｲｺｳｼﾞｵｳｶﾝﾁｮｳ</t>
  </si>
  <si>
    <t>財光寺往還町</t>
  </si>
  <si>
    <t>ｻﾞｲｺｳｼﾞｵｷﾏﾁ</t>
  </si>
  <si>
    <t>財光寺沖町</t>
  </si>
  <si>
    <t>ｻｲﾜｷ</t>
  </si>
  <si>
    <t>幸脇</t>
  </si>
  <si>
    <t>ｼｵﾐ</t>
  </si>
  <si>
    <t>塩見</t>
  </si>
  <si>
    <t>ｼﾝｾｲﾁｮｳ</t>
  </si>
  <si>
    <t>新生町</t>
  </si>
  <si>
    <t>ｿﾈﾁｮｳ</t>
  </si>
  <si>
    <t>曽根町</t>
  </si>
  <si>
    <t>ﾀｶｻｺﾞﾁｮｳ</t>
  </si>
  <si>
    <t>高砂町</t>
  </si>
  <si>
    <t>ﾀｹｼﾏﾁｮｳ</t>
  </si>
  <si>
    <t>竹島町</t>
  </si>
  <si>
    <t>ﾂﾙﾏﾁ</t>
  </si>
  <si>
    <t>鶴町</t>
  </si>
  <si>
    <t>ﾄｳｺﾞｳﾁｮｳｻｺﾉｳﾁ</t>
  </si>
  <si>
    <t>東郷町迫野内</t>
  </si>
  <si>
    <t>ﾄｳｺﾞｳﾁｮｳｼﾓｻﾝｹﾞ</t>
  </si>
  <si>
    <t>東郷町下三ケ</t>
  </si>
  <si>
    <t>ﾄｳｺﾞｳﾁｮｳﾂﾎﾞﾔ</t>
  </si>
  <si>
    <t>東郷町坪谷</t>
  </si>
  <si>
    <t>ﾄｳｺﾞｳﾁｮｳﾊｴﾊﾞﾙ</t>
  </si>
  <si>
    <t>東郷町八重原</t>
  </si>
  <si>
    <t>ﾄｳｺﾞｳﾁｮｳﾔﾏｹﾞ</t>
  </si>
  <si>
    <t>東郷町山陰</t>
  </si>
  <si>
    <t>ﾄｳｺﾞｳﾁｮｳﾔﾏｹﾞｵﾂ(ﾄﾘｶﾜ)</t>
  </si>
  <si>
    <t>東郷町山陰乙（鳥川）</t>
  </si>
  <si>
    <t>ﾄｳｺﾞｳﾁｮｳﾔﾏｹﾞｵﾂ(ｿﾉﾀ)</t>
  </si>
  <si>
    <t>ﾄｳｺﾞｳﾁｮｳﾔﾏｹﾞｷ</t>
  </si>
  <si>
    <t>東郷町山陰己</t>
  </si>
  <si>
    <t>ﾄｳｺﾞｳﾁｮｳﾔﾏｹﾞｺｳ</t>
  </si>
  <si>
    <t>東郷町山陰甲</t>
  </si>
  <si>
    <t>東郷町山陰庚</t>
  </si>
  <si>
    <t>ﾄｳｺﾞｳﾁｮｳﾔﾏｹﾞｼﾝ</t>
  </si>
  <si>
    <t>東郷町山陰辛</t>
  </si>
  <si>
    <t>ﾄｳｺﾞｳﾁｮｳﾔﾏｹﾞﾃｲ</t>
  </si>
  <si>
    <t>東郷町山陰丁</t>
  </si>
  <si>
    <t>ﾄｳｺﾞｳﾁｮｳﾔﾏｹﾞﾍｲ</t>
  </si>
  <si>
    <t>東郷町山陰丙</t>
  </si>
  <si>
    <t>ﾄｳｺﾞｳﾁｮｳﾔﾏｹﾞﾎﾞ(513ﾉ1ｲﾅｲ)</t>
  </si>
  <si>
    <t>東郷町山陰戊（５１３の１以内）</t>
  </si>
  <si>
    <t>ﾄｳｺﾞｳﾁｮｳﾔﾏｹﾞﾎﾞ(ｿﾉﾀ)</t>
  </si>
  <si>
    <t>ﾄﾐﾀｶ</t>
  </si>
  <si>
    <t>富高</t>
  </si>
  <si>
    <t>ﾅｶﾎﾘﾁｮｳ</t>
  </si>
  <si>
    <t>中堀町</t>
  </si>
  <si>
    <t>ﾅｶﾞｴﾁｮｳ</t>
  </si>
  <si>
    <t>永江町</t>
  </si>
  <si>
    <t>ﾊﾙﾊﾗﾁｮｳ</t>
  </si>
  <si>
    <t>春原町</t>
  </si>
  <si>
    <t>ﾋﾁﾔ</t>
  </si>
  <si>
    <t>日知屋</t>
  </si>
  <si>
    <t>ﾋﾁﾔﾌﾙﾀﾁｮｳ</t>
  </si>
  <si>
    <t>日知屋古田町</t>
  </si>
  <si>
    <t>ﾋﾗｲﾜ</t>
  </si>
  <si>
    <t>平岩</t>
  </si>
  <si>
    <t>ﾋﾗﾁｮｳ</t>
  </si>
  <si>
    <t>比良町</t>
  </si>
  <si>
    <t>ﾋﾗﾉﾁｮｳ</t>
  </si>
  <si>
    <t>平野町</t>
  </si>
  <si>
    <t>ﾌﾄﾞｳｼﾞ</t>
  </si>
  <si>
    <t>不動寺</t>
  </si>
  <si>
    <t>ﾌﾅﾊﾞﾁｮｳ</t>
  </si>
  <si>
    <t>船場町</t>
  </si>
  <si>
    <t>ﾎｿｼﾏ</t>
  </si>
  <si>
    <t>細島</t>
  </si>
  <si>
    <t>ﾐﾐﾂﾁｮｳ</t>
  </si>
  <si>
    <t>美々津町</t>
  </si>
  <si>
    <t>ﾐﾔｺﾏﾁ</t>
  </si>
  <si>
    <t>都町</t>
  </si>
  <si>
    <t>ﾑｶｴﾁｮｳ</t>
  </si>
  <si>
    <t>向江町</t>
  </si>
  <si>
    <t>ﾔﾏｼﾀﾁｮｳ</t>
  </si>
  <si>
    <t>ﾔﾏﾃﾁｮｳ</t>
  </si>
  <si>
    <t>山手町</t>
  </si>
  <si>
    <t>ｸｼﾏｼ</t>
  </si>
  <si>
    <t>串間市</t>
  </si>
  <si>
    <t>ｱｷﾔﾏ</t>
  </si>
  <si>
    <t>秋山</t>
  </si>
  <si>
    <t>ｲﾁｳｼﾞ</t>
  </si>
  <si>
    <t>一氏</t>
  </si>
  <si>
    <t>ｲﾁｷ</t>
  </si>
  <si>
    <t>市木</t>
  </si>
  <si>
    <t>ｵｵﾉ</t>
  </si>
  <si>
    <t>大納</t>
  </si>
  <si>
    <t>ｵｵﾋﾗ</t>
  </si>
  <si>
    <t>大平</t>
  </si>
  <si>
    <t>ｵｵﾔﾄﾞﾘ</t>
  </si>
  <si>
    <t>大矢取</t>
  </si>
  <si>
    <t>ｷﾀｶﾀ</t>
  </si>
  <si>
    <t>北方</t>
  </si>
  <si>
    <t>ｸｼﾏ</t>
  </si>
  <si>
    <t>串間</t>
  </si>
  <si>
    <t>ｻｷﾀﾞ</t>
  </si>
  <si>
    <t>崎田</t>
  </si>
  <si>
    <t>ﾀｶﾏﾂ</t>
  </si>
  <si>
    <t>高松</t>
  </si>
  <si>
    <t>ﾃﾗｻﾞﾄ</t>
  </si>
  <si>
    <t>寺里</t>
  </si>
  <si>
    <t>ﾄｲ</t>
  </si>
  <si>
    <t>都井</t>
  </si>
  <si>
    <t>ﾅﾙ</t>
  </si>
  <si>
    <t>奈留</t>
  </si>
  <si>
    <t>ﾆｼｶﾀ</t>
  </si>
  <si>
    <t>西方</t>
  </si>
  <si>
    <t>ﾆｼﾊﾏ</t>
  </si>
  <si>
    <t>西浜</t>
  </si>
  <si>
    <t>ﾇｸﾐ</t>
  </si>
  <si>
    <t>奴久見</t>
  </si>
  <si>
    <t>ﾎﾝｼﾞｮｳ</t>
  </si>
  <si>
    <t>本城</t>
  </si>
  <si>
    <t>ﾐﾅﾐｶﾀ</t>
  </si>
  <si>
    <t>南方</t>
  </si>
  <si>
    <t>ｻｲﾄｼ</t>
  </si>
  <si>
    <t>西都市</t>
  </si>
  <si>
    <t>ｱﾗﾀｹ</t>
  </si>
  <si>
    <t>荒武</t>
  </si>
  <si>
    <t>ｱﾘﾖｼﾁｮｳ</t>
  </si>
  <si>
    <t>有吉町</t>
  </si>
  <si>
    <t>ｲﾜﾂﾞﾒ</t>
  </si>
  <si>
    <t>岩爪</t>
  </si>
  <si>
    <t>ｵｶﾄﾞﾐ</t>
  </si>
  <si>
    <t>岡富</t>
  </si>
  <si>
    <t>ｵﾉｻﾞｷ</t>
  </si>
  <si>
    <t>小野崎</t>
  </si>
  <si>
    <t>ｵﾉｻﾞｷﾁｮｳ</t>
  </si>
  <si>
    <t>小野崎町</t>
  </si>
  <si>
    <t>ｵﾊｴ</t>
  </si>
  <si>
    <t>尾八重</t>
  </si>
  <si>
    <t>ｶｾﾞ</t>
  </si>
  <si>
    <t>加勢</t>
  </si>
  <si>
    <t>ｶﾀｳﾁ</t>
  </si>
  <si>
    <t>片内</t>
  </si>
  <si>
    <t>ｶﾉﾀﾞ</t>
  </si>
  <si>
    <t>鹿野田</t>
  </si>
  <si>
    <t>ｶﾐｱｹﾞ</t>
  </si>
  <si>
    <t>上揚</t>
  </si>
  <si>
    <t>ｶﾐｻﾝｻﾞｲ</t>
  </si>
  <si>
    <t>上三財</t>
  </si>
  <si>
    <t>ｶﾐﾏﾁ</t>
  </si>
  <si>
    <t>ｷﾖﾐｽﾞ</t>
  </si>
  <si>
    <t>ｸﾛｳﾉ</t>
  </si>
  <si>
    <t>黒生野</t>
  </si>
  <si>
    <t>ｹﾞﾝﾉｳｼﾞﾏ</t>
  </si>
  <si>
    <t>現王島</t>
  </si>
  <si>
    <t>ｻｸﾗｶﾞﾜﾁｮｳ</t>
  </si>
  <si>
    <t>桜川町</t>
  </si>
  <si>
    <t>ｻﾌﾞｶﾜ</t>
  </si>
  <si>
    <t>寒川</t>
  </si>
  <si>
    <t>ｼﾓｻﾝｻﾞｲ</t>
  </si>
  <si>
    <t>下三財</t>
  </si>
  <si>
    <t>ｼﾓﾂﾞﾏ</t>
  </si>
  <si>
    <t>下妻</t>
  </si>
  <si>
    <t>ｼﾗｳﾏﾁｮｳ</t>
  </si>
  <si>
    <t>白馬町</t>
  </si>
  <si>
    <t>ｼﾛﾐ</t>
  </si>
  <si>
    <t>銀鏡</t>
  </si>
  <si>
    <t>ｾｲﾘｮｳﾁｮｳ</t>
  </si>
  <si>
    <t>聖陵町</t>
  </si>
  <si>
    <t>ﾁｬｳｽﾊﾞﾙ</t>
  </si>
  <si>
    <t>茶臼原</t>
  </si>
  <si>
    <t>ﾁｭｳｵｳﾁｮｳ</t>
  </si>
  <si>
    <t>中央町</t>
  </si>
  <si>
    <t>ﾂｷﾄﾞﾉ</t>
  </si>
  <si>
    <t>調殿</t>
  </si>
  <si>
    <t>ﾂﾏ</t>
  </si>
  <si>
    <t>妻</t>
  </si>
  <si>
    <t>ﾂﾏﾁｮｳ</t>
  </si>
  <si>
    <t>妻町</t>
  </si>
  <si>
    <t>ﾂﾙｻｷﾁｮｳ</t>
  </si>
  <si>
    <t>水流崎町</t>
  </si>
  <si>
    <t>ﾄﾞｳｼﾞﾏﾙ</t>
  </si>
  <si>
    <t>童子丸</t>
  </si>
  <si>
    <t>ﾄｳﾀﾞ</t>
  </si>
  <si>
    <t>藤田</t>
  </si>
  <si>
    <t>ﾄﾉｺｵﾘﾏﾁ</t>
  </si>
  <si>
    <t>都於郡町</t>
  </si>
  <si>
    <t>ﾅｶｵ</t>
  </si>
  <si>
    <t>中尾</t>
  </si>
  <si>
    <t>ﾅｶﾂﾞﾏ</t>
  </si>
  <si>
    <t>中妻</t>
  </si>
  <si>
    <t>ﾊｴ</t>
  </si>
  <si>
    <t>八重</t>
  </si>
  <si>
    <t>ﾍｺﾞｵﾘ</t>
  </si>
  <si>
    <t>平郡</t>
  </si>
  <si>
    <t>ﾎｷﾀ</t>
  </si>
  <si>
    <t>穂北</t>
  </si>
  <si>
    <t>ﾐｷﾞﾏﾂ</t>
  </si>
  <si>
    <t>右松</t>
  </si>
  <si>
    <t>ﾐﾉｳ</t>
  </si>
  <si>
    <t>三納</t>
  </si>
  <si>
    <t>ﾐﾌﾈﾁｮｳ</t>
  </si>
  <si>
    <t>御舟町</t>
  </si>
  <si>
    <t>ﾐﾔｹ</t>
  </si>
  <si>
    <t>三宅</t>
  </si>
  <si>
    <t>ﾔﾏﾀﾞ</t>
  </si>
  <si>
    <t>山田</t>
  </si>
  <si>
    <t>ｴﾋﾞﾉｼ</t>
  </si>
  <si>
    <t>えびの市</t>
  </si>
  <si>
    <t>ｲｹｼﾞﾏ</t>
  </si>
  <si>
    <t>池島</t>
  </si>
  <si>
    <t>ｲﾏﾆｼ</t>
  </si>
  <si>
    <t>今西</t>
  </si>
  <si>
    <t>ｳﾁﾀﾃ</t>
  </si>
  <si>
    <t>内竪</t>
  </si>
  <si>
    <t>ｳﾗ</t>
  </si>
  <si>
    <t>浦</t>
  </si>
  <si>
    <t>ｳﾜｴ</t>
  </si>
  <si>
    <t>上江</t>
  </si>
  <si>
    <t>ｴﾉｷﾀﾞ</t>
  </si>
  <si>
    <t>榎田</t>
  </si>
  <si>
    <t>ｵｵｺｳﾋﾞﾗ</t>
  </si>
  <si>
    <t>大河平</t>
  </si>
  <si>
    <t>ｵｶﾏﾂ</t>
  </si>
  <si>
    <t>岡松</t>
  </si>
  <si>
    <t>ｵﾀﾞ</t>
  </si>
  <si>
    <t>小田</t>
  </si>
  <si>
    <t>ｶﾒｻﾜ</t>
  </si>
  <si>
    <t>亀沢</t>
  </si>
  <si>
    <t>ｸﾘｼﾀ</t>
  </si>
  <si>
    <t>栗下</t>
  </si>
  <si>
    <t>ｻｲｺﾞｳ</t>
  </si>
  <si>
    <t>西郷</t>
  </si>
  <si>
    <t>ｻｶﾓﾄ</t>
  </si>
  <si>
    <t>坂元</t>
  </si>
  <si>
    <t>ｼﾏｳﾁ</t>
  </si>
  <si>
    <t>島内</t>
  </si>
  <si>
    <t>ｼｮｳﾐｮｳｼﾞ</t>
  </si>
  <si>
    <t>昌明寺</t>
  </si>
  <si>
    <t>ｽｴﾅｶﾞ</t>
  </si>
  <si>
    <t>末永</t>
  </si>
  <si>
    <t>ｽｷﾞｽﾞﾙ</t>
  </si>
  <si>
    <t>杉水流</t>
  </si>
  <si>
    <t>ﾀﾞｲﾐｮｳｼﾞ</t>
  </si>
  <si>
    <t>大明司</t>
  </si>
  <si>
    <t>ﾂﾙ</t>
  </si>
  <si>
    <t>水流</t>
  </si>
  <si>
    <t>ﾅｶﾞﾔﾏ</t>
  </si>
  <si>
    <t>永山</t>
  </si>
  <si>
    <t>ﾆｼｶﾜｷﾀ</t>
  </si>
  <si>
    <t>西川北</t>
  </si>
  <si>
    <t>ﾆｼﾅｶﾞｴｳﾗ</t>
  </si>
  <si>
    <t>西長江浦</t>
  </si>
  <si>
    <t>ﾊｲﾂｶ</t>
  </si>
  <si>
    <t>灰塚</t>
  </si>
  <si>
    <t>ﾊﾗﾀﾞ</t>
  </si>
  <si>
    <t>原田</t>
  </si>
  <si>
    <t>ﾋｶﾞｼｶﾜｷﾀ</t>
  </si>
  <si>
    <t>東川北</t>
  </si>
  <si>
    <t>ﾋｶﾞｼﾅｶﾞｴｳﾗ</t>
  </si>
  <si>
    <t>東長江浦</t>
  </si>
  <si>
    <t>ﾏｴﾀﾞ</t>
  </si>
  <si>
    <t>前田</t>
  </si>
  <si>
    <t>ﾑｶｴ</t>
  </si>
  <si>
    <t>向江</t>
  </si>
  <si>
    <t>ﾔﾅｷﾞｽﾞﾙ</t>
  </si>
  <si>
    <t>柳水流</t>
  </si>
  <si>
    <t>ﾕﾀﾞ</t>
  </si>
  <si>
    <t>湯田</t>
  </si>
  <si>
    <t>ｷﾀﾓﾛｶﾀｸﾞﾝﾐﾏﾀﾁｮｳ</t>
  </si>
  <si>
    <t>北諸県郡三股町</t>
  </si>
  <si>
    <t>ｲﾏｲﾁ</t>
  </si>
  <si>
    <t>今市</t>
  </si>
  <si>
    <t>ｶﾊﾞﾔﾏ</t>
  </si>
  <si>
    <t>樺山</t>
  </si>
  <si>
    <t>ｺﾞﾎﾝﾏﾂ</t>
  </si>
  <si>
    <t>五本松</t>
  </si>
  <si>
    <t>ｼﾝﾊﾞﾊﾞ</t>
  </si>
  <si>
    <t>新馬場</t>
  </si>
  <si>
    <t>ﾀﾃﾞｲｹ</t>
  </si>
  <si>
    <t>蓼池</t>
  </si>
  <si>
    <t>ﾅｶﾊﾞﾙ</t>
  </si>
  <si>
    <t>中原</t>
  </si>
  <si>
    <t>ﾅｶﾞﾀ</t>
  </si>
  <si>
    <t>長田</t>
  </si>
  <si>
    <t>ﾊﾅﾐﾊﾞﾙ</t>
  </si>
  <si>
    <t>花見原</t>
  </si>
  <si>
    <t>ﾋｴﾀﾞ</t>
  </si>
  <si>
    <t>稗田</t>
  </si>
  <si>
    <t>ﾐﾔﾑﾗ</t>
  </si>
  <si>
    <t>宮村</t>
  </si>
  <si>
    <t>ﾓﾁﾊﾞﾙ</t>
  </si>
  <si>
    <t>餅原</t>
  </si>
  <si>
    <t>ﾆｼﾓﾛｶﾀｸﾞﾝﾀｶﾊﾙﾁｮｳ</t>
  </si>
  <si>
    <t>西諸県郡高原町</t>
  </si>
  <si>
    <t>ｳｼﾛｶﾜﾁ</t>
  </si>
  <si>
    <t>後川内</t>
  </si>
  <si>
    <t>ｶﾏﾑﾀ</t>
  </si>
  <si>
    <t>蒲牟田</t>
  </si>
  <si>
    <t>ﾆｼﾌﾓﾄ</t>
  </si>
  <si>
    <t>西麓</t>
  </si>
  <si>
    <t>ﾋﾛﾜﾗ</t>
  </si>
  <si>
    <t>ﾋｶﾞｼﾓﾛｶﾀｸﾞﾝｸﾆﾄﾐﾁｮｳ</t>
  </si>
  <si>
    <t>東諸県郡国富町</t>
  </si>
  <si>
    <t>ｱﾗｼﾀﾞ</t>
  </si>
  <si>
    <t>嵐田</t>
  </si>
  <si>
    <t>ｲｻﾞｵ(ﾌｷｱｹﾞ)</t>
  </si>
  <si>
    <t>伊左生（吹上）</t>
  </si>
  <si>
    <t>ｲｻﾞｵ(ｿﾉﾀ)</t>
  </si>
  <si>
    <t>ｲﾜﾁﾉ</t>
  </si>
  <si>
    <t>岩知野</t>
  </si>
  <si>
    <t>ｷﾜｷ</t>
  </si>
  <si>
    <t>木脇</t>
  </si>
  <si>
    <t>ｻﾝﾐｮｳ</t>
  </si>
  <si>
    <t>三名</t>
  </si>
  <si>
    <t>ｽｼﾀﾞ</t>
  </si>
  <si>
    <t>須志田</t>
  </si>
  <si>
    <t>ﾀｹﾀﾞ</t>
  </si>
  <si>
    <t>竹田</t>
  </si>
  <si>
    <t>ﾀｼﾞﾘ</t>
  </si>
  <si>
    <t>田尻</t>
  </si>
  <si>
    <t>ﾂｶﾊﾞﾙ</t>
  </si>
  <si>
    <t>塚原</t>
  </si>
  <si>
    <t>ﾌｶﾄﾞｼ</t>
  </si>
  <si>
    <t>深年</t>
  </si>
  <si>
    <t>本庄</t>
  </si>
  <si>
    <t>ﾐﾔｵｳﾏﾙ</t>
  </si>
  <si>
    <t>宮王丸</t>
  </si>
  <si>
    <t>ﾑｺｳﾀｶ</t>
  </si>
  <si>
    <t>向高</t>
  </si>
  <si>
    <t>ﾓﾘﾅｶﾞ</t>
  </si>
  <si>
    <t>森永</t>
  </si>
  <si>
    <t>ﾔﾂｼﾛｷﾀﾏﾀ</t>
  </si>
  <si>
    <t>八代北俣</t>
  </si>
  <si>
    <t>ﾔﾂｼﾛﾐﾅﾐﾏﾀ</t>
  </si>
  <si>
    <t>八代南俣</t>
  </si>
  <si>
    <t>ﾋｶﾞｼﾓﾛｶﾀｸﾞﾝｱﾔﾁｮｳ</t>
  </si>
  <si>
    <t>東諸県郡綾町</t>
  </si>
  <si>
    <t>ｲﾘﾉ</t>
  </si>
  <si>
    <t>入野</t>
  </si>
  <si>
    <t>ｷﾀﾏﾀ</t>
  </si>
  <si>
    <t>北俣</t>
  </si>
  <si>
    <t>ﾐﾅﾐﾏﾀ</t>
  </si>
  <si>
    <t>南俣</t>
  </si>
  <si>
    <t>ｺﾕｸﾞﾝﾀｶﾅﾍﾞﾁｮｳ</t>
  </si>
  <si>
    <t>児湯郡高鍋町</t>
  </si>
  <si>
    <t>ｶｸﾞﾁｳﾗ</t>
  </si>
  <si>
    <t>蚊口浦</t>
  </si>
  <si>
    <t>ｷﾀﾀｶﾅﾍﾞ</t>
  </si>
  <si>
    <t>北高鍋</t>
  </si>
  <si>
    <t>ﾀｶﾅﾍﾞﾏﾁ</t>
  </si>
  <si>
    <t>高鍋町</t>
  </si>
  <si>
    <t>ﾐﾅﾐﾀｶﾅﾍﾞ</t>
  </si>
  <si>
    <t>南高鍋</t>
  </si>
  <si>
    <t>ﾓﾁﾀﾞ</t>
  </si>
  <si>
    <t>持田</t>
  </si>
  <si>
    <t>ｺﾕｸﾞﾝｼﾝﾄﾐﾁｮｳ</t>
  </si>
  <si>
    <t>児湯郡新富町</t>
  </si>
  <si>
    <t>ｲｸﾗ</t>
  </si>
  <si>
    <t>伊倉</t>
  </si>
  <si>
    <t>ｶﾐﾄﾝﾀﾞ</t>
  </si>
  <si>
    <t>上富田</t>
  </si>
  <si>
    <t>ｼﾓﾄﾝﾀﾞ</t>
  </si>
  <si>
    <t>下富田</t>
  </si>
  <si>
    <t>ﾄﾝﾀﾞ</t>
  </si>
  <si>
    <t>富田</t>
  </si>
  <si>
    <t>ﾄﾝﾀﾞｷﾀ</t>
  </si>
  <si>
    <t>富田北</t>
  </si>
  <si>
    <t>ﾄﾝﾀﾞﾋｶﾞｼ</t>
  </si>
  <si>
    <t>富田東</t>
  </si>
  <si>
    <t>ﾄﾝﾀﾞﾆｼ</t>
  </si>
  <si>
    <t>富田西</t>
  </si>
  <si>
    <t>ﾄﾝﾀﾞﾐﾅﾐ</t>
  </si>
  <si>
    <t>富田南</t>
  </si>
  <si>
    <t>ﾆｭｳﾀ</t>
  </si>
  <si>
    <t>新田</t>
  </si>
  <si>
    <t>ﾋｵｷ</t>
  </si>
  <si>
    <t>日置</t>
  </si>
  <si>
    <t>ﾐﾅｼﾛ</t>
  </si>
  <si>
    <t>三納代</t>
  </si>
  <si>
    <t>ｺﾕｸﾞﾝﾆｼﾒﾗｿﾝ</t>
  </si>
  <si>
    <t>児湯郡西米良村</t>
  </si>
  <si>
    <t>ｲﾀﾔ</t>
  </si>
  <si>
    <t>板谷</t>
  </si>
  <si>
    <t>ｵｶﾞﾜ</t>
  </si>
  <si>
    <t>小川</t>
  </si>
  <si>
    <t>ｶﾝﾒﾗ</t>
  </si>
  <si>
    <t>上米良</t>
  </si>
  <si>
    <t>ｺｼﾉｵ</t>
  </si>
  <si>
    <t>越野尾</t>
  </si>
  <si>
    <t>ﾀｹﾜﾗ</t>
  </si>
  <si>
    <t>竹原</t>
  </si>
  <si>
    <t>ﾑﾗｼｮ</t>
  </si>
  <si>
    <t>村所</t>
  </si>
  <si>
    <t>ﾖｺﾉ</t>
  </si>
  <si>
    <t>横野</t>
  </si>
  <si>
    <t>ｺﾕｸﾞﾝｷｼﾞｮｳﾁｮｳ</t>
  </si>
  <si>
    <t>児湯郡木城町</t>
  </si>
  <si>
    <t>ｲｼｶﾜｳﾁ</t>
  </si>
  <si>
    <t>石河内</t>
  </si>
  <si>
    <t>ｶﾜﾊﾞﾙ</t>
  </si>
  <si>
    <t>川原</t>
  </si>
  <si>
    <t>ｼｲﾉｷ</t>
  </si>
  <si>
    <t>椎木</t>
  </si>
  <si>
    <t>ﾀｶｼﾞｮｳ</t>
  </si>
  <si>
    <t>高城</t>
  </si>
  <si>
    <t>ﾅｶﾉﾏﾀ</t>
  </si>
  <si>
    <t>中之又</t>
  </si>
  <si>
    <t>ｺﾕｸﾞﾝｶﾜﾐﾅﾐﾁｮｳ</t>
  </si>
  <si>
    <t>児湯郡川南町</t>
  </si>
  <si>
    <t>ｶﾜﾐﾅﾐ</t>
  </si>
  <si>
    <t>川南</t>
  </si>
  <si>
    <t>ﾍｲﾀﾞ</t>
  </si>
  <si>
    <t>平田</t>
  </si>
  <si>
    <t>ｺﾕｸﾞﾝﾂﾉﾁｮｳ</t>
  </si>
  <si>
    <t>児湯郡都農町</t>
  </si>
  <si>
    <t>ｶﾜｷﾀ</t>
  </si>
  <si>
    <t>川北</t>
  </si>
  <si>
    <t>ﾋｶﾞｼｳｽｷｸﾞﾝｶﾄﾞｶﾞﾜﾁｮｳ</t>
  </si>
  <si>
    <t>東臼杵郡門川町</t>
  </si>
  <si>
    <t>ｲｵﾘｶﾞﾜ</t>
  </si>
  <si>
    <t>庵川</t>
  </si>
  <si>
    <t>ｲｵﾘｶﾞﾜﾆｼ</t>
  </si>
  <si>
    <t>庵川西</t>
  </si>
  <si>
    <t>ｶｸｻ</t>
  </si>
  <si>
    <t>加草</t>
  </si>
  <si>
    <t>ｶﾄﾞｶﾜｵｽﾞｴ</t>
  </si>
  <si>
    <t>門川尾末</t>
  </si>
  <si>
    <t>ｶﾜﾁ</t>
  </si>
  <si>
    <t>川内</t>
  </si>
  <si>
    <t>ｻｶｴｶﾞｵｶ</t>
  </si>
  <si>
    <t>栄ケ丘</t>
  </si>
  <si>
    <t>ｼﾞｮｳｶﾞｵｶ</t>
  </si>
  <si>
    <t>城ケ丘</t>
  </si>
  <si>
    <t>ｽｶﾞｻｷ</t>
  </si>
  <si>
    <t>須賀崎</t>
  </si>
  <si>
    <t>ﾅｶｽ</t>
  </si>
  <si>
    <t>中須</t>
  </si>
  <si>
    <t>ﾆｼｻｶｴﾏﾁ</t>
  </si>
  <si>
    <t>西栄町</t>
  </si>
  <si>
    <t>ﾋｶﾞｼｻｶｴﾏﾁ</t>
  </si>
  <si>
    <t>東栄町</t>
  </si>
  <si>
    <t>ﾋﾗｼﾞｮｳﾆｼ</t>
  </si>
  <si>
    <t>平城西</t>
  </si>
  <si>
    <t>ﾋﾗｼﾞｮｳﾋｶﾞｼ</t>
  </si>
  <si>
    <t>平城東</t>
  </si>
  <si>
    <t>ﾐﾅﾐｶﾞｵｶ</t>
  </si>
  <si>
    <t>南ケ丘</t>
  </si>
  <si>
    <t>ﾐﾔｶﾞﾊﾗ</t>
  </si>
  <si>
    <t>宮ケ原</t>
  </si>
  <si>
    <t>ﾋｶﾞｼｳｽｷｸﾞﾝﾓﾛﾂｶｿﾝ</t>
  </si>
  <si>
    <t>東臼杵郡諸塚村</t>
  </si>
  <si>
    <t>ｴｼﾛ</t>
  </si>
  <si>
    <t>家代</t>
  </si>
  <si>
    <t>ﾅﾅﾂﾔﾏ(ｲｲﾎﾞｼ､ｵﾊﾞﾗｲ､ｶﾜｳﾁ､ﾀﾃｲﾜ､ﾊｴﾉﾋﾗ､ﾎﾝﾑﾗ)</t>
  </si>
  <si>
    <t>七ツ山（飯干、小原井、川内、立岩、八重の平、本村）</t>
  </si>
  <si>
    <t>ﾅﾅﾂﾔﾏ(ｿﾉﾀ)</t>
  </si>
  <si>
    <t>ﾋｶﾞｼｳｽｷｸﾞﾝｼｲﾊﾞｿﾝ</t>
  </si>
  <si>
    <t>東臼杵郡椎葉村</t>
  </si>
  <si>
    <t>ｵｵｶﾜｳﾁ(1-1302ﾊﾞﾝﾁ)</t>
  </si>
  <si>
    <t>大河内（１～１３０２番地）</t>
  </si>
  <si>
    <t>ｵｵｶﾜｳﾁ(ｿﾉﾀ)</t>
  </si>
  <si>
    <t>ｼﾓﾌｸﾗ</t>
  </si>
  <si>
    <t>下福良</t>
  </si>
  <si>
    <t>ﾌﾄﾞﾉ</t>
  </si>
  <si>
    <t>不土野</t>
  </si>
  <si>
    <t>ﾏﾂｵ</t>
  </si>
  <si>
    <t>松尾</t>
  </si>
  <si>
    <t>ﾋｶﾞｼｳｽｷｸﾞﾝﾐｻﾄﾁｮｳ</t>
  </si>
  <si>
    <t>東臼杵郡美郷町</t>
  </si>
  <si>
    <t>ｷﾀｺﾞｳｳﾅﾏ</t>
  </si>
  <si>
    <t>北郷宇納間</t>
  </si>
  <si>
    <t>ｷﾀｺﾞｳｸﾛｷﾞ</t>
  </si>
  <si>
    <t>北郷黒木</t>
  </si>
  <si>
    <t>ｷﾀｺﾞｳﾆｭｳｼﾀ</t>
  </si>
  <si>
    <t>北郷入下</t>
  </si>
  <si>
    <t>ｻｲｺﾞｳｵﾊﾞﾙ</t>
  </si>
  <si>
    <t>西郷小原</t>
  </si>
  <si>
    <t>ｻｲｺﾞｳﾀｼﾛ</t>
  </si>
  <si>
    <t>西郷田代</t>
  </si>
  <si>
    <t>ｻｲｺﾞｳﾀﾃｲｼ</t>
  </si>
  <si>
    <t>西郷立石</t>
  </si>
  <si>
    <t>ｻｲｺﾞｳﾔﾏｻﾝｶﾞ</t>
  </si>
  <si>
    <t>西郷山三ヶ</t>
  </si>
  <si>
    <t>ﾅﾝｺﾞｳｶﾐﾄﾞｶﾞﾜ</t>
  </si>
  <si>
    <t>南郷上渡川</t>
  </si>
  <si>
    <t>ﾅﾝｺﾞｳｷｼﾞﾉ</t>
  </si>
  <si>
    <t>南郷鬼神野</t>
  </si>
  <si>
    <t>ﾅﾝｺﾞｳﾅｶﾄﾞｶﾞﾜ</t>
  </si>
  <si>
    <t>南郷中渡川</t>
  </si>
  <si>
    <t>ﾅﾝｺﾞｳﾐｶﾄﾞ</t>
  </si>
  <si>
    <t>南郷神門</t>
  </si>
  <si>
    <t>ﾅﾝｺﾞｳﾐｽﾞｼﾀﾞﾆ</t>
  </si>
  <si>
    <t>南郷水清谷</t>
  </si>
  <si>
    <t>ﾅﾝｺﾞｳﾔﾏｻﾝｶﾞ</t>
  </si>
  <si>
    <t>南郷山三ヶ</t>
  </si>
  <si>
    <t>ﾆｼｳｽｷｸﾞﾝﾀｶﾁﾎﾁｮｳ</t>
  </si>
  <si>
    <t>西臼杵郡高千穂町</t>
  </si>
  <si>
    <t>ｲﾜﾄ</t>
  </si>
  <si>
    <t>岩戸</t>
  </si>
  <si>
    <t>ｵｼｶﾀ</t>
  </si>
  <si>
    <t>押方</t>
  </si>
  <si>
    <t>ｶﾐｲﾜﾄ</t>
  </si>
  <si>
    <t>上岩戸</t>
  </si>
  <si>
    <t>ｶﾐﾉ</t>
  </si>
  <si>
    <t>上野</t>
  </si>
  <si>
    <t>河内</t>
  </si>
  <si>
    <t>ｺﾞｶｼｮ</t>
  </si>
  <si>
    <t>五ケ所</t>
  </si>
  <si>
    <t>ｼﾓﾉ</t>
  </si>
  <si>
    <t>下野</t>
  </si>
  <si>
    <t>ﾀﾊﾞﾙ</t>
  </si>
  <si>
    <t>田原</t>
  </si>
  <si>
    <t>ﾐﾀｲ</t>
  </si>
  <si>
    <t>三田井</t>
  </si>
  <si>
    <t>ﾑｺｳﾔﾏ</t>
  </si>
  <si>
    <t>向山</t>
  </si>
  <si>
    <t>ﾆｼｳｽｷｸﾞﾝﾋﾉｶｹﾞﾁｮｳ</t>
  </si>
  <si>
    <t>西臼杵郡日之影町</t>
  </si>
  <si>
    <t>ｲﾜｲｶﾜ(ｻｶｲﾉ)</t>
  </si>
  <si>
    <t>岩井川（境野）</t>
  </si>
  <si>
    <t>ｲﾜｲｶﾜ(ｿﾉﾀ)</t>
  </si>
  <si>
    <t>ﾅﾅｵﾘ(ｱｹﾞ､ｶｻﾄﾞ､ｶﾊﾞｷﾞ､ｼｼｶﾞﾜ､ｼﾝﾏﾁ､ﾀｷﾉｳﾁ､ﾅｶｶﾞﾜ､</t>
  </si>
  <si>
    <t>七折（阿下、笠戸、椛木、鹿川、新町、滝ノ内、中川、</t>
  </si>
  <si>
    <t>ﾆｼﾉｳﾁ､ﾌﾈﾉｵ､ﾔﾄ､ﾔﾅｻﾞｷ)</t>
  </si>
  <si>
    <t>西ノ内、舟ノ尾、八戸、簗崎）</t>
  </si>
  <si>
    <t>ﾅﾅｵﾘ(ｿﾉﾀ)</t>
  </si>
  <si>
    <t>ﾐﾀﾃ</t>
  </si>
  <si>
    <t>見立</t>
  </si>
  <si>
    <t>ﾜｹｼﾞｮｳ</t>
  </si>
  <si>
    <t>分城</t>
  </si>
  <si>
    <t>ﾆｼｳｽｷｸﾞﾝｺﾞｶｾﾁｮｳ</t>
  </si>
  <si>
    <t>西臼杵郡五ヶ瀬町</t>
  </si>
  <si>
    <t>ｸﾗｵｶ</t>
  </si>
  <si>
    <t>鞍岡</t>
  </si>
  <si>
    <t>ｸﾜﾉｳﾁ</t>
  </si>
  <si>
    <t>桑野内</t>
  </si>
  <si>
    <t>ｻﾝｶｼｮ</t>
  </si>
  <si>
    <t>三ヶ所</t>
  </si>
  <si>
    <t>岩井川</t>
  </si>
  <si>
    <t>東方</t>
  </si>
  <si>
    <t>瓜生野</t>
  </si>
  <si>
    <t>細江</t>
  </si>
  <si>
    <t>大河内</t>
  </si>
  <si>
    <t>七折</t>
  </si>
  <si>
    <t>高岡町内山</t>
  </si>
  <si>
    <t>高岡町浦之名</t>
  </si>
  <si>
    <t>高岡町上倉永</t>
  </si>
  <si>
    <t>高岡町五町</t>
  </si>
  <si>
    <t>山之口町山之口</t>
  </si>
  <si>
    <t>北川町川内名</t>
  </si>
  <si>
    <t>東郷町山陰乙</t>
  </si>
  <si>
    <t>東郷町山陰戊</t>
  </si>
  <si>
    <t>伊左生</t>
  </si>
  <si>
    <t>七ツ山</t>
  </si>
  <si>
    <t>（税抜、単位不要）</t>
    <rPh sb="1" eb="2">
      <t>ゼイ</t>
    </rPh>
    <rPh sb="2" eb="3">
      <t>ヌ</t>
    </rPh>
    <rPh sb="4" eb="6">
      <t>タンイ</t>
    </rPh>
    <rPh sb="6" eb="8">
      <t>フヨウ</t>
    </rPh>
    <phoneticPr fontId="33"/>
  </si>
  <si>
    <t>４　事業に要する経費（うち補助対象経費）</t>
    <phoneticPr fontId="3"/>
  </si>
  <si>
    <t>３　事業の時期又は完了日</t>
    <phoneticPr fontId="3"/>
  </si>
  <si>
    <t>令和7年　月　日</t>
    <rPh sb="0" eb="2">
      <t>レイワ</t>
    </rPh>
    <rPh sb="3" eb="4">
      <t>ネン</t>
    </rPh>
    <rPh sb="5" eb="6">
      <t>ガツ</t>
    </rPh>
    <rPh sb="7" eb="8">
      <t>ニチ</t>
    </rPh>
    <phoneticPr fontId="3"/>
  </si>
  <si>
    <t>補 助 金 交 付 決 定 通 知 書（案）</t>
    <rPh sb="0" eb="1">
      <t>ホ</t>
    </rPh>
    <rPh sb="2" eb="3">
      <t>スケ</t>
    </rPh>
    <rPh sb="4" eb="5">
      <t>カネ</t>
    </rPh>
    <rPh sb="6" eb="7">
      <t>コウ</t>
    </rPh>
    <rPh sb="8" eb="9">
      <t>ツキ</t>
    </rPh>
    <rPh sb="10" eb="11">
      <t>ケッ</t>
    </rPh>
    <rPh sb="12" eb="13">
      <t>サダム</t>
    </rPh>
    <rPh sb="14" eb="15">
      <t>ツウ</t>
    </rPh>
    <rPh sb="16" eb="17">
      <t>チ</t>
    </rPh>
    <rPh sb="18" eb="19">
      <t>ショ</t>
    </rPh>
    <rPh sb="20" eb="21">
      <t>アン</t>
    </rPh>
    <phoneticPr fontId="3"/>
  </si>
  <si>
    <t xml:space="preserve">　日頃より本市水産行政に御理解と御協力を賜り、誠にありがとうございます。
　標記につきまして、別添の通りお送りいたしますのでご確認ください。（当該補助金は、事業の実施後の支払いとなります）
　事業完了後には当課までご一報ください。よろしくお願いいたします。
</t>
    <phoneticPr fontId="3"/>
  </si>
  <si>
    <t>補助金等変更交付決定通知書</t>
    <rPh sb="0" eb="3">
      <t>ホジョキン</t>
    </rPh>
    <rPh sb="3" eb="4">
      <t>トウ</t>
    </rPh>
    <rPh sb="4" eb="6">
      <t>ヘンコウ</t>
    </rPh>
    <rPh sb="6" eb="8">
      <t>コウフ</t>
    </rPh>
    <rPh sb="8" eb="10">
      <t>ケッテイ</t>
    </rPh>
    <rPh sb="10" eb="13">
      <t>ツウチショ</t>
    </rPh>
    <phoneticPr fontId="3"/>
  </si>
  <si>
    <t>補助金等変更交付決定通知書（案）</t>
    <rPh sb="0" eb="3">
      <t>ホジョキン</t>
    </rPh>
    <rPh sb="3" eb="4">
      <t>トウ</t>
    </rPh>
    <rPh sb="4" eb="6">
      <t>ヘンコウ</t>
    </rPh>
    <rPh sb="6" eb="8">
      <t>コウフ</t>
    </rPh>
    <rPh sb="8" eb="10">
      <t>ケッテイ</t>
    </rPh>
    <rPh sb="10" eb="13">
      <t>ツウチショ</t>
    </rPh>
    <rPh sb="14" eb="15">
      <t>アン</t>
    </rPh>
    <phoneticPr fontId="3"/>
  </si>
  <si>
    <t>補助金等額確定通知書（案）</t>
    <rPh sb="11" eb="12">
      <t>アン</t>
    </rPh>
    <phoneticPr fontId="3"/>
  </si>
  <si>
    <t>（様式第４号）</t>
    <rPh sb="1" eb="3">
      <t>ヨウシキ</t>
    </rPh>
    <rPh sb="3" eb="4">
      <t>ダイ</t>
    </rPh>
    <rPh sb="5" eb="6">
      <t>ゴウ</t>
    </rPh>
    <phoneticPr fontId="33"/>
  </si>
  <si>
    <t>　　補 助 事 業 中 止 ・ 変 更 承 認 申 請 書</t>
    <rPh sb="2" eb="3">
      <t>ホ</t>
    </rPh>
    <rPh sb="4" eb="5">
      <t>スケ</t>
    </rPh>
    <rPh sb="6" eb="7">
      <t>コト</t>
    </rPh>
    <rPh sb="8" eb="9">
      <t>ギョウ</t>
    </rPh>
    <rPh sb="10" eb="11">
      <t>ナカ</t>
    </rPh>
    <rPh sb="12" eb="13">
      <t>トメ</t>
    </rPh>
    <rPh sb="16" eb="17">
      <t>ヘン</t>
    </rPh>
    <rPh sb="18" eb="19">
      <t>サラ</t>
    </rPh>
    <rPh sb="20" eb="21">
      <t>ショウ</t>
    </rPh>
    <rPh sb="22" eb="23">
      <t>シノブ</t>
    </rPh>
    <rPh sb="24" eb="25">
      <t>サル</t>
    </rPh>
    <rPh sb="26" eb="27">
      <t>ショウ</t>
    </rPh>
    <rPh sb="28" eb="29">
      <t>ショ</t>
    </rPh>
    <phoneticPr fontId="33"/>
  </si>
  <si>
    <t>住　　所</t>
    <rPh sb="0" eb="1">
      <t>ジュウ</t>
    </rPh>
    <rPh sb="3" eb="4">
      <t>ショ</t>
    </rPh>
    <phoneticPr fontId="33"/>
  </si>
  <si>
    <t>氏　　名</t>
    <rPh sb="0" eb="1">
      <t>シ</t>
    </rPh>
    <rPh sb="3" eb="4">
      <t>メイ</t>
    </rPh>
    <phoneticPr fontId="33"/>
  </si>
  <si>
    <t>記</t>
    <rPh sb="0" eb="1">
      <t>シル</t>
    </rPh>
    <phoneticPr fontId="33"/>
  </si>
  <si>
    <t>事業の名称</t>
    <rPh sb="0" eb="2">
      <t>ジギョウ</t>
    </rPh>
    <rPh sb="3" eb="5">
      <t>メイショウ</t>
    </rPh>
    <phoneticPr fontId="33"/>
  </si>
  <si>
    <t>水産業販路拡大等支援事業</t>
    <rPh sb="0" eb="3">
      <t>スイサンギョウ</t>
    </rPh>
    <rPh sb="3" eb="5">
      <t>ハンロ</t>
    </rPh>
    <rPh sb="5" eb="7">
      <t>カクダイ</t>
    </rPh>
    <rPh sb="7" eb="8">
      <t>トウ</t>
    </rPh>
    <rPh sb="8" eb="10">
      <t>シエン</t>
    </rPh>
    <rPh sb="10" eb="12">
      <t>ジギョウ</t>
    </rPh>
    <phoneticPr fontId="33"/>
  </si>
  <si>
    <t>決定事項</t>
    <rPh sb="0" eb="4">
      <t>ケッテイジコウ</t>
    </rPh>
    <phoneticPr fontId="33"/>
  </si>
  <si>
    <t>変更事項</t>
    <rPh sb="0" eb="2">
      <t>ヘンコウ</t>
    </rPh>
    <rPh sb="2" eb="4">
      <t>ジコウ</t>
    </rPh>
    <phoneticPr fontId="33"/>
  </si>
  <si>
    <t>総事業費</t>
    <rPh sb="0" eb="4">
      <t>ソウジギョウヒ</t>
    </rPh>
    <phoneticPr fontId="33"/>
  </si>
  <si>
    <t>補助金等額</t>
    <rPh sb="0" eb="3">
      <t>ホジョキン</t>
    </rPh>
    <rPh sb="3" eb="4">
      <t>トウ</t>
    </rPh>
    <rPh sb="4" eb="5">
      <t>ガク</t>
    </rPh>
    <phoneticPr fontId="33"/>
  </si>
  <si>
    <t>事業完了予定日</t>
  </si>
  <si>
    <t>変更又は中止の
事由、内容</t>
    <rPh sb="0" eb="2">
      <t>ヘンコウ</t>
    </rPh>
    <rPh sb="2" eb="3">
      <t>マタ</t>
    </rPh>
    <rPh sb="4" eb="6">
      <t>チュウシ</t>
    </rPh>
    <rPh sb="8" eb="10">
      <t>ジユウ</t>
    </rPh>
    <rPh sb="11" eb="13">
      <t>ナイヨウ</t>
    </rPh>
    <phoneticPr fontId="33"/>
  </si>
  <si>
    <t>規則様式第2号（第6条関係）</t>
    <phoneticPr fontId="3"/>
  </si>
  <si>
    <t>補助事業変更承認通知書（案）</t>
    <rPh sb="0" eb="2">
      <t>ホジョ</t>
    </rPh>
    <rPh sb="2" eb="4">
      <t>ジギョウ</t>
    </rPh>
    <rPh sb="4" eb="6">
      <t>ヘンコウ</t>
    </rPh>
    <rPh sb="6" eb="8">
      <t>ショウニン</t>
    </rPh>
    <rPh sb="8" eb="11">
      <t>ツウチショ</t>
    </rPh>
    <rPh sb="12" eb="13">
      <t>アン</t>
    </rPh>
    <phoneticPr fontId="3"/>
  </si>
  <si>
    <t>規則様式第2号（第6条関係）</t>
    <phoneticPr fontId="3"/>
  </si>
  <si>
    <t>補助事業変更承認通知書</t>
    <rPh sb="0" eb="2">
      <t>ホジョ</t>
    </rPh>
    <rPh sb="2" eb="4">
      <t>ジギョウ</t>
    </rPh>
    <rPh sb="4" eb="6">
      <t>ヘンコウ</t>
    </rPh>
    <rPh sb="6" eb="8">
      <t>ショウニン</t>
    </rPh>
    <rPh sb="8" eb="11">
      <t>ツウチショ</t>
    </rPh>
    <phoneticPr fontId="3"/>
  </si>
  <si>
    <t>※補助対象経費</t>
    <rPh sb="1" eb="3">
      <t>ホジョ</t>
    </rPh>
    <rPh sb="3" eb="5">
      <t>タイショウ</t>
    </rPh>
    <rPh sb="5" eb="7">
      <t>ケイヒ</t>
    </rPh>
    <phoneticPr fontId="3"/>
  </si>
  <si>
    <t>小　計</t>
    <rPh sb="0" eb="1">
      <t>ショウ</t>
    </rPh>
    <rPh sb="2" eb="3">
      <t>ケイ</t>
    </rPh>
    <phoneticPr fontId="3"/>
  </si>
  <si>
    <t>経費の1/2以内、上限10万円</t>
    <phoneticPr fontId="3"/>
  </si>
  <si>
    <t>延岡市長　様</t>
    <rPh sb="0" eb="2">
      <t>ノベオカ</t>
    </rPh>
    <rPh sb="2" eb="3">
      <t>シ</t>
    </rPh>
    <rPh sb="3" eb="4">
      <t>チョウ</t>
    </rPh>
    <phoneticPr fontId="3"/>
  </si>
  <si>
    <t>延岡市長　三浦　久知　　印</t>
    <rPh sb="0" eb="2">
      <t>ノベオカ</t>
    </rPh>
    <rPh sb="2" eb="3">
      <t>シ</t>
    </rPh>
    <rPh sb="3" eb="4">
      <t>チョウ</t>
    </rPh>
    <rPh sb="5" eb="7">
      <t>ミウラ</t>
    </rPh>
    <rPh sb="8" eb="10">
      <t>ヒサトモ</t>
    </rPh>
    <rPh sb="12" eb="13">
      <t>イン</t>
    </rPh>
    <phoneticPr fontId="3"/>
  </si>
  <si>
    <t>延岡市長　三浦　久知　　印</t>
    <rPh sb="0" eb="2">
      <t>ノベオカ</t>
    </rPh>
    <rPh sb="2" eb="3">
      <t>シ</t>
    </rPh>
    <rPh sb="3" eb="4">
      <t>チョウ</t>
    </rPh>
    <rPh sb="12" eb="13">
      <t>イン</t>
    </rPh>
    <phoneticPr fontId="3"/>
  </si>
  <si>
    <r>
      <t xml:space="preserve">  　延</t>
    </r>
    <r>
      <rPr>
        <sz val="6"/>
        <color theme="1"/>
        <rFont val="HG丸ｺﾞｼｯｸM-PRO"/>
        <family val="3"/>
        <charset val="128"/>
      </rPr>
      <t xml:space="preserve"> </t>
    </r>
    <r>
      <rPr>
        <sz val="12"/>
        <color theme="1"/>
        <rFont val="HG丸ｺﾞｼｯｸM-PRO"/>
        <family val="3"/>
        <charset val="128"/>
      </rPr>
      <t>岡</t>
    </r>
    <r>
      <rPr>
        <sz val="6"/>
        <color theme="1"/>
        <rFont val="HG丸ｺﾞｼｯｸM-PRO"/>
        <family val="3"/>
        <charset val="128"/>
      </rPr>
      <t xml:space="preserve"> </t>
    </r>
    <r>
      <rPr>
        <sz val="12"/>
        <color theme="1"/>
        <rFont val="HG丸ｺﾞｼｯｸM-PRO"/>
        <family val="3"/>
        <charset val="128"/>
      </rPr>
      <t>市</t>
    </r>
    <r>
      <rPr>
        <sz val="6"/>
        <color theme="1"/>
        <rFont val="HG丸ｺﾞｼｯｸM-PRO"/>
        <family val="3"/>
        <charset val="128"/>
      </rPr>
      <t xml:space="preserve"> </t>
    </r>
    <r>
      <rPr>
        <sz val="12"/>
        <color theme="1"/>
        <rFont val="HG丸ｺﾞｼｯｸM-PRO"/>
        <family val="3"/>
        <charset val="128"/>
      </rPr>
      <t>長　　様</t>
    </r>
    <rPh sb="3" eb="4">
      <t>エン</t>
    </rPh>
    <rPh sb="5" eb="6">
      <t>オカ</t>
    </rPh>
    <rPh sb="7" eb="8">
      <t>シ</t>
    </rPh>
    <rPh sb="9" eb="10">
      <t>ナガ</t>
    </rPh>
    <rPh sb="12" eb="13">
      <t>サマ</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</si>
</sst>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円&quot;"/>
    <numFmt numFmtId="177" formatCode="&quot;（&quot;#,##0&quot;円）&quot;"/>
    <numFmt numFmtId="178" formatCode="&quot;（&quot;@&quot;）&quot;"/>
    <numFmt numFmtId="179" formatCode="@&quot;　様&quot;"/>
    <numFmt numFmtId="180" formatCode="#,##0&quot;円）&quot;"/>
    <numFmt numFmtId="181" formatCode="[$-411]ggge&quot;年&quot;m&quot;月&quot;d&quot;日&quot;;@"/>
    <numFmt numFmtId="182" formatCode="0_);[Red]\(0\)"/>
    <numFmt numFmtId="183" formatCode="&quot;〒&quot;###&quot;-&quot;####"/>
    <numFmt numFmtId="184" formatCode="&quot;延水産第&quot;###&quot;号&quot;"/>
    <numFmt numFmtId="185" formatCode="m&quot;月&quot;d&quot;日&quot;;@"/>
  </numFmts>
  <fonts count="70">
    <font>
      <sz val="11"/>
      <color theme="1"/>
      <name val="ＭＳ Ｐゴシック"/>
      <family val="2"/>
      <scheme val="minor"/>
    </font>
    <font>
      <sz val="11"/>
      <color theme="1"/>
      <name val="FUJ明朝体"/>
      <family val="2"/>
      <charset val="128"/>
    </font>
    <font>
      <sz val="10"/>
      <name val="HG丸ｺﾞｼｯｸM-PRO"/>
      <family val="3"/>
      <charset val="128"/>
    </font>
    <font>
      <sz val="6"/>
      <name val="ＭＳ Ｐゴシック"/>
      <family val="3"/>
      <charset val="128"/>
      <scheme val="minor"/>
    </font>
    <font>
      <sz val="10"/>
      <color theme="1"/>
      <name val="HG丸ｺﾞｼｯｸM-PRO"/>
      <family val="3"/>
      <charset val="128"/>
    </font>
    <font>
      <sz val="10"/>
      <color theme="1"/>
      <name val="ＭＳ Ｐゴシック"/>
      <family val="2"/>
      <scheme val="minor"/>
    </font>
    <font>
      <sz val="14"/>
      <color theme="1"/>
      <name val="HG丸ｺﾞｼｯｸM-PRO"/>
      <family val="3"/>
      <charset val="128"/>
    </font>
    <font>
      <sz val="11"/>
      <color theme="1"/>
      <name val="HG丸ｺﾞｼｯｸM-PRO"/>
      <family val="3"/>
      <charset val="128"/>
    </font>
    <font>
      <sz val="8"/>
      <name val="HG丸ｺﾞｼｯｸM-PRO"/>
      <family val="3"/>
      <charset val="128"/>
    </font>
    <font>
      <sz val="16"/>
      <color theme="1"/>
      <name val="HG丸ｺﾞｼｯｸM-PRO"/>
      <family val="3"/>
      <charset val="128"/>
    </font>
    <font>
      <sz val="9"/>
      <color theme="1"/>
      <name val="HG丸ｺﾞｼｯｸM-PRO"/>
      <family val="3"/>
      <charset val="128"/>
    </font>
    <font>
      <sz val="12"/>
      <color theme="1"/>
      <name val="ＭＳ Ｐゴシック"/>
      <family val="3"/>
      <charset val="128"/>
      <scheme val="minor"/>
    </font>
    <font>
      <sz val="10.5"/>
      <color theme="1"/>
      <name val="HG丸ｺﾞｼｯｸM-PRO"/>
      <family val="3"/>
      <charset val="128"/>
    </font>
    <font>
      <sz val="11"/>
      <color theme="1"/>
      <name val="ＭＳ Ｐゴシック"/>
      <family val="2"/>
      <charset val="128"/>
      <scheme val="minor"/>
    </font>
    <font>
      <sz val="18"/>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2"/>
      <color theme="1"/>
      <name val="HG丸ｺﾞｼｯｸM-PRO"/>
      <family val="3"/>
      <charset val="128"/>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FFFF00"/>
      <name val="ＭＳ Ｐゴシック"/>
      <family val="2"/>
      <charset val="128"/>
      <scheme val="minor"/>
    </font>
    <font>
      <sz val="11"/>
      <color rgb="FFFFFF00"/>
      <name val="ＭＳ Ｐゴシック"/>
      <family val="3"/>
      <charset val="128"/>
      <scheme val="minor"/>
    </font>
    <font>
      <sz val="12"/>
      <name val="ＭＳ Ｐゴシック"/>
      <family val="2"/>
      <charset val="128"/>
      <scheme val="minor"/>
    </font>
    <font>
      <sz val="18"/>
      <color theme="1"/>
      <name val="HG丸ｺﾞｼｯｸM-PRO"/>
      <family val="3"/>
      <charset val="128"/>
    </font>
    <font>
      <b/>
      <sz val="9"/>
      <color indexed="81"/>
      <name val="MS P ゴシック"/>
      <family val="3"/>
      <charset val="128"/>
    </font>
    <font>
      <sz val="11"/>
      <color theme="1"/>
      <name val="ＭＳ Ｐゴシック"/>
      <family val="3"/>
    </font>
    <font>
      <sz val="12"/>
      <color theme="1"/>
      <name val="メイリオ"/>
      <family val="3"/>
    </font>
    <font>
      <sz val="6"/>
      <name val="ＭＳ Ｐゴシック"/>
      <family val="3"/>
    </font>
    <font>
      <sz val="11"/>
      <color theme="1"/>
      <name val="メイリオ"/>
      <family val="3"/>
    </font>
    <font>
      <sz val="11"/>
      <color theme="1"/>
      <name val="ＭＳ Ｐゴシック"/>
      <family val="3"/>
      <charset val="128"/>
    </font>
    <font>
      <sz val="8"/>
      <color rgb="FFFF0000"/>
      <name val="HG丸ｺﾞｼｯｸM-PRO"/>
      <family val="3"/>
      <charset val="128"/>
    </font>
    <font>
      <sz val="11"/>
      <color theme="1" tint="0.249977111117893"/>
      <name val="HG丸ｺﾞｼｯｸM-PRO"/>
      <family val="3"/>
      <charset val="128"/>
    </font>
    <font>
      <sz val="14"/>
      <color theme="1" tint="0.249977111117893"/>
      <name val="HG丸ｺﾞｼｯｸM-PRO"/>
      <family val="3"/>
      <charset val="128"/>
    </font>
    <font>
      <sz val="11"/>
      <color theme="0"/>
      <name val="HG丸ｺﾞｼｯｸM-PRO"/>
      <family val="3"/>
      <charset val="128"/>
    </font>
    <font>
      <sz val="18"/>
      <color theme="1"/>
      <name val="Meiryo UI"/>
      <family val="3"/>
    </font>
    <font>
      <sz val="11"/>
      <name val="HG丸ｺﾞｼｯｸM-PRO"/>
      <family val="3"/>
      <charset val="128"/>
    </font>
    <font>
      <sz val="11"/>
      <color rgb="FFFF0000"/>
      <name val="HG丸ｺﾞｼｯｸM-PRO"/>
      <family val="3"/>
      <charset val="128"/>
    </font>
    <font>
      <sz val="10"/>
      <color rgb="FFFF0000"/>
      <name val="HG丸ｺﾞｼｯｸM-PRO"/>
      <family val="3"/>
      <charset val="128"/>
    </font>
    <font>
      <sz val="9"/>
      <color rgb="FFFF0000"/>
      <name val="HG丸ｺﾞｼｯｸM-PRO"/>
      <family val="3"/>
      <charset val="128"/>
    </font>
    <font>
      <sz val="11"/>
      <name val="メイリオ"/>
      <family val="3"/>
    </font>
    <font>
      <sz val="11"/>
      <name val="メイリオ"/>
      <family val="3"/>
      <charset val="128"/>
    </font>
    <font>
      <sz val="11"/>
      <color theme="0"/>
      <name val="メイリオ"/>
      <family val="3"/>
    </font>
    <font>
      <sz val="11"/>
      <color theme="0"/>
      <name val="メイリオ"/>
      <family val="3"/>
      <charset val="128"/>
    </font>
    <font>
      <b/>
      <sz val="11"/>
      <color rgb="FFFF0000"/>
      <name val="メイリオ"/>
      <family val="3"/>
      <charset val="128"/>
    </font>
    <font>
      <sz val="9"/>
      <color indexed="81"/>
      <name val="MS P 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48"/>
      <color indexed="22"/>
      <name val="ＭＳ Ｐゴシック"/>
      <family val="3"/>
      <charset val="128"/>
    </font>
    <font>
      <b/>
      <sz val="12"/>
      <name val="ＭＳ Ｐゴシック"/>
      <family val="3"/>
      <charset val="128"/>
    </font>
    <font>
      <sz val="10"/>
      <color indexed="10"/>
      <name val="ＭＳ Ｐゴシック"/>
      <family val="3"/>
      <charset val="128"/>
    </font>
    <font>
      <sz val="11"/>
      <color rgb="FF000000"/>
      <name val="ＭＳ Ｐゴシック"/>
      <family val="3"/>
      <charset val="128"/>
    </font>
    <font>
      <b/>
      <sz val="11"/>
      <color theme="1"/>
      <name val="HG丸ｺﾞｼｯｸM-PRO"/>
      <family val="3"/>
      <charset val="128"/>
    </font>
    <font>
      <sz val="11"/>
      <color theme="1"/>
      <name val="ＭＳ Ｐゴシック"/>
      <family val="2"/>
      <scheme val="minor"/>
    </font>
    <font>
      <sz val="6"/>
      <color theme="1"/>
      <name val="HG丸ｺﾞｼｯｸM-PRO"/>
      <family val="3"/>
      <charset val="128"/>
    </font>
    <font>
      <b/>
      <sz val="20"/>
      <color indexed="10"/>
      <name val="HGP創英角ｺﾞｼｯｸUB"/>
      <family val="3"/>
      <charset val="128"/>
    </font>
    <font>
      <b/>
      <u/>
      <sz val="20"/>
      <color indexed="10"/>
      <name val="HGP創英角ｺﾞｼｯｸUB"/>
      <family val="3"/>
      <charset val="128"/>
    </font>
    <font>
      <b/>
      <sz val="20"/>
      <color indexed="81"/>
      <name val="HGP創英角ｺﾞｼｯｸUB"/>
      <family val="3"/>
      <charset val="128"/>
    </font>
    <font>
      <b/>
      <sz val="18"/>
      <color indexed="81"/>
      <name val="HGP創英角ｺﾞｼｯｸUB"/>
      <family val="3"/>
      <charset val="128"/>
    </font>
    <font>
      <b/>
      <sz val="18"/>
      <color indexed="10"/>
      <name val="HGP創英角ｺﾞｼｯｸUB"/>
      <family val="3"/>
      <charset val="128"/>
    </font>
    <font>
      <b/>
      <sz val="16"/>
      <color indexed="81"/>
      <name val="MS P ゴシック"/>
      <family val="3"/>
      <charset val="128"/>
    </font>
    <font>
      <b/>
      <sz val="14"/>
      <color indexed="81"/>
      <name val="MS P ゴシック"/>
      <family val="3"/>
      <charset val="128"/>
    </font>
  </fonts>
  <fills count="15">
    <fill>
      <patternFill patternType="none"/>
    </fill>
    <fill>
      <patternFill patternType="gray125"/>
    </fill>
    <fill>
      <patternFill patternType="solid">
        <fgColor rgb="FFFDE9D9"/>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indexed="9"/>
        <bgColor indexed="8"/>
      </patternFill>
    </fill>
    <fill>
      <patternFill patternType="solid">
        <fgColor rgb="FFFF00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hair">
        <color theme="0"/>
      </left>
      <right style="hair">
        <color theme="0"/>
      </right>
      <top style="medium">
        <color auto="1"/>
      </top>
      <bottom style="medium">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hair">
        <color auto="1"/>
      </left>
      <right style="thin">
        <color auto="1"/>
      </right>
      <top style="thin">
        <color auto="1"/>
      </top>
      <bottom/>
      <diagonal/>
    </border>
    <border>
      <left style="medium">
        <color auto="1"/>
      </left>
      <right/>
      <top/>
      <bottom style="thin">
        <color auto="1"/>
      </bottom>
      <diagonal/>
    </border>
    <border>
      <left style="thin">
        <color auto="1"/>
      </left>
      <right style="hair">
        <color auto="1"/>
      </right>
      <top style="thin">
        <color auto="1"/>
      </top>
      <bottom/>
      <diagonal/>
    </border>
    <border>
      <left style="medium">
        <color auto="1"/>
      </left>
      <right/>
      <top style="medium">
        <color auto="1"/>
      </top>
      <bottom/>
      <diagonal/>
    </border>
    <border>
      <left/>
      <right/>
      <top style="medium">
        <color auto="1"/>
      </top>
      <bottom/>
      <diagonal/>
    </border>
    <border>
      <left style="hair">
        <color auto="1"/>
      </left>
      <right style="thin">
        <color auto="1"/>
      </right>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hair">
        <color indexed="64"/>
      </right>
      <top style="medium">
        <color auto="1"/>
      </top>
      <bottom/>
      <diagonal/>
    </border>
    <border>
      <left style="hair">
        <color indexed="64"/>
      </left>
      <right/>
      <top/>
      <bottom/>
      <diagonal/>
    </border>
    <border>
      <left style="thin">
        <color indexed="64"/>
      </left>
      <right style="hair">
        <color indexed="64"/>
      </right>
      <top/>
      <bottom/>
      <diagonal/>
    </border>
    <border>
      <left style="hair">
        <color indexed="64"/>
      </left>
      <right/>
      <top style="medium">
        <color auto="1"/>
      </top>
      <bottom/>
      <diagonal/>
    </border>
    <border>
      <left style="medium">
        <color indexed="64"/>
      </left>
      <right style="hair">
        <color indexed="64"/>
      </right>
      <top style="medium">
        <color auto="1"/>
      </top>
      <bottom/>
      <diagonal/>
    </border>
    <border>
      <left/>
      <right style="medium">
        <color indexed="64"/>
      </right>
      <top style="medium">
        <color auto="1"/>
      </top>
      <bottom/>
      <diagonal/>
    </border>
    <border>
      <left style="medium">
        <color indexed="64"/>
      </left>
      <right style="hair">
        <color indexed="64"/>
      </right>
      <top/>
      <bottom/>
      <diagonal/>
    </border>
    <border>
      <left style="medium">
        <color indexed="64"/>
      </left>
      <right style="hair">
        <color auto="1"/>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auto="1"/>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dotted">
        <color indexed="64"/>
      </left>
      <right style="dotted">
        <color indexed="64"/>
      </right>
      <top style="dotted">
        <color indexed="64"/>
      </top>
      <bottom style="dotted">
        <color indexed="64"/>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11">
    <xf numFmtId="0" fontId="0" fillId="0" borderId="0"/>
    <xf numFmtId="0" fontId="13" fillId="0" borderId="0">
      <alignment vertical="center"/>
    </xf>
    <xf numFmtId="38" fontId="13" fillId="0" borderId="0" applyFont="0" applyFill="0" applyBorder="0" applyAlignment="0" applyProtection="0">
      <alignment vertical="center"/>
    </xf>
    <xf numFmtId="0" fontId="31" fillId="0" borderId="0"/>
    <xf numFmtId="38" fontId="35" fillId="0" borderId="0" applyFont="0" applyFill="0" applyBorder="0" applyAlignment="0" applyProtection="0">
      <alignment vertical="center"/>
    </xf>
    <xf numFmtId="0" fontId="18" fillId="0" borderId="0">
      <alignment vertical="center"/>
    </xf>
    <xf numFmtId="0" fontId="54" fillId="0" borderId="0">
      <alignment vertical="center"/>
    </xf>
    <xf numFmtId="38" fontId="51" fillId="0" borderId="0" applyFont="0" applyFill="0" applyBorder="0" applyAlignment="0" applyProtection="0">
      <alignment vertical="center"/>
    </xf>
    <xf numFmtId="0" fontId="54" fillId="0" borderId="64">
      <alignment vertical="center"/>
    </xf>
    <xf numFmtId="0" fontId="1" fillId="0" borderId="0">
      <alignment vertical="center"/>
    </xf>
    <xf numFmtId="0" fontId="61" fillId="0" borderId="0"/>
  </cellStyleXfs>
  <cellXfs count="543">
    <xf numFmtId="0" fontId="0" fillId="0" borderId="0" xfId="0"/>
    <xf numFmtId="0" fontId="4" fillId="0" borderId="0" xfId="0" applyFont="1"/>
    <xf numFmtId="0" fontId="2" fillId="0" borderId="0" xfId="0" applyFont="1" applyAlignment="1">
      <alignment horizontal="justify" vertical="center"/>
    </xf>
    <xf numFmtId="0" fontId="5" fillId="0" borderId="0" xfId="0" applyFont="1"/>
    <xf numFmtId="0" fontId="2" fillId="0" borderId="4" xfId="0" applyFont="1" applyFill="1" applyBorder="1" applyAlignment="1">
      <alignment horizontal="center" vertical="center" wrapText="1"/>
    </xf>
    <xf numFmtId="0" fontId="2" fillId="0" borderId="4" xfId="0" applyFont="1" applyFill="1" applyBorder="1" applyAlignment="1">
      <alignment horizontal="right" vertical="center" wrapText="1"/>
    </xf>
    <xf numFmtId="0" fontId="7" fillId="0" borderId="0" xfId="0" applyFont="1" applyAlignment="1">
      <alignmen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0" xfId="0" applyFont="1" applyAlignment="1">
      <alignment horizontal="left" vertical="center"/>
    </xf>
    <xf numFmtId="0" fontId="7" fillId="0" borderId="0" xfId="0" applyFont="1"/>
    <xf numFmtId="0" fontId="7" fillId="0" borderId="8" xfId="0" applyFont="1" applyBorder="1"/>
    <xf numFmtId="0" fontId="7" fillId="0" borderId="7" xfId="0" applyFont="1" applyBorder="1"/>
    <xf numFmtId="0" fontId="7" fillId="0" borderId="9" xfId="0" applyFont="1" applyBorder="1"/>
    <xf numFmtId="0" fontId="7" fillId="0" borderId="10" xfId="0" applyFont="1" applyBorder="1"/>
    <xf numFmtId="0" fontId="7" fillId="0" borderId="0" xfId="0" applyFont="1" applyBorder="1"/>
    <xf numFmtId="0" fontId="7" fillId="0" borderId="0" xfId="0" applyFont="1" applyBorder="1" applyAlignment="1">
      <alignment horizontal="center" vertical="center"/>
    </xf>
    <xf numFmtId="0" fontId="7" fillId="0" borderId="11" xfId="0" applyFont="1" applyBorder="1"/>
    <xf numFmtId="0" fontId="7" fillId="0" borderId="0" xfId="0" applyFont="1" applyBorder="1" applyAlignment="1">
      <alignment horizontal="right"/>
    </xf>
    <xf numFmtId="0" fontId="29" fillId="0" borderId="10" xfId="0" applyFont="1" applyBorder="1" applyAlignment="1">
      <alignment vertical="center"/>
    </xf>
    <xf numFmtId="0" fontId="29" fillId="0" borderId="10" xfId="0" applyFont="1" applyBorder="1" applyAlignment="1">
      <alignment horizontal="center" vertical="center"/>
    </xf>
    <xf numFmtId="0" fontId="29" fillId="0" borderId="0" xfId="0" applyFont="1" applyBorder="1" applyAlignment="1">
      <alignment horizontal="center" vertical="center"/>
    </xf>
    <xf numFmtId="0" fontId="21" fillId="0" borderId="0" xfId="0" applyFont="1" applyBorder="1"/>
    <xf numFmtId="0" fontId="7" fillId="0" borderId="0" xfId="0" applyFont="1" applyBorder="1" applyAlignment="1">
      <alignment horizontal="center"/>
    </xf>
    <xf numFmtId="0" fontId="21" fillId="0" borderId="0" xfId="0" applyFont="1" applyBorder="1" applyAlignment="1">
      <alignment horizontal="left" vertical="center" wrapText="1"/>
    </xf>
    <xf numFmtId="0" fontId="7" fillId="0" borderId="10" xfId="0" applyFont="1" applyBorder="1" applyAlignment="1">
      <alignment vertical="center"/>
    </xf>
    <xf numFmtId="0" fontId="7" fillId="0" borderId="10" xfId="0" applyFont="1" applyBorder="1" applyAlignment="1">
      <alignment horizontal="center" vertical="center"/>
    </xf>
    <xf numFmtId="0" fontId="7" fillId="0" borderId="12" xfId="0" applyFont="1" applyBorder="1"/>
    <xf numFmtId="0" fontId="7" fillId="0" borderId="4" xfId="0" applyFont="1" applyBorder="1"/>
    <xf numFmtId="0" fontId="7" fillId="0" borderId="13" xfId="0" applyFont="1" applyBorder="1"/>
    <xf numFmtId="58" fontId="21" fillId="0" borderId="0" xfId="0" applyNumberFormat="1" applyFont="1" applyBorder="1" applyAlignment="1">
      <alignment vertical="center"/>
    </xf>
    <xf numFmtId="0" fontId="21" fillId="0" borderId="0" xfId="0" applyFont="1" applyBorder="1" applyAlignment="1">
      <alignment horizontal="left" vertical="center"/>
    </xf>
    <xf numFmtId="178" fontId="21" fillId="0" borderId="0" xfId="0" applyNumberFormat="1" applyFont="1" applyBorder="1" applyAlignment="1">
      <alignment horizontal="left" vertical="center" shrinkToFit="1"/>
    </xf>
    <xf numFmtId="176" fontId="21" fillId="0" borderId="0" xfId="0" applyNumberFormat="1"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7" fillId="0" borderId="0" xfId="0" applyFont="1" applyBorder="1" applyAlignment="1">
      <alignment horizontal="right" vertical="center"/>
    </xf>
    <xf numFmtId="0" fontId="21" fillId="0" borderId="0" xfId="0" applyFont="1" applyBorder="1" applyAlignment="1">
      <alignment vertical="center" wrapText="1"/>
    </xf>
    <xf numFmtId="178" fontId="21" fillId="0" borderId="11" xfId="0" applyNumberFormat="1" applyFont="1" applyBorder="1" applyAlignment="1">
      <alignment vertical="center" shrinkToFit="1"/>
    </xf>
    <xf numFmtId="178" fontId="21" fillId="0" borderId="0" xfId="0" applyNumberFormat="1" applyFont="1" applyBorder="1" applyAlignment="1">
      <alignment vertical="center" shrinkToFit="1"/>
    </xf>
    <xf numFmtId="0" fontId="7" fillId="0" borderId="0" xfId="0" applyFont="1" applyBorder="1" applyAlignment="1">
      <alignment horizontal="left" vertical="center"/>
    </xf>
    <xf numFmtId="178" fontId="21" fillId="0" borderId="0" xfId="0" applyNumberFormat="1" applyFont="1" applyBorder="1" applyAlignment="1">
      <alignment vertical="center"/>
    </xf>
    <xf numFmtId="0" fontId="21" fillId="0" borderId="0" xfId="0" applyFont="1" applyFill="1" applyBorder="1" applyAlignment="1">
      <alignment vertical="center"/>
    </xf>
    <xf numFmtId="0" fontId="7" fillId="0" borderId="12" xfId="0" applyFont="1" applyBorder="1" applyAlignment="1">
      <alignment vertical="center"/>
    </xf>
    <xf numFmtId="0" fontId="7" fillId="0" borderId="4" xfId="0" applyFont="1" applyBorder="1" applyAlignment="1">
      <alignment vertical="center"/>
    </xf>
    <xf numFmtId="0" fontId="7" fillId="0" borderId="13" xfId="0" applyFont="1" applyBorder="1" applyAlignment="1">
      <alignment vertical="center"/>
    </xf>
    <xf numFmtId="0" fontId="21" fillId="0" borderId="0" xfId="0" applyFont="1" applyFill="1" applyBorder="1" applyAlignment="1">
      <alignment vertical="center" wrapText="1"/>
    </xf>
    <xf numFmtId="58" fontId="21" fillId="0" borderId="0" xfId="0" applyNumberFormat="1" applyFont="1" applyBorder="1" applyAlignment="1">
      <alignment shrinkToFit="1"/>
    </xf>
    <xf numFmtId="0" fontId="7" fillId="0" borderId="0" xfId="0" applyFont="1" applyBorder="1" applyAlignment="1">
      <alignment horizontal="left" vertical="center"/>
    </xf>
    <xf numFmtId="0" fontId="29" fillId="0" borderId="0" xfId="0" applyFont="1" applyBorder="1" applyAlignment="1">
      <alignment horizontal="center" vertical="center"/>
    </xf>
    <xf numFmtId="0" fontId="7" fillId="0" borderId="0" xfId="0" applyNumberFormat="1"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178" fontId="21" fillId="0" borderId="0" xfId="0" applyNumberFormat="1" applyFont="1" applyBorder="1" applyAlignment="1">
      <alignment horizontal="left" vertical="center" shrinkToFit="1"/>
    </xf>
    <xf numFmtId="0" fontId="7" fillId="0" borderId="0" xfId="0" applyFont="1" applyBorder="1" applyAlignment="1">
      <alignment horizontal="center" vertical="center"/>
    </xf>
    <xf numFmtId="0" fontId="21" fillId="0" borderId="0" xfId="0" applyFont="1" applyBorder="1" applyAlignment="1">
      <alignment horizontal="center" vertical="center"/>
    </xf>
    <xf numFmtId="0" fontId="7" fillId="0" borderId="0" xfId="0" applyFont="1" applyBorder="1" applyAlignment="1">
      <alignment horizontal="left" vertical="center"/>
    </xf>
    <xf numFmtId="176" fontId="21" fillId="0" borderId="0" xfId="0" applyNumberFormat="1" applyFont="1" applyAlignment="1">
      <alignment horizontal="center" vertical="center"/>
    </xf>
    <xf numFmtId="176" fontId="21" fillId="0" borderId="0"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1" fillId="4" borderId="0" xfId="3" applyFont="1" applyFill="1"/>
    <xf numFmtId="0" fontId="7" fillId="4" borderId="0" xfId="3" applyFont="1" applyFill="1"/>
    <xf numFmtId="0" fontId="7" fillId="4" borderId="0" xfId="3" applyFont="1" applyFill="1" applyAlignment="1">
      <alignment shrinkToFit="1"/>
    </xf>
    <xf numFmtId="0" fontId="4" fillId="0" borderId="0" xfId="3" applyFont="1" applyAlignment="1">
      <alignment horizontal="left" vertical="center"/>
    </xf>
    <xf numFmtId="0" fontId="7" fillId="4" borderId="0" xfId="3" applyFont="1" applyFill="1" applyAlignment="1"/>
    <xf numFmtId="0" fontId="6" fillId="4" borderId="0" xfId="3" applyFont="1" applyFill="1"/>
    <xf numFmtId="0" fontId="6" fillId="4" borderId="0" xfId="3" applyFont="1" applyFill="1" applyAlignment="1">
      <alignment shrinkToFit="1"/>
    </xf>
    <xf numFmtId="0" fontId="4" fillId="4" borderId="0" xfId="3" applyFont="1" applyFill="1" applyAlignment="1">
      <alignment vertical="center"/>
    </xf>
    <xf numFmtId="0" fontId="36" fillId="4" borderId="0" xfId="3" applyFont="1" applyFill="1" applyAlignment="1">
      <alignment horizontal="center" vertical="center" shrinkToFit="1"/>
    </xf>
    <xf numFmtId="0" fontId="37" fillId="4" borderId="0" xfId="3" applyFont="1" applyFill="1"/>
    <xf numFmtId="0" fontId="37" fillId="4" borderId="0" xfId="3" applyFont="1" applyFill="1" applyAlignment="1">
      <alignment vertical="center" shrinkToFit="1"/>
    </xf>
    <xf numFmtId="0" fontId="38" fillId="4" borderId="0" xfId="3" applyFont="1" applyFill="1"/>
    <xf numFmtId="0" fontId="7" fillId="4" borderId="0" xfId="3" applyFont="1" applyFill="1" applyAlignment="1">
      <alignment horizontal="left" vertical="center" shrinkToFit="1"/>
    </xf>
    <xf numFmtId="49" fontId="7" fillId="4" borderId="0" xfId="3" applyNumberFormat="1" applyFont="1" applyFill="1" applyAlignment="1">
      <alignment horizontal="left" vertical="center" shrinkToFit="1"/>
    </xf>
    <xf numFmtId="0" fontId="37" fillId="4" borderId="0" xfId="3" applyFont="1" applyFill="1" applyAlignment="1">
      <alignment shrinkToFit="1"/>
    </xf>
    <xf numFmtId="0" fontId="37" fillId="4" borderId="0" xfId="3" applyFont="1" applyFill="1" applyAlignment="1">
      <alignment vertical="center"/>
    </xf>
    <xf numFmtId="0" fontId="7" fillId="4" borderId="0" xfId="3" applyFont="1" applyFill="1" applyBorder="1" applyAlignment="1">
      <alignment horizontal="left" vertical="center" shrinkToFit="1"/>
    </xf>
    <xf numFmtId="0" fontId="37" fillId="4" borderId="0" xfId="3" applyFont="1" applyFill="1" applyAlignment="1">
      <alignment horizontal="left" shrinkToFit="1"/>
    </xf>
    <xf numFmtId="0" fontId="37" fillId="4" borderId="0" xfId="3" applyFont="1" applyFill="1" applyBorder="1"/>
    <xf numFmtId="0" fontId="7" fillId="4" borderId="0" xfId="3" applyFont="1" applyFill="1" applyBorder="1"/>
    <xf numFmtId="0" fontId="4" fillId="8" borderId="0" xfId="3" applyFont="1" applyFill="1" applyAlignment="1">
      <alignment horizontal="center" vertical="center"/>
    </xf>
    <xf numFmtId="0" fontId="4" fillId="8" borderId="0" xfId="3" applyFont="1" applyFill="1" applyAlignment="1">
      <alignment horizontal="center" vertical="center" shrinkToFit="1"/>
    </xf>
    <xf numFmtId="0" fontId="39" fillId="4" borderId="0" xfId="3" applyFont="1" applyFill="1"/>
    <xf numFmtId="0" fontId="4" fillId="8" borderId="0" xfId="3" applyFont="1" applyFill="1" applyBorder="1" applyAlignment="1">
      <alignment horizontal="center" vertical="center"/>
    </xf>
    <xf numFmtId="0" fontId="39" fillId="4" borderId="0" xfId="3" applyFont="1" applyFill="1" applyBorder="1"/>
    <xf numFmtId="58" fontId="7" fillId="4" borderId="0" xfId="3" applyNumberFormat="1" applyFont="1" applyFill="1" applyBorder="1" applyAlignment="1">
      <alignment horizontal="left" vertical="center" shrinkToFit="1"/>
    </xf>
    <xf numFmtId="0" fontId="7" fillId="4" borderId="0" xfId="3" applyFont="1" applyFill="1" applyAlignment="1">
      <alignment horizontal="left"/>
    </xf>
    <xf numFmtId="0" fontId="40" fillId="4" borderId="0" xfId="0" applyFont="1" applyFill="1"/>
    <xf numFmtId="0" fontId="32" fillId="4" borderId="16" xfId="0" applyFont="1" applyFill="1" applyBorder="1" applyAlignment="1">
      <alignment horizontal="left" indent="1"/>
    </xf>
    <xf numFmtId="0" fontId="36" fillId="4" borderId="0" xfId="3" applyFont="1" applyFill="1" applyAlignment="1">
      <alignment horizontal="right" vertical="top"/>
    </xf>
    <xf numFmtId="0" fontId="37" fillId="4" borderId="0" xfId="3" applyFont="1" applyFill="1" applyAlignment="1">
      <alignment vertical="center" wrapText="1"/>
    </xf>
    <xf numFmtId="0" fontId="44" fillId="4" borderId="0" xfId="3" applyFont="1" applyFill="1" applyAlignment="1">
      <alignment horizontal="right" vertical="top"/>
    </xf>
    <xf numFmtId="0" fontId="44" fillId="4" borderId="0" xfId="3" applyFont="1" applyFill="1" applyAlignment="1">
      <alignment vertical="top"/>
    </xf>
    <xf numFmtId="0" fontId="34" fillId="9" borderId="50" xfId="0" applyFont="1" applyFill="1" applyBorder="1" applyAlignment="1">
      <alignment horizontal="left" indent="1"/>
    </xf>
    <xf numFmtId="0" fontId="48" fillId="10" borderId="0" xfId="0" applyFont="1" applyFill="1" applyBorder="1" applyAlignment="1">
      <alignment horizontal="left" indent="1"/>
    </xf>
    <xf numFmtId="0" fontId="36" fillId="4" borderId="0" xfId="3" applyFont="1" applyFill="1" applyAlignment="1">
      <alignment horizontal="center" shrinkToFit="1"/>
    </xf>
    <xf numFmtId="0" fontId="43" fillId="4" borderId="0" xfId="3" applyFont="1" applyFill="1" applyAlignment="1">
      <alignment vertical="top" shrinkToFit="1"/>
    </xf>
    <xf numFmtId="0" fontId="43" fillId="4" borderId="0" xfId="3" applyFont="1" applyFill="1" applyAlignment="1">
      <alignment horizontal="left" vertical="top" shrinkToFit="1"/>
    </xf>
    <xf numFmtId="0" fontId="42" fillId="4" borderId="0" xfId="3" applyFont="1" applyFill="1" applyAlignment="1">
      <alignment vertical="top" shrinkToFit="1"/>
    </xf>
    <xf numFmtId="0" fontId="36" fillId="4" borderId="0" xfId="3" applyFont="1" applyFill="1" applyAlignment="1">
      <alignment horizontal="center" vertical="top" shrinkToFit="1"/>
    </xf>
    <xf numFmtId="0" fontId="32" fillId="4" borderId="15" xfId="0" applyFont="1" applyFill="1" applyBorder="1" applyAlignment="1">
      <alignment horizontal="left" indent="1"/>
    </xf>
    <xf numFmtId="0" fontId="45" fillId="11" borderId="14" xfId="0" applyFont="1" applyFill="1" applyBorder="1" applyAlignment="1">
      <alignment horizontal="left" indent="1"/>
    </xf>
    <xf numFmtId="0" fontId="46" fillId="11" borderId="57" xfId="0" applyFont="1" applyFill="1" applyBorder="1" applyAlignment="1">
      <alignment horizontal="left" indent="1"/>
    </xf>
    <xf numFmtId="0" fontId="46" fillId="11" borderId="14" xfId="0" applyFont="1" applyFill="1" applyBorder="1" applyAlignment="1">
      <alignment horizontal="left" indent="1"/>
    </xf>
    <xf numFmtId="0" fontId="46" fillId="11" borderId="45" xfId="0" applyFont="1" applyFill="1" applyBorder="1" applyAlignment="1">
      <alignment horizontal="left" indent="1"/>
    </xf>
    <xf numFmtId="0" fontId="47" fillId="10" borderId="40" xfId="0" applyFont="1" applyFill="1" applyBorder="1" applyAlignment="1">
      <alignment horizontal="left" indent="1"/>
    </xf>
    <xf numFmtId="0" fontId="41" fillId="4" borderId="0" xfId="3" applyFont="1" applyFill="1" applyAlignment="1">
      <alignment horizontal="left" vertical="center" shrinkToFit="1"/>
    </xf>
    <xf numFmtId="0" fontId="41" fillId="4" borderId="0" xfId="3" applyFont="1" applyFill="1" applyAlignment="1">
      <alignment vertical="center" shrinkToFit="1"/>
    </xf>
    <xf numFmtId="0" fontId="34" fillId="9" borderId="52" xfId="0" applyFont="1" applyFill="1" applyBorder="1" applyAlignment="1">
      <alignment horizontal="left" indent="1"/>
    </xf>
    <xf numFmtId="0" fontId="34" fillId="9" borderId="40" xfId="0" applyFont="1" applyFill="1" applyBorder="1" applyAlignment="1">
      <alignment horizontal="left" indent="1"/>
    </xf>
    <xf numFmtId="0" fontId="34" fillId="9" borderId="54" xfId="0" applyFont="1" applyFill="1" applyBorder="1" applyAlignment="1">
      <alignment horizontal="left" indent="1"/>
    </xf>
    <xf numFmtId="0" fontId="49" fillId="9" borderId="50" xfId="0" applyFont="1" applyFill="1" applyBorder="1" applyAlignment="1">
      <alignment horizontal="left" indent="1"/>
    </xf>
    <xf numFmtId="0" fontId="49" fillId="9" borderId="0" xfId="0" applyFont="1" applyFill="1" applyBorder="1" applyAlignment="1">
      <alignment horizontal="left" indent="1"/>
    </xf>
    <xf numFmtId="0" fontId="49" fillId="9" borderId="42" xfId="0" applyFont="1" applyFill="1" applyBorder="1" applyAlignment="1">
      <alignment horizontal="left" indent="1"/>
    </xf>
    <xf numFmtId="0" fontId="48" fillId="10" borderId="52" xfId="0" applyFont="1" applyFill="1" applyBorder="1" applyAlignment="1">
      <alignment horizontal="left" indent="1"/>
    </xf>
    <xf numFmtId="0" fontId="48" fillId="10" borderId="40" xfId="0" applyFont="1" applyFill="1" applyBorder="1" applyAlignment="1">
      <alignment horizontal="left" indent="1"/>
    </xf>
    <xf numFmtId="0" fontId="48" fillId="10" borderId="54" xfId="0" applyFont="1" applyFill="1" applyBorder="1" applyAlignment="1">
      <alignment horizontal="left" indent="1"/>
    </xf>
    <xf numFmtId="0" fontId="48" fillId="10" borderId="50" xfId="0" applyFont="1" applyFill="1" applyBorder="1" applyAlignment="1">
      <alignment horizontal="left" indent="1"/>
    </xf>
    <xf numFmtId="0" fontId="48" fillId="10" borderId="42" xfId="0" applyFont="1" applyFill="1" applyBorder="1" applyAlignment="1">
      <alignment horizontal="left" indent="1"/>
    </xf>
    <xf numFmtId="58" fontId="7" fillId="4" borderId="46" xfId="3" applyNumberFormat="1" applyFont="1" applyFill="1" applyBorder="1" applyAlignment="1" applyProtection="1">
      <alignment horizontal="left" vertical="center" shrinkToFit="1"/>
      <protection locked="0"/>
    </xf>
    <xf numFmtId="0" fontId="7" fillId="4" borderId="46" xfId="3" applyNumberFormat="1" applyFont="1" applyFill="1" applyBorder="1" applyAlignment="1" applyProtection="1">
      <alignment horizontal="left" vertical="center" shrinkToFit="1"/>
      <protection locked="0"/>
    </xf>
    <xf numFmtId="183" fontId="7" fillId="4" borderId="46" xfId="3" applyNumberFormat="1" applyFont="1" applyFill="1" applyBorder="1" applyAlignment="1" applyProtection="1">
      <alignment horizontal="left" vertical="center" shrinkToFit="1"/>
      <protection locked="0"/>
    </xf>
    <xf numFmtId="58" fontId="41" fillId="0" borderId="46" xfId="3" applyNumberFormat="1" applyFont="1" applyFill="1" applyBorder="1" applyAlignment="1" applyProtection="1">
      <alignment horizontal="left" vertical="center" shrinkToFit="1"/>
      <protection locked="0"/>
    </xf>
    <xf numFmtId="184" fontId="41" fillId="0" borderId="46" xfId="3" applyNumberFormat="1" applyFont="1" applyFill="1" applyBorder="1" applyAlignment="1" applyProtection="1">
      <alignment horizontal="left" vertical="center" shrinkToFit="1"/>
      <protection locked="0"/>
    </xf>
    <xf numFmtId="49" fontId="7" fillId="4" borderId="46" xfId="3" applyNumberFormat="1" applyFont="1" applyFill="1" applyBorder="1" applyAlignment="1" applyProtection="1">
      <alignment horizontal="left" vertical="center" shrinkToFit="1"/>
      <protection locked="0"/>
    </xf>
    <xf numFmtId="0" fontId="7" fillId="0" borderId="0" xfId="0" applyFont="1" applyBorder="1" applyAlignment="1">
      <alignment horizontal="left" vertical="center"/>
    </xf>
    <xf numFmtId="0" fontId="29" fillId="0" borderId="0" xfId="0" applyFont="1" applyBorder="1" applyAlignment="1">
      <alignment horizontal="center" vertical="center"/>
    </xf>
    <xf numFmtId="176" fontId="21" fillId="0" borderId="0" xfId="0" applyNumberFormat="1" applyFont="1" applyBorder="1" applyAlignment="1">
      <alignment horizontal="left" vertical="center" shrinkToFit="1"/>
    </xf>
    <xf numFmtId="0" fontId="7" fillId="0" borderId="0" xfId="0" applyFont="1" applyBorder="1" applyAlignment="1">
      <alignment horizontal="center" vertical="center"/>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21" fillId="0" borderId="0" xfId="0" applyFont="1" applyBorder="1" applyAlignment="1">
      <alignment horizontal="right" vertical="center"/>
    </xf>
    <xf numFmtId="0" fontId="37" fillId="4" borderId="42" xfId="3" applyFont="1" applyFill="1" applyBorder="1" applyAlignment="1">
      <alignment vertical="center"/>
    </xf>
    <xf numFmtId="0" fontId="37" fillId="4" borderId="42" xfId="3" applyFont="1" applyFill="1" applyBorder="1" applyAlignment="1">
      <alignment vertical="center" shrinkToFit="1"/>
    </xf>
    <xf numFmtId="176" fontId="7" fillId="8" borderId="46" xfId="4" applyNumberFormat="1" applyFont="1" applyFill="1" applyBorder="1" applyAlignment="1">
      <alignment horizontal="left" vertical="center" shrinkToFit="1"/>
    </xf>
    <xf numFmtId="176" fontId="7" fillId="4" borderId="46" xfId="3" applyNumberFormat="1" applyFont="1" applyFill="1" applyBorder="1" applyAlignment="1" applyProtection="1">
      <alignment horizontal="left" vertical="center" shrinkToFit="1"/>
      <protection locked="0"/>
    </xf>
    <xf numFmtId="0" fontId="21" fillId="0" borderId="0" xfId="0" applyFont="1" applyBorder="1" applyAlignment="1">
      <alignment horizontal="left" vertical="center"/>
    </xf>
    <xf numFmtId="0" fontId="21" fillId="0" borderId="0" xfId="0" applyNumberFormat="1" applyFont="1" applyBorder="1" applyAlignment="1">
      <alignment horizontal="left" vertical="center"/>
    </xf>
    <xf numFmtId="179" fontId="21" fillId="0" borderId="0" xfId="0" applyNumberFormat="1" applyFont="1" applyBorder="1" applyAlignment="1">
      <alignment horizontal="left" vertical="center"/>
    </xf>
    <xf numFmtId="0" fontId="52" fillId="0" borderId="0" xfId="5" applyFont="1" applyFill="1" applyBorder="1" applyAlignment="1"/>
    <xf numFmtId="0" fontId="54" fillId="0" borderId="0" xfId="6" applyFont="1" applyFill="1" applyBorder="1" applyAlignment="1">
      <alignment horizontal="center" vertical="center"/>
    </xf>
    <xf numFmtId="0" fontId="54" fillId="13" borderId="0" xfId="6" applyFont="1" applyFill="1" applyBorder="1" applyProtection="1">
      <alignment vertical="center"/>
      <protection locked="0"/>
    </xf>
    <xf numFmtId="0" fontId="54" fillId="13" borderId="0" xfId="6" applyFont="1" applyFill="1" applyBorder="1" applyAlignment="1">
      <alignment horizontal="center" vertical="center"/>
    </xf>
    <xf numFmtId="0" fontId="52" fillId="13" borderId="0" xfId="5" applyFont="1" applyFill="1" applyBorder="1" applyAlignment="1"/>
    <xf numFmtId="0" fontId="54" fillId="0" borderId="0" xfId="6" applyFont="1" applyBorder="1">
      <alignment vertical="center"/>
    </xf>
    <xf numFmtId="0" fontId="18" fillId="0" borderId="0" xfId="5">
      <alignment vertical="center"/>
    </xf>
    <xf numFmtId="0" fontId="54" fillId="13" borderId="0" xfId="6" applyFont="1" applyFill="1" applyBorder="1">
      <alignment vertical="center"/>
    </xf>
    <xf numFmtId="0" fontId="52" fillId="13" borderId="0" xfId="5" applyFont="1" applyFill="1" applyBorder="1" applyAlignment="1">
      <alignment horizontal="center"/>
    </xf>
    <xf numFmtId="0" fontId="54" fillId="13" borderId="0" xfId="6" applyFont="1" applyFill="1" applyBorder="1" applyAlignment="1">
      <alignment horizontal="left" vertical="center"/>
    </xf>
    <xf numFmtId="0" fontId="54" fillId="0" borderId="0" xfId="6" applyFont="1" applyFill="1" applyBorder="1">
      <alignment vertical="center"/>
    </xf>
    <xf numFmtId="0" fontId="57" fillId="0" borderId="0" xfId="7" applyNumberFormat="1" applyFont="1" applyFill="1" applyBorder="1" applyAlignment="1">
      <alignment vertical="center"/>
    </xf>
    <xf numFmtId="0" fontId="54" fillId="0" borderId="0" xfId="8" applyFont="1" applyFill="1" applyBorder="1">
      <alignment vertical="center"/>
    </xf>
    <xf numFmtId="0" fontId="52" fillId="13" borderId="0" xfId="5" applyFont="1" applyFill="1" applyBorder="1" applyAlignment="1">
      <alignment horizontal="left" vertical="center"/>
    </xf>
    <xf numFmtId="0" fontId="58" fillId="0" borderId="0" xfId="6" applyFont="1" applyFill="1" applyBorder="1">
      <alignment vertical="center"/>
    </xf>
    <xf numFmtId="0" fontId="52" fillId="0" borderId="0" xfId="5" applyFont="1" applyBorder="1" applyAlignment="1"/>
    <xf numFmtId="0" fontId="7" fillId="0" borderId="0" xfId="0" applyFont="1" applyBorder="1" applyAlignment="1">
      <alignment horizontal="left" vertical="center"/>
    </xf>
    <xf numFmtId="0" fontId="21" fillId="0" borderId="0" xfId="0" applyFont="1" applyBorder="1" applyAlignment="1">
      <alignment horizontal="left" vertical="center"/>
    </xf>
    <xf numFmtId="0" fontId="7" fillId="0" borderId="0" xfId="0" applyFont="1" applyBorder="1" applyAlignment="1">
      <alignment horizontal="right" vertical="center"/>
    </xf>
    <xf numFmtId="176" fontId="21" fillId="0" borderId="0" xfId="0" applyNumberFormat="1" applyFont="1" applyBorder="1" applyAlignment="1">
      <alignment horizontal="left" vertical="center" shrinkToFit="1"/>
    </xf>
    <xf numFmtId="0" fontId="21" fillId="0" borderId="0" xfId="0" applyFont="1" applyBorder="1" applyAlignment="1">
      <alignment horizontal="right" vertical="center"/>
    </xf>
    <xf numFmtId="176" fontId="21" fillId="0" borderId="0" xfId="0" applyNumberFormat="1" applyFont="1" applyBorder="1" applyAlignment="1">
      <alignment horizontal="left" vertical="center"/>
    </xf>
    <xf numFmtId="0" fontId="7" fillId="0" borderId="0" xfId="0" applyFont="1" applyBorder="1" applyAlignment="1">
      <alignment horizontal="center" vertical="center"/>
    </xf>
    <xf numFmtId="176" fontId="21" fillId="0" borderId="0" xfId="0" applyNumberFormat="1" applyFont="1" applyBorder="1" applyAlignment="1">
      <alignment vertical="center" shrinkToFit="1"/>
    </xf>
    <xf numFmtId="0" fontId="21" fillId="0" borderId="0" xfId="0" applyFont="1" applyBorder="1" applyAlignment="1">
      <alignment vertical="top"/>
    </xf>
    <xf numFmtId="0" fontId="21" fillId="0" borderId="0" xfId="0" applyFont="1" applyFill="1" applyBorder="1" applyAlignment="1">
      <alignment vertical="top" wrapText="1"/>
    </xf>
    <xf numFmtId="0" fontId="21" fillId="0" borderId="0" xfId="0" applyFont="1" applyFill="1" applyBorder="1" applyAlignment="1">
      <alignment vertical="top"/>
    </xf>
    <xf numFmtId="0" fontId="21" fillId="0" borderId="0" xfId="0" applyFont="1" applyBorder="1" applyAlignment="1">
      <alignment vertical="top" wrapText="1"/>
    </xf>
    <xf numFmtId="58" fontId="21" fillId="0" borderId="0" xfId="0" applyNumberFormat="1" applyFont="1" applyBorder="1" applyAlignment="1">
      <alignment vertical="top" wrapText="1" shrinkToFit="1"/>
    </xf>
    <xf numFmtId="176" fontId="21" fillId="0" borderId="0" xfId="0" applyNumberFormat="1" applyFont="1" applyBorder="1" applyAlignment="1">
      <alignment vertical="top" wrapText="1"/>
    </xf>
    <xf numFmtId="58" fontId="21" fillId="0" borderId="0" xfId="0" applyNumberFormat="1" applyFont="1" applyBorder="1" applyAlignment="1">
      <alignment horizontal="center" shrinkToFit="1"/>
    </xf>
    <xf numFmtId="0" fontId="37" fillId="4" borderId="0" xfId="3" applyFont="1" applyFill="1" applyBorder="1" applyAlignment="1">
      <alignment vertical="center"/>
    </xf>
    <xf numFmtId="0" fontId="1" fillId="0" borderId="0" xfId="9">
      <alignment vertical="center"/>
    </xf>
    <xf numFmtId="183" fontId="7" fillId="8" borderId="48" xfId="3" applyNumberFormat="1" applyFont="1" applyFill="1" applyBorder="1" applyAlignment="1" applyProtection="1">
      <alignment horizontal="left" vertical="center" shrinkToFit="1"/>
    </xf>
    <xf numFmtId="0" fontId="7" fillId="0" borderId="4" xfId="0" applyFont="1" applyBorder="1" applyAlignment="1" applyProtection="1">
      <alignment vertical="center"/>
      <protection locked="0"/>
    </xf>
    <xf numFmtId="0" fontId="7" fillId="0" borderId="0" xfId="0" applyFont="1" applyAlignment="1" applyProtection="1">
      <protection locked="0"/>
    </xf>
    <xf numFmtId="0" fontId="7" fillId="0" borderId="0" xfId="0" applyFont="1" applyAlignment="1" applyProtection="1">
      <alignment horizontal="center"/>
      <protection locked="0"/>
    </xf>
    <xf numFmtId="0" fontId="7" fillId="0" borderId="0" xfId="0" applyFont="1" applyAlignment="1" applyProtection="1">
      <alignment horizontal="center" vertical="center"/>
      <protection locked="0"/>
    </xf>
    <xf numFmtId="0" fontId="7" fillId="0" borderId="0" xfId="0" applyFont="1" applyProtection="1">
      <protection locked="0"/>
    </xf>
    <xf numFmtId="0" fontId="4" fillId="0" borderId="2" xfId="0" applyFont="1" applyBorder="1" applyAlignment="1" applyProtection="1">
      <alignment vertical="center" wrapText="1"/>
      <protection locked="0"/>
    </xf>
    <xf numFmtId="0" fontId="7" fillId="0" borderId="1" xfId="0" applyNumberFormat="1" applyFont="1" applyBorder="1" applyAlignment="1" applyProtection="1">
      <protection locked="0"/>
    </xf>
    <xf numFmtId="176" fontId="7" fillId="0" borderId="1" xfId="0" applyNumberFormat="1" applyFont="1" applyBorder="1" applyProtection="1">
      <protection locked="0"/>
    </xf>
    <xf numFmtId="182" fontId="4" fillId="0" borderId="33" xfId="0" applyNumberFormat="1" applyFont="1" applyBorder="1" applyAlignment="1" applyProtection="1">
      <alignment horizontal="center" vertical="center" wrapText="1"/>
      <protection locked="0"/>
    </xf>
    <xf numFmtId="182" fontId="4" fillId="0" borderId="32" xfId="0" applyNumberFormat="1" applyFont="1" applyBorder="1" applyAlignment="1" applyProtection="1">
      <alignment horizontal="center" vertical="center" wrapText="1"/>
      <protection locked="0"/>
    </xf>
    <xf numFmtId="0" fontId="7" fillId="0" borderId="0" xfId="0" applyNumberFormat="1" applyFont="1" applyBorder="1" applyAlignment="1" applyProtection="1">
      <protection locked="0"/>
    </xf>
    <xf numFmtId="0" fontId="7" fillId="0" borderId="0" xfId="0" applyFont="1" applyBorder="1" applyProtection="1">
      <protection locked="0"/>
    </xf>
    <xf numFmtId="0" fontId="41" fillId="0" borderId="1" xfId="0" applyNumberFormat="1" applyFont="1" applyBorder="1" applyAlignment="1" applyProtection="1">
      <protection locked="0"/>
    </xf>
    <xf numFmtId="0" fontId="7" fillId="14" borderId="0" xfId="0" applyFont="1" applyFill="1" applyProtection="1"/>
    <xf numFmtId="0" fontId="13" fillId="0" borderId="0" xfId="1" applyProtection="1">
      <alignment vertical="center"/>
    </xf>
    <xf numFmtId="0" fontId="11" fillId="0" borderId="15" xfId="1" applyFont="1" applyBorder="1" applyAlignment="1" applyProtection="1">
      <alignment horizontal="center" vertical="center"/>
    </xf>
    <xf numFmtId="0" fontId="16" fillId="5" borderId="16" xfId="1" applyFont="1" applyFill="1" applyBorder="1" applyAlignment="1" applyProtection="1">
      <alignment horizontal="center" vertical="center"/>
    </xf>
    <xf numFmtId="0" fontId="17" fillId="5" borderId="17" xfId="1" applyFont="1" applyFill="1" applyBorder="1" applyAlignment="1" applyProtection="1">
      <alignment horizontal="center" vertical="center"/>
    </xf>
    <xf numFmtId="0" fontId="11" fillId="4" borderId="18" xfId="1" applyFont="1" applyFill="1" applyBorder="1" applyAlignment="1" applyProtection="1">
      <alignment horizontal="center" vertical="center"/>
    </xf>
    <xf numFmtId="0" fontId="18" fillId="5" borderId="17" xfId="1" applyFont="1" applyFill="1" applyBorder="1" applyAlignment="1" applyProtection="1">
      <alignment horizontal="center" vertical="center" wrapText="1"/>
    </xf>
    <xf numFmtId="0" fontId="13" fillId="0" borderId="0" xfId="1" applyAlignment="1" applyProtection="1">
      <alignment horizontal="center" vertical="center"/>
    </xf>
    <xf numFmtId="0" fontId="20" fillId="6" borderId="27" xfId="1" applyFont="1" applyFill="1" applyBorder="1" applyAlignment="1" applyProtection="1">
      <alignment horizontal="center" vertical="center"/>
    </xf>
    <xf numFmtId="0" fontId="13" fillId="5" borderId="28" xfId="1" applyFill="1" applyBorder="1" applyProtection="1">
      <alignment vertical="center"/>
    </xf>
    <xf numFmtId="38" fontId="0" fillId="0" borderId="29" xfId="2" applyFont="1" applyBorder="1" applyProtection="1">
      <alignment vertical="center"/>
    </xf>
    <xf numFmtId="0" fontId="13" fillId="5" borderId="30" xfId="1" applyFill="1" applyBorder="1" applyAlignment="1" applyProtection="1">
      <alignment horizontal="center" vertical="center"/>
    </xf>
    <xf numFmtId="0" fontId="21" fillId="0" borderId="0" xfId="1" applyFont="1" applyProtection="1">
      <alignment vertical="center"/>
    </xf>
    <xf numFmtId="0" fontId="23" fillId="5" borderId="32" xfId="1" applyFont="1" applyFill="1" applyBorder="1" applyProtection="1">
      <alignment vertical="center"/>
    </xf>
    <xf numFmtId="38" fontId="23" fillId="0" borderId="33" xfId="2" applyFont="1" applyBorder="1" applyProtection="1">
      <alignment vertical="center"/>
    </xf>
    <xf numFmtId="0" fontId="23" fillId="5" borderId="34" xfId="1" applyFont="1" applyFill="1" applyBorder="1" applyAlignment="1" applyProtection="1">
      <alignment horizontal="center" vertical="center"/>
    </xf>
    <xf numFmtId="38" fontId="23" fillId="5" borderId="33" xfId="2" applyFont="1" applyFill="1" applyBorder="1" applyProtection="1">
      <alignment vertical="center"/>
    </xf>
    <xf numFmtId="0" fontId="24" fillId="5" borderId="32" xfId="1" applyFont="1" applyFill="1" applyBorder="1" applyProtection="1">
      <alignment vertical="center"/>
    </xf>
    <xf numFmtId="0" fontId="24" fillId="5" borderId="34" xfId="1" applyFont="1" applyFill="1" applyBorder="1" applyAlignment="1" applyProtection="1">
      <alignment horizontal="center" vertical="center"/>
    </xf>
    <xf numFmtId="0" fontId="25" fillId="5" borderId="41" xfId="1" applyFont="1" applyFill="1" applyBorder="1" applyProtection="1">
      <alignment vertical="center"/>
    </xf>
    <xf numFmtId="38" fontId="23" fillId="5" borderId="38" xfId="2" applyFont="1" applyFill="1" applyBorder="1" applyProtection="1">
      <alignment vertical="center"/>
    </xf>
    <xf numFmtId="0" fontId="23" fillId="5" borderId="42" xfId="1" applyFont="1" applyFill="1" applyBorder="1" applyAlignment="1" applyProtection="1">
      <alignment horizontal="center" vertical="center"/>
    </xf>
    <xf numFmtId="0" fontId="26" fillId="5" borderId="37" xfId="1" applyFont="1" applyFill="1" applyBorder="1" applyAlignment="1" applyProtection="1">
      <alignment horizontal="left" vertical="center"/>
    </xf>
    <xf numFmtId="0" fontId="26" fillId="5" borderId="4" xfId="1" applyFont="1" applyFill="1" applyBorder="1" applyAlignment="1" applyProtection="1">
      <alignment horizontal="left" vertical="center"/>
    </xf>
    <xf numFmtId="0" fontId="26" fillId="5" borderId="28" xfId="1" applyFont="1" applyFill="1" applyBorder="1" applyProtection="1">
      <alignment vertical="center"/>
    </xf>
    <xf numFmtId="38" fontId="27" fillId="5" borderId="29" xfId="2" applyFont="1" applyFill="1" applyBorder="1" applyProtection="1">
      <alignment vertical="center"/>
    </xf>
    <xf numFmtId="0" fontId="27" fillId="5" borderId="30" xfId="1" applyFont="1" applyFill="1" applyBorder="1" applyAlignment="1" applyProtection="1">
      <alignment horizontal="center" vertical="center"/>
    </xf>
    <xf numFmtId="0" fontId="22" fillId="5" borderId="34" xfId="1" applyFont="1" applyFill="1" applyBorder="1" applyAlignment="1" applyProtection="1">
      <alignment horizontal="center" vertical="center"/>
    </xf>
    <xf numFmtId="181" fontId="13" fillId="0" borderId="43" xfId="1" applyNumberFormat="1" applyBorder="1" applyAlignment="1" applyProtection="1">
      <alignment vertical="center"/>
    </xf>
    <xf numFmtId="181" fontId="13" fillId="0" borderId="0" xfId="1" applyNumberFormat="1" applyBorder="1" applyAlignment="1" applyProtection="1">
      <alignment vertical="center"/>
    </xf>
    <xf numFmtId="181" fontId="13" fillId="0" borderId="42" xfId="1" applyNumberFormat="1" applyBorder="1" applyAlignment="1" applyProtection="1">
      <alignment vertical="center"/>
    </xf>
    <xf numFmtId="0" fontId="7" fillId="0" borderId="0" xfId="0" applyFont="1" applyBorder="1" applyAlignment="1">
      <alignment horizontal="left" vertical="center"/>
    </xf>
    <xf numFmtId="0" fontId="29" fillId="0" borderId="0" xfId="0" applyFont="1" applyBorder="1" applyAlignment="1">
      <alignment horizontal="center" vertical="center"/>
    </xf>
    <xf numFmtId="0" fontId="21" fillId="0" borderId="0" xfId="0" applyFont="1" applyBorder="1" applyAlignment="1">
      <alignment horizontal="left" vertical="center"/>
    </xf>
    <xf numFmtId="0" fontId="7" fillId="0" borderId="0" xfId="0" applyFont="1" applyBorder="1" applyAlignment="1">
      <alignment horizontal="right" vertical="center"/>
    </xf>
    <xf numFmtId="176" fontId="21" fillId="0" borderId="0" xfId="0" applyNumberFormat="1" applyFont="1" applyBorder="1" applyAlignment="1">
      <alignment horizontal="left" vertical="center" shrinkToFit="1"/>
    </xf>
    <xf numFmtId="0" fontId="21" fillId="0" borderId="0" xfId="0" applyFont="1" applyBorder="1" applyAlignment="1">
      <alignment horizontal="right" vertical="center"/>
    </xf>
    <xf numFmtId="58" fontId="7" fillId="0" borderId="0" xfId="0" applyNumberFormat="1" applyFont="1" applyBorder="1" applyAlignment="1">
      <alignment vertical="center"/>
    </xf>
    <xf numFmtId="0" fontId="7" fillId="0" borderId="0" xfId="0" applyNumberFormat="1"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pplyAlignment="1">
      <alignment horizontal="left" vertical="center"/>
    </xf>
    <xf numFmtId="0" fontId="21" fillId="0" borderId="0" xfId="0" applyFont="1" applyBorder="1" applyAlignment="1">
      <alignment horizontal="center" vertical="center"/>
    </xf>
    <xf numFmtId="0" fontId="29" fillId="0" borderId="0" xfId="0" applyFont="1" applyBorder="1" applyAlignment="1">
      <alignment horizontal="center" vertical="center"/>
    </xf>
    <xf numFmtId="0" fontId="21" fillId="0" borderId="0" xfId="0" applyFont="1" applyBorder="1" applyAlignment="1">
      <alignment horizontal="left" vertical="center"/>
    </xf>
    <xf numFmtId="176" fontId="21" fillId="0" borderId="0" xfId="0" applyNumberFormat="1" applyFont="1" applyBorder="1" applyAlignment="1">
      <alignment horizontal="left" vertical="center" shrinkToFit="1"/>
    </xf>
    <xf numFmtId="0" fontId="7" fillId="0" borderId="0" xfId="0" applyFont="1" applyBorder="1" applyAlignment="1">
      <alignment horizontal="right" vertical="center"/>
    </xf>
    <xf numFmtId="0" fontId="21" fillId="0" borderId="0" xfId="0" applyFont="1" applyBorder="1" applyAlignment="1">
      <alignment horizontal="right" vertical="center"/>
    </xf>
    <xf numFmtId="176" fontId="21" fillId="0" borderId="0" xfId="0" applyNumberFormat="1" applyFont="1" applyAlignment="1">
      <alignment horizontal="center" vertical="center"/>
    </xf>
    <xf numFmtId="0" fontId="21" fillId="0" borderId="0" xfId="0" applyNumberFormat="1" applyFont="1" applyBorder="1" applyAlignment="1">
      <alignment vertical="center"/>
    </xf>
    <xf numFmtId="0" fontId="4" fillId="0" borderId="0" xfId="0" applyFont="1" applyBorder="1" applyAlignment="1">
      <alignment vertical="center"/>
    </xf>
    <xf numFmtId="58" fontId="21" fillId="0" borderId="0" xfId="0" applyNumberFormat="1" applyFont="1" applyBorder="1" applyAlignment="1">
      <alignment vertical="top" wrapText="1"/>
    </xf>
    <xf numFmtId="0" fontId="7" fillId="0" borderId="69" xfId="0" applyFont="1" applyBorder="1" applyAlignment="1">
      <alignment vertical="center"/>
    </xf>
    <xf numFmtId="0" fontId="7" fillId="0" borderId="70" xfId="0" applyFont="1" applyBorder="1" applyAlignment="1">
      <alignment vertical="center"/>
    </xf>
    <xf numFmtId="0" fontId="7" fillId="0" borderId="71" xfId="0" applyFont="1" applyBorder="1" applyAlignment="1">
      <alignment vertical="center"/>
    </xf>
    <xf numFmtId="0" fontId="21" fillId="0" borderId="0" xfId="0" applyFont="1" applyBorder="1" applyAlignment="1">
      <alignment horizontal="left" vertical="center"/>
    </xf>
    <xf numFmtId="0" fontId="55" fillId="0" borderId="0" xfId="6" applyFont="1" applyFill="1" applyBorder="1" applyAlignment="1">
      <alignment vertical="center"/>
    </xf>
    <xf numFmtId="0" fontId="21" fillId="0" borderId="0" xfId="0" applyFont="1" applyBorder="1" applyAlignment="1">
      <alignment horizontal="right" vertical="center"/>
    </xf>
    <xf numFmtId="185" fontId="7" fillId="4" borderId="0" xfId="3" applyNumberFormat="1" applyFont="1" applyFill="1" applyAlignment="1">
      <alignment horizontal="left"/>
    </xf>
    <xf numFmtId="0" fontId="21" fillId="4" borderId="68" xfId="3" applyFont="1" applyFill="1" applyBorder="1" applyAlignment="1">
      <alignment horizontal="center" vertical="center"/>
    </xf>
    <xf numFmtId="0" fontId="7" fillId="4" borderId="68" xfId="3" applyFont="1" applyFill="1" applyBorder="1"/>
    <xf numFmtId="0" fontId="7" fillId="4" borderId="68" xfId="3" applyFont="1" applyFill="1" applyBorder="1" applyAlignment="1">
      <alignment horizontal="right"/>
    </xf>
    <xf numFmtId="185" fontId="7" fillId="4" borderId="9" xfId="3" applyNumberFormat="1" applyFont="1" applyFill="1" applyBorder="1" applyAlignment="1">
      <alignment horizontal="left"/>
    </xf>
    <xf numFmtId="0" fontId="21" fillId="4" borderId="0" xfId="3" applyFont="1" applyFill="1" applyBorder="1" applyAlignment="1">
      <alignment horizontal="center" vertical="center"/>
    </xf>
    <xf numFmtId="0" fontId="7" fillId="4" borderId="10" xfId="3" applyFont="1" applyFill="1" applyBorder="1"/>
    <xf numFmtId="0" fontId="7" fillId="4" borderId="11" xfId="3" applyFont="1" applyFill="1" applyBorder="1"/>
    <xf numFmtId="0" fontId="9" fillId="4" borderId="0" xfId="3" applyFont="1" applyFill="1" applyBorder="1" applyAlignment="1">
      <alignment horizontal="center"/>
    </xf>
    <xf numFmtId="0" fontId="7" fillId="4" borderId="11" xfId="3" applyFont="1" applyFill="1" applyBorder="1" applyAlignment="1">
      <alignment horizontal="right"/>
    </xf>
    <xf numFmtId="0" fontId="7" fillId="4" borderId="0" xfId="3" applyNumberFormat="1" applyFont="1" applyFill="1" applyAlignment="1">
      <alignment horizontal="right"/>
    </xf>
    <xf numFmtId="0" fontId="21" fillId="4" borderId="0" xfId="3" applyFont="1" applyFill="1" applyBorder="1" applyAlignment="1">
      <alignment vertical="center"/>
    </xf>
    <xf numFmtId="0" fontId="21" fillId="4" borderId="0" xfId="3" applyFont="1" applyFill="1" applyBorder="1" applyAlignment="1">
      <alignment horizontal="center"/>
    </xf>
    <xf numFmtId="0" fontId="10" fillId="4" borderId="11" xfId="3" applyFont="1" applyFill="1" applyBorder="1" applyAlignment="1">
      <alignment vertical="center" shrinkToFit="1"/>
    </xf>
    <xf numFmtId="0" fontId="7" fillId="4" borderId="0" xfId="3" applyFont="1" applyFill="1" applyBorder="1" applyAlignment="1">
      <alignment horizontal="center"/>
    </xf>
    <xf numFmtId="0" fontId="21" fillId="4" borderId="10" xfId="3" applyFont="1" applyFill="1" applyBorder="1" applyAlignment="1">
      <alignment vertical="top"/>
    </xf>
    <xf numFmtId="0" fontId="21" fillId="4" borderId="11" xfId="3" applyFont="1" applyFill="1" applyBorder="1" applyAlignment="1">
      <alignment vertical="top" wrapText="1"/>
    </xf>
    <xf numFmtId="0" fontId="7" fillId="4" borderId="0" xfId="3" applyFont="1" applyFill="1" applyAlignment="1">
      <alignment horizontal="left" vertical="top" wrapText="1"/>
    </xf>
    <xf numFmtId="0" fontId="7" fillId="4" borderId="0" xfId="3" applyFont="1" applyFill="1" applyAlignment="1">
      <alignment vertical="center"/>
    </xf>
    <xf numFmtId="0" fontId="7" fillId="4" borderId="10" xfId="3" applyFont="1" applyFill="1" applyBorder="1" applyAlignment="1">
      <alignment vertical="top" wrapText="1"/>
    </xf>
    <xf numFmtId="0" fontId="7" fillId="4" borderId="11" xfId="3" applyFont="1" applyFill="1" applyBorder="1" applyAlignment="1">
      <alignment vertical="top" wrapText="1"/>
    </xf>
    <xf numFmtId="0" fontId="7" fillId="4" borderId="0" xfId="3" applyFont="1" applyFill="1" applyBorder="1" applyAlignment="1">
      <alignment vertical="top" wrapText="1"/>
    </xf>
    <xf numFmtId="0" fontId="21" fillId="4" borderId="0" xfId="3" applyFont="1" applyFill="1" applyBorder="1" applyAlignment="1">
      <alignment vertical="top" wrapText="1"/>
    </xf>
    <xf numFmtId="49" fontId="21" fillId="4" borderId="10" xfId="3" applyNumberFormat="1" applyFont="1" applyFill="1" applyBorder="1" applyAlignment="1">
      <alignment horizontal="right" vertical="top"/>
    </xf>
    <xf numFmtId="0" fontId="7" fillId="4" borderId="11" xfId="3" applyFont="1" applyFill="1" applyBorder="1" applyAlignment="1">
      <alignment vertical="center"/>
    </xf>
    <xf numFmtId="0" fontId="21" fillId="4" borderId="10" xfId="3" applyFont="1" applyFill="1" applyBorder="1" applyAlignment="1">
      <alignment vertical="center"/>
    </xf>
    <xf numFmtId="0" fontId="21" fillId="4" borderId="0" xfId="3" applyFont="1" applyFill="1" applyBorder="1" applyAlignment="1">
      <alignment vertical="center" wrapText="1"/>
    </xf>
    <xf numFmtId="0" fontId="7" fillId="4" borderId="69" xfId="3" applyFont="1" applyFill="1" applyBorder="1"/>
    <xf numFmtId="0" fontId="7" fillId="4" borderId="70" xfId="3" applyFont="1" applyFill="1" applyBorder="1"/>
    <xf numFmtId="0" fontId="7" fillId="4" borderId="71" xfId="3" applyFont="1" applyFill="1" applyBorder="1" applyAlignment="1">
      <alignment horizontal="right"/>
    </xf>
    <xf numFmtId="0" fontId="7" fillId="0" borderId="0" xfId="10" applyFont="1" applyAlignment="1">
      <alignment vertical="center"/>
    </xf>
    <xf numFmtId="0" fontId="7" fillId="0" borderId="8" xfId="10" applyFont="1" applyBorder="1" applyAlignment="1">
      <alignment vertical="center"/>
    </xf>
    <xf numFmtId="0" fontId="7" fillId="0" borderId="68" xfId="10" applyFont="1" applyBorder="1" applyAlignment="1">
      <alignment vertical="center"/>
    </xf>
    <xf numFmtId="0" fontId="7" fillId="0" borderId="9" xfId="10" applyFont="1" applyBorder="1" applyAlignment="1">
      <alignment vertical="center"/>
    </xf>
    <xf numFmtId="0" fontId="7" fillId="0" borderId="10" xfId="10" applyFont="1" applyBorder="1" applyAlignment="1">
      <alignment vertical="center"/>
    </xf>
    <xf numFmtId="0" fontId="7" fillId="0" borderId="0" xfId="10" applyFont="1" applyBorder="1" applyAlignment="1">
      <alignment vertical="center"/>
    </xf>
    <xf numFmtId="0" fontId="7" fillId="0" borderId="11" xfId="10" applyFont="1" applyBorder="1" applyAlignment="1">
      <alignment vertical="center"/>
    </xf>
    <xf numFmtId="0" fontId="7" fillId="0" borderId="0" xfId="10" applyFont="1" applyBorder="1" applyAlignment="1">
      <alignment horizontal="center" vertical="center"/>
    </xf>
    <xf numFmtId="0" fontId="7" fillId="0" borderId="0" xfId="10" applyFont="1" applyBorder="1" applyAlignment="1">
      <alignment horizontal="right" vertical="center"/>
    </xf>
    <xf numFmtId="0" fontId="29" fillId="0" borderId="10" xfId="10" applyFont="1" applyBorder="1" applyAlignment="1">
      <alignment vertical="center"/>
    </xf>
    <xf numFmtId="0" fontId="29" fillId="0" borderId="10" xfId="10" applyFont="1" applyBorder="1" applyAlignment="1">
      <alignment horizontal="center" vertical="center"/>
    </xf>
    <xf numFmtId="0" fontId="29" fillId="0" borderId="0" xfId="10" applyFont="1" applyBorder="1" applyAlignment="1">
      <alignment horizontal="center" vertical="center"/>
    </xf>
    <xf numFmtId="0" fontId="21" fillId="0" borderId="0" xfId="10" applyFont="1" applyBorder="1" applyAlignment="1">
      <alignment horizontal="left" vertical="center"/>
    </xf>
    <xf numFmtId="0" fontId="21" fillId="0" borderId="0" xfId="10" applyFont="1" applyBorder="1" applyAlignment="1">
      <alignment vertical="center"/>
    </xf>
    <xf numFmtId="179" fontId="21" fillId="0" borderId="0" xfId="10" applyNumberFormat="1" applyFont="1" applyBorder="1" applyAlignment="1">
      <alignment horizontal="left" vertical="center"/>
    </xf>
    <xf numFmtId="0" fontId="21" fillId="0" borderId="0" xfId="10" applyNumberFormat="1" applyFont="1" applyBorder="1" applyAlignment="1">
      <alignment vertical="center"/>
    </xf>
    <xf numFmtId="0" fontId="7" fillId="0" borderId="0" xfId="10" applyNumberFormat="1" applyFont="1" applyBorder="1" applyAlignment="1">
      <alignment vertical="center"/>
    </xf>
    <xf numFmtId="0" fontId="21" fillId="0" borderId="0" xfId="10" applyFont="1" applyBorder="1" applyAlignment="1">
      <alignment horizontal="right" vertical="center"/>
    </xf>
    <xf numFmtId="178" fontId="21" fillId="0" borderId="11" xfId="10" applyNumberFormat="1" applyFont="1" applyBorder="1" applyAlignment="1">
      <alignment vertical="center" shrinkToFit="1"/>
    </xf>
    <xf numFmtId="178" fontId="21" fillId="0" borderId="0" xfId="10" applyNumberFormat="1" applyFont="1" applyBorder="1" applyAlignment="1">
      <alignment vertical="center" shrinkToFit="1"/>
    </xf>
    <xf numFmtId="0" fontId="7" fillId="0" borderId="0" xfId="10" applyFont="1" applyBorder="1" applyAlignment="1">
      <alignment horizontal="left" vertical="center"/>
    </xf>
    <xf numFmtId="176" fontId="21" fillId="0" borderId="0" xfId="10" applyNumberFormat="1" applyFont="1" applyBorder="1" applyAlignment="1">
      <alignment vertical="center" shrinkToFit="1"/>
    </xf>
    <xf numFmtId="0" fontId="4" fillId="0" borderId="0" xfId="10" applyFont="1" applyBorder="1" applyAlignment="1">
      <alignment vertical="center"/>
    </xf>
    <xf numFmtId="176" fontId="21" fillId="0" borderId="0" xfId="10" applyNumberFormat="1" applyFont="1" applyBorder="1" applyAlignment="1">
      <alignment horizontal="left" vertical="center" shrinkToFit="1"/>
    </xf>
    <xf numFmtId="178" fontId="21" fillId="0" borderId="0" xfId="10" applyNumberFormat="1" applyFont="1" applyBorder="1" applyAlignment="1">
      <alignment vertical="center"/>
    </xf>
    <xf numFmtId="0" fontId="21" fillId="0" borderId="0" xfId="10" applyFont="1" applyBorder="1" applyAlignment="1">
      <alignment vertical="top"/>
    </xf>
    <xf numFmtId="0" fontId="7" fillId="0" borderId="0" xfId="10" applyFont="1" applyFill="1" applyBorder="1" applyAlignment="1">
      <alignment vertical="center" wrapText="1"/>
    </xf>
    <xf numFmtId="0" fontId="21" fillId="0" borderId="0" xfId="10" applyFont="1" applyFill="1" applyBorder="1" applyAlignment="1">
      <alignment vertical="top" wrapText="1"/>
    </xf>
    <xf numFmtId="0" fontId="21" fillId="0" borderId="0" xfId="10" applyFont="1" applyFill="1" applyBorder="1" applyAlignment="1">
      <alignment vertical="center" wrapText="1"/>
    </xf>
    <xf numFmtId="0" fontId="7" fillId="0" borderId="0" xfId="10" applyFont="1" applyBorder="1" applyAlignment="1">
      <alignment vertical="center" wrapText="1"/>
    </xf>
    <xf numFmtId="0" fontId="21" fillId="0" borderId="0" xfId="10" applyFont="1" applyBorder="1" applyAlignment="1">
      <alignment vertical="top" wrapText="1"/>
    </xf>
    <xf numFmtId="0" fontId="21" fillId="0" borderId="0" xfId="10" applyFont="1" applyBorder="1" applyAlignment="1">
      <alignment vertical="center" wrapText="1"/>
    </xf>
    <xf numFmtId="58" fontId="21" fillId="0" borderId="0" xfId="10" applyNumberFormat="1" applyFont="1" applyBorder="1" applyAlignment="1">
      <alignment vertical="top" wrapText="1"/>
    </xf>
    <xf numFmtId="176" fontId="21" fillId="0" borderId="0" xfId="10" applyNumberFormat="1" applyFont="1" applyBorder="1" applyAlignment="1">
      <alignment vertical="top" wrapText="1"/>
    </xf>
    <xf numFmtId="0" fontId="21" fillId="0" borderId="0" xfId="10" applyFont="1" applyFill="1" applyBorder="1" applyAlignment="1">
      <alignment vertical="center"/>
    </xf>
    <xf numFmtId="0" fontId="7" fillId="0" borderId="69" xfId="10" applyFont="1" applyBorder="1" applyAlignment="1">
      <alignment vertical="center"/>
    </xf>
    <xf numFmtId="0" fontId="7" fillId="0" borderId="70" xfId="10" applyFont="1" applyBorder="1" applyAlignment="1">
      <alignment vertical="center"/>
    </xf>
    <xf numFmtId="0" fontId="7" fillId="0" borderId="71" xfId="10" applyFont="1" applyBorder="1" applyAlignment="1">
      <alignment vertical="center"/>
    </xf>
    <xf numFmtId="0" fontId="37" fillId="4" borderId="0" xfId="3" applyFont="1" applyFill="1" applyAlignment="1">
      <alignment horizontal="center" vertical="top" wrapText="1"/>
    </xf>
    <xf numFmtId="0" fontId="32" fillId="4" borderId="15" xfId="0" applyFont="1" applyFill="1" applyBorder="1" applyAlignment="1">
      <alignment horizontal="center"/>
    </xf>
    <xf numFmtId="0" fontId="32" fillId="4" borderId="16" xfId="0" applyFont="1" applyFill="1" applyBorder="1" applyAlignment="1">
      <alignment horizontal="center"/>
    </xf>
    <xf numFmtId="0" fontId="32" fillId="4" borderId="18" xfId="0" applyFont="1" applyFill="1" applyBorder="1" applyAlignment="1">
      <alignment horizontal="center"/>
    </xf>
    <xf numFmtId="0" fontId="34" fillId="0" borderId="49" xfId="0" applyFont="1" applyFill="1" applyBorder="1" applyAlignment="1">
      <alignment horizontal="center" vertical="center"/>
    </xf>
    <xf numFmtId="0" fontId="34" fillId="0" borderId="58" xfId="0" applyFont="1" applyFill="1" applyBorder="1" applyAlignment="1">
      <alignment horizontal="center" vertical="center"/>
    </xf>
    <xf numFmtId="0" fontId="34" fillId="4" borderId="49" xfId="0" applyFont="1" applyFill="1" applyBorder="1" applyAlignment="1">
      <alignment horizontal="center" vertical="center"/>
    </xf>
    <xf numFmtId="0" fontId="34" fillId="4" borderId="51" xfId="0" applyFont="1" applyFill="1" applyBorder="1" applyAlignment="1">
      <alignment horizontal="center" vertical="center"/>
    </xf>
    <xf numFmtId="0" fontId="34" fillId="4" borderId="58"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56" xfId="0" applyFont="1" applyFill="1" applyBorder="1" applyAlignment="1">
      <alignment horizontal="center" vertical="center"/>
    </xf>
    <xf numFmtId="0" fontId="34" fillId="4" borderId="53" xfId="0" applyFont="1" applyFill="1" applyBorder="1" applyAlignment="1">
      <alignment horizontal="center" vertical="center"/>
    </xf>
    <xf numFmtId="0" fontId="34" fillId="4" borderId="55" xfId="0" applyFont="1" applyFill="1" applyBorder="1" applyAlignment="1">
      <alignment horizontal="center" vertical="center"/>
    </xf>
    <xf numFmtId="0" fontId="34" fillId="4" borderId="56" xfId="0" applyFont="1" applyFill="1" applyBorder="1" applyAlignment="1">
      <alignment horizontal="center" vertical="center"/>
    </xf>
    <xf numFmtId="0" fontId="37" fillId="4" borderId="42" xfId="3" applyFont="1" applyFill="1" applyBorder="1" applyAlignment="1">
      <alignment horizontal="left" vertical="center" wrapText="1"/>
    </xf>
    <xf numFmtId="0" fontId="37" fillId="4" borderId="42" xfId="3" applyFont="1" applyFill="1" applyBorder="1" applyAlignment="1">
      <alignment horizontal="left" vertical="center"/>
    </xf>
    <xf numFmtId="0" fontId="37" fillId="4" borderId="0" xfId="3" applyFont="1" applyFill="1" applyAlignment="1">
      <alignment horizontal="left" vertical="center" shrinkToFit="1"/>
    </xf>
    <xf numFmtId="0" fontId="37" fillId="4" borderId="42" xfId="3" applyFont="1" applyFill="1" applyBorder="1" applyAlignment="1">
      <alignment horizontal="left" vertical="center" shrinkToFit="1"/>
    </xf>
    <xf numFmtId="0" fontId="4" fillId="4" borderId="47" xfId="3" applyNumberFormat="1" applyFont="1" applyFill="1" applyBorder="1" applyAlignment="1" applyProtection="1">
      <alignment vertical="center" wrapText="1" shrinkToFit="1"/>
      <protection locked="0"/>
    </xf>
    <xf numFmtId="0" fontId="4" fillId="4" borderId="48" xfId="3" applyNumberFormat="1" applyFont="1" applyFill="1" applyBorder="1" applyAlignment="1" applyProtection="1">
      <alignment vertical="center" wrapText="1" shrinkToFit="1"/>
      <protection locked="0"/>
    </xf>
    <xf numFmtId="177" fontId="21" fillId="0" borderId="0" xfId="0" applyNumberFormat="1" applyFont="1" applyBorder="1" applyAlignment="1">
      <alignment horizontal="left" vertical="center"/>
    </xf>
    <xf numFmtId="176" fontId="21" fillId="0" borderId="0" xfId="0" applyNumberFormat="1" applyFont="1" applyBorder="1" applyAlignment="1">
      <alignment horizontal="center" vertical="center"/>
    </xf>
    <xf numFmtId="0" fontId="21" fillId="0" borderId="0" xfId="0" applyFont="1" applyBorder="1" applyAlignment="1" applyProtection="1">
      <alignment horizontal="left" vertical="center" wrapText="1"/>
      <protection locked="0"/>
    </xf>
    <xf numFmtId="58" fontId="21" fillId="0" borderId="0" xfId="0" applyNumberFormat="1" applyFont="1" applyBorder="1" applyAlignment="1">
      <alignment horizontal="left" vertical="center"/>
    </xf>
    <xf numFmtId="58" fontId="21" fillId="0" borderId="0" xfId="0" applyNumberFormat="1" applyFont="1" applyBorder="1" applyAlignment="1">
      <alignment horizontal="righ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21" fillId="0" borderId="0" xfId="0" applyFont="1" applyBorder="1" applyAlignment="1">
      <alignment horizontal="center" vertical="center"/>
    </xf>
    <xf numFmtId="0" fontId="29"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0" xfId="0" applyFont="1" applyBorder="1" applyAlignment="1">
      <alignment horizontal="center"/>
    </xf>
    <xf numFmtId="0" fontId="21" fillId="0" borderId="0" xfId="0" applyFont="1" applyBorder="1" applyAlignment="1">
      <alignment horizontal="left" vertical="center" shrinkToFit="1"/>
    </xf>
    <xf numFmtId="0" fontId="21" fillId="0" borderId="0" xfId="0" applyFont="1" applyBorder="1" applyAlignment="1">
      <alignment horizontal="left" vertical="center"/>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183" fontId="2" fillId="0" borderId="2" xfId="0" applyNumberFormat="1" applyFont="1" applyFill="1" applyBorder="1" applyAlignment="1">
      <alignment horizontal="left" vertical="center" wrapText="1"/>
    </xf>
    <xf numFmtId="183" fontId="2" fillId="0" borderId="5" xfId="0" applyNumberFormat="1"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0" borderId="0" xfId="0" applyFont="1" applyAlignment="1">
      <alignment horizontal="left" vertical="top"/>
    </xf>
    <xf numFmtId="0" fontId="6" fillId="0" borderId="0" xfId="0" applyFont="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0" fillId="0" borderId="1" xfId="0" applyFont="1" applyBorder="1" applyAlignment="1" applyProtection="1">
      <alignment vertical="center" wrapText="1"/>
      <protection locked="0"/>
    </xf>
    <xf numFmtId="0" fontId="10"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4" fillId="7" borderId="1" xfId="0" applyFont="1" applyFill="1" applyBorder="1" applyAlignment="1">
      <alignment horizontal="center"/>
    </xf>
    <xf numFmtId="176" fontId="4" fillId="7" borderId="1" xfId="0" applyNumberFormat="1" applyFont="1" applyFill="1" applyBorder="1" applyAlignment="1">
      <alignment horizontal="right" vertical="center" indent="1"/>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protection locked="0"/>
    </xf>
    <xf numFmtId="176" fontId="4" fillId="0" borderId="1" xfId="0" applyNumberFormat="1" applyFont="1" applyBorder="1" applyAlignment="1" applyProtection="1">
      <alignment horizontal="right" vertical="center" indent="1"/>
      <protection locked="0"/>
    </xf>
    <xf numFmtId="0" fontId="2" fillId="8" borderId="1" xfId="0" applyFont="1" applyFill="1" applyBorder="1" applyAlignment="1" applyProtection="1">
      <alignment horizontal="center" vertical="center" wrapText="1"/>
      <protection locked="0"/>
    </xf>
    <xf numFmtId="176" fontId="4" fillId="8" borderId="1" xfId="0" applyNumberFormat="1" applyFont="1" applyFill="1" applyBorder="1" applyAlignment="1" applyProtection="1">
      <alignment horizontal="right" vertical="center" indent="1"/>
      <protection locked="0"/>
    </xf>
    <xf numFmtId="0" fontId="10" fillId="8" borderId="1" xfId="0" applyFont="1" applyFill="1" applyBorder="1" applyAlignment="1" applyProtection="1">
      <alignment vertical="center" wrapText="1"/>
      <protection locked="0"/>
    </xf>
    <xf numFmtId="0" fontId="10" fillId="8" borderId="1" xfId="0" applyFont="1" applyFill="1" applyBorder="1" applyAlignment="1" applyProtection="1">
      <alignment vertical="center"/>
      <protection locked="0"/>
    </xf>
    <xf numFmtId="0" fontId="2" fillId="0" borderId="0" xfId="0" applyFont="1" applyBorder="1" applyAlignment="1">
      <alignment horizontal="left" vertical="center"/>
    </xf>
    <xf numFmtId="176" fontId="4" fillId="0" borderId="1" xfId="0" applyNumberFormat="1" applyFont="1" applyBorder="1" applyAlignment="1">
      <alignment horizontal="right" vertical="center" indent="1"/>
    </xf>
    <xf numFmtId="0" fontId="2" fillId="7" borderId="1" xfId="0" applyFont="1" applyFill="1" applyBorder="1" applyAlignment="1">
      <alignment horizontal="center" vertical="center" wrapText="1"/>
    </xf>
    <xf numFmtId="0" fontId="4" fillId="0" borderId="1" xfId="0" applyFont="1" applyBorder="1" applyAlignment="1">
      <alignment horizontal="center"/>
    </xf>
    <xf numFmtId="0" fontId="2" fillId="0" borderId="5" xfId="0" applyFont="1" applyBorder="1" applyAlignment="1">
      <alignment horizontal="center" vertical="center" wrapText="1"/>
    </xf>
    <xf numFmtId="176" fontId="2" fillId="0" borderId="1" xfId="0" applyNumberFormat="1" applyFont="1" applyBorder="1" applyAlignment="1">
      <alignment horizontal="right" vertical="center" indent="1"/>
    </xf>
    <xf numFmtId="0" fontId="8" fillId="0" borderId="2"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3" borderId="1" xfId="0" applyFont="1" applyFill="1" applyBorder="1" applyAlignment="1">
      <alignment horizontal="center" vertical="center"/>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xf>
    <xf numFmtId="0" fontId="21" fillId="0" borderId="0" xfId="0" applyFont="1" applyBorder="1" applyAlignment="1">
      <alignment horizontal="right" vertical="center"/>
    </xf>
    <xf numFmtId="176" fontId="21" fillId="0" borderId="0" xfId="0" applyNumberFormat="1" applyFont="1" applyBorder="1" applyAlignment="1">
      <alignment horizontal="left" vertical="top" wrapText="1"/>
    </xf>
    <xf numFmtId="0" fontId="21" fillId="0" borderId="0" xfId="0" applyFont="1" applyFill="1" applyBorder="1" applyAlignment="1">
      <alignment horizontal="right" vertical="center"/>
    </xf>
    <xf numFmtId="0" fontId="21" fillId="0" borderId="0" xfId="0" applyFont="1" applyBorder="1" applyAlignment="1">
      <alignment horizontal="left" vertical="top" wrapText="1"/>
    </xf>
    <xf numFmtId="0" fontId="7" fillId="0" borderId="0" xfId="0" applyFont="1" applyBorder="1" applyAlignment="1">
      <alignment horizontal="right" vertical="center" wrapText="1"/>
    </xf>
    <xf numFmtId="58" fontId="21" fillId="0" borderId="0" xfId="0" applyNumberFormat="1" applyFont="1" applyBorder="1" applyAlignment="1">
      <alignment horizontal="left" vertical="top" wrapText="1"/>
    </xf>
    <xf numFmtId="176" fontId="21" fillId="0" borderId="0" xfId="0" applyNumberFormat="1" applyFont="1" applyBorder="1" applyAlignment="1">
      <alignment horizontal="left" vertical="center" shrinkToFit="1"/>
    </xf>
    <xf numFmtId="0" fontId="7" fillId="0" borderId="0" xfId="0" applyFont="1" applyBorder="1" applyAlignment="1">
      <alignment horizontal="right" vertical="center"/>
    </xf>
    <xf numFmtId="0" fontId="21" fillId="0" borderId="0" xfId="0" applyFont="1" applyBorder="1" applyAlignment="1">
      <alignment horizontal="left" vertical="top" indent="1"/>
    </xf>
    <xf numFmtId="0" fontId="7" fillId="0" borderId="0" xfId="0" applyFont="1" applyFill="1" applyBorder="1" applyAlignment="1">
      <alignment horizontal="right" vertical="center" wrapText="1"/>
    </xf>
    <xf numFmtId="0" fontId="21" fillId="0" borderId="0" xfId="0" applyFont="1" applyFill="1" applyBorder="1" applyAlignment="1">
      <alignment horizontal="left" vertical="top" wrapText="1"/>
    </xf>
    <xf numFmtId="184" fontId="21" fillId="0" borderId="0" xfId="0" applyNumberFormat="1" applyFont="1" applyBorder="1" applyAlignment="1">
      <alignment horizontal="distributed" vertical="center"/>
    </xf>
    <xf numFmtId="0" fontId="12" fillId="0" borderId="0" xfId="0" applyNumberFormat="1" applyFont="1" applyBorder="1" applyAlignment="1" applyProtection="1">
      <alignment horizontal="distributed" vertical="center" shrinkToFit="1"/>
      <protection locked="0"/>
    </xf>
    <xf numFmtId="0" fontId="12" fillId="0" borderId="0" xfId="0" applyNumberFormat="1" applyFont="1" applyBorder="1" applyAlignment="1">
      <alignment horizontal="distributed" vertical="center" shrinkToFit="1"/>
    </xf>
    <xf numFmtId="0" fontId="21" fillId="0" borderId="10" xfId="0" applyFont="1" applyBorder="1" applyAlignment="1">
      <alignment horizontal="distributed" vertical="top" wrapText="1"/>
    </xf>
    <xf numFmtId="0" fontId="21" fillId="0" borderId="0" xfId="0" applyFont="1" applyBorder="1" applyAlignment="1">
      <alignment horizontal="distributed" vertical="top" wrapText="1"/>
    </xf>
    <xf numFmtId="0" fontId="21" fillId="0" borderId="11" xfId="0" applyFont="1" applyBorder="1" applyAlignment="1">
      <alignment horizontal="distributed" vertical="top" wrapText="1"/>
    </xf>
    <xf numFmtId="0" fontId="21" fillId="0" borderId="69" xfId="0" applyFont="1" applyBorder="1" applyAlignment="1">
      <alignment horizontal="distributed" vertical="top" wrapText="1"/>
    </xf>
    <xf numFmtId="0" fontId="21" fillId="0" borderId="70" xfId="0" applyFont="1" applyBorder="1" applyAlignment="1">
      <alignment horizontal="distributed" vertical="top" wrapText="1"/>
    </xf>
    <xf numFmtId="0" fontId="21" fillId="0" borderId="71" xfId="0" applyFont="1" applyBorder="1" applyAlignment="1">
      <alignment horizontal="distributed" vertical="top" wrapText="1"/>
    </xf>
    <xf numFmtId="58" fontId="12" fillId="0" borderId="0" xfId="0" applyNumberFormat="1" applyFont="1" applyBorder="1" applyAlignment="1">
      <alignment horizontal="distributed" vertical="center" shrinkToFit="1"/>
    </xf>
    <xf numFmtId="0" fontId="60" fillId="0" borderId="0" xfId="0" applyFont="1" applyBorder="1" applyAlignment="1">
      <alignment horizontal="center" vertical="center"/>
    </xf>
    <xf numFmtId="0" fontId="21" fillId="0" borderId="8" xfId="0" applyFont="1" applyBorder="1" applyAlignment="1">
      <alignment horizontal="distributed" vertical="top" wrapText="1"/>
    </xf>
    <xf numFmtId="0" fontId="21" fillId="0" borderId="68" xfId="0" applyFont="1" applyBorder="1" applyAlignment="1">
      <alignment horizontal="distributed" vertical="top" wrapText="1"/>
    </xf>
    <xf numFmtId="0" fontId="21" fillId="0" borderId="9" xfId="0" applyFont="1" applyBorder="1" applyAlignment="1">
      <alignment horizontal="distributed" vertical="top" wrapText="1"/>
    </xf>
    <xf numFmtId="58" fontId="21" fillId="0" borderId="0" xfId="0" applyNumberFormat="1" applyFont="1" applyBorder="1" applyAlignment="1">
      <alignment horizontal="left" vertical="top" wrapText="1" shrinkToFit="1"/>
    </xf>
    <xf numFmtId="176" fontId="21" fillId="0" borderId="0" xfId="0" applyNumberFormat="1" applyFont="1" applyBorder="1" applyAlignment="1">
      <alignment horizontal="left" vertical="center" indent="1"/>
    </xf>
    <xf numFmtId="58" fontId="21" fillId="0" borderId="0" xfId="0" applyNumberFormat="1" applyFont="1" applyBorder="1" applyAlignment="1">
      <alignment horizontal="center" vertical="center"/>
    </xf>
    <xf numFmtId="0" fontId="12" fillId="0" borderId="0" xfId="0" applyFont="1" applyAlignment="1">
      <alignment horizontal="right" vertical="center"/>
    </xf>
    <xf numFmtId="58" fontId="12" fillId="0" borderId="0" xfId="0" applyNumberFormat="1" applyFont="1" applyAlignment="1">
      <alignment horizontal="center" vertical="center"/>
    </xf>
    <xf numFmtId="0" fontId="12" fillId="0" borderId="0" xfId="0" applyFont="1" applyAlignment="1">
      <alignment horizontal="center" vertical="center"/>
    </xf>
    <xf numFmtId="0" fontId="2" fillId="12" borderId="1" xfId="0" applyFont="1" applyFill="1" applyBorder="1" applyAlignment="1">
      <alignment horizontal="center" vertical="center" wrapText="1"/>
    </xf>
    <xf numFmtId="176" fontId="4" fillId="12" borderId="1" xfId="0" applyNumberFormat="1" applyFont="1" applyFill="1" applyBorder="1" applyAlignment="1">
      <alignment horizontal="right" vertical="center" indent="1"/>
    </xf>
    <xf numFmtId="0" fontId="10" fillId="12" borderId="1" xfId="0" applyFont="1" applyFill="1" applyBorder="1" applyAlignment="1">
      <alignment vertical="center" wrapText="1"/>
    </xf>
    <xf numFmtId="0" fontId="10" fillId="12" borderId="1" xfId="0" applyFont="1" applyFill="1" applyBorder="1" applyAlignment="1">
      <alignment vertical="center"/>
    </xf>
    <xf numFmtId="0" fontId="8"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6" fillId="0" borderId="59" xfId="5" applyFont="1" applyFill="1" applyBorder="1" applyAlignment="1">
      <alignment horizontal="center" vertical="center"/>
    </xf>
    <xf numFmtId="0" fontId="56" fillId="0" borderId="60" xfId="5" applyFont="1" applyFill="1" applyBorder="1" applyAlignment="1">
      <alignment horizontal="center" vertical="center"/>
    </xf>
    <xf numFmtId="0" fontId="56" fillId="0" borderId="61" xfId="5" applyFont="1" applyFill="1" applyBorder="1" applyAlignment="1">
      <alignment horizontal="center" vertical="center"/>
    </xf>
    <xf numFmtId="0" fontId="56" fillId="0" borderId="62" xfId="5" applyFont="1" applyFill="1" applyBorder="1" applyAlignment="1">
      <alignment horizontal="center" vertical="center"/>
    </xf>
    <xf numFmtId="0" fontId="56" fillId="0" borderId="0" xfId="5" applyFont="1" applyFill="1" applyBorder="1" applyAlignment="1">
      <alignment horizontal="center" vertical="center"/>
    </xf>
    <xf numFmtId="0" fontId="56" fillId="0" borderId="63" xfId="5" applyFont="1" applyFill="1" applyBorder="1" applyAlignment="1">
      <alignment horizontal="center" vertical="center"/>
    </xf>
    <xf numFmtId="0" fontId="56" fillId="0" borderId="65" xfId="5" applyFont="1" applyFill="1" applyBorder="1" applyAlignment="1">
      <alignment horizontal="center" vertical="center"/>
    </xf>
    <xf numFmtId="0" fontId="56" fillId="0" borderId="66" xfId="5" applyFont="1" applyFill="1" applyBorder="1" applyAlignment="1">
      <alignment horizontal="center" vertical="center"/>
    </xf>
    <xf numFmtId="0" fontId="56" fillId="0" borderId="67" xfId="5" applyFont="1" applyFill="1" applyBorder="1" applyAlignment="1">
      <alignment horizontal="center" vertical="center"/>
    </xf>
    <xf numFmtId="0" fontId="54" fillId="13" borderId="60" xfId="5" applyFont="1" applyFill="1" applyBorder="1" applyAlignment="1">
      <alignment horizontal="left" vertical="center" wrapText="1"/>
    </xf>
    <xf numFmtId="0" fontId="54" fillId="13" borderId="0" xfId="5" applyFont="1" applyFill="1" applyBorder="1" applyAlignment="1">
      <alignment horizontal="left" vertical="center" wrapText="1"/>
    </xf>
    <xf numFmtId="0" fontId="54" fillId="13" borderId="66" xfId="5" applyFont="1" applyFill="1" applyBorder="1" applyAlignment="1">
      <alignment horizontal="left" vertical="center" wrapText="1"/>
    </xf>
    <xf numFmtId="184" fontId="21" fillId="0" borderId="0" xfId="0" applyNumberFormat="1" applyFont="1" applyBorder="1" applyAlignment="1" applyProtection="1">
      <alignment horizontal="distributed" vertical="center" shrinkToFit="1"/>
      <protection locked="0"/>
    </xf>
    <xf numFmtId="58" fontId="12" fillId="0" borderId="0" xfId="0" applyNumberFormat="1" applyFont="1" applyBorder="1" applyAlignment="1" applyProtection="1">
      <alignment horizontal="distributed" vertical="center" shrinkToFit="1"/>
      <protection locked="0"/>
    </xf>
    <xf numFmtId="176" fontId="21" fillId="0" borderId="0" xfId="0" applyNumberFormat="1" applyFont="1" applyAlignment="1">
      <alignment horizontal="center" vertical="center"/>
    </xf>
    <xf numFmtId="180" fontId="21" fillId="0" borderId="0" xfId="0" applyNumberFormat="1" applyFont="1" applyAlignment="1">
      <alignment horizontal="left" vertical="center"/>
    </xf>
    <xf numFmtId="0" fontId="21" fillId="0" borderId="0" xfId="0" applyNumberFormat="1" applyFont="1" applyBorder="1" applyAlignment="1">
      <alignment horizontal="distributed" vertical="center"/>
    </xf>
    <xf numFmtId="0" fontId="22" fillId="5" borderId="31" xfId="1" applyFont="1" applyFill="1" applyBorder="1" applyAlignment="1" applyProtection="1">
      <alignment horizontal="left" vertical="center"/>
    </xf>
    <xf numFmtId="0" fontId="22" fillId="5" borderId="5" xfId="1" applyFont="1" applyFill="1" applyBorder="1" applyAlignment="1" applyProtection="1">
      <alignment horizontal="left" vertical="center"/>
    </xf>
    <xf numFmtId="0" fontId="14" fillId="4" borderId="14" xfId="1" applyFont="1" applyFill="1" applyBorder="1" applyAlignment="1" applyProtection="1">
      <alignment horizontal="center" vertical="center"/>
    </xf>
    <xf numFmtId="0" fontId="11" fillId="0" borderId="16" xfId="1" applyFont="1" applyBorder="1" applyAlignment="1" applyProtection="1">
      <alignment horizontal="center" vertical="center"/>
    </xf>
    <xf numFmtId="0" fontId="11" fillId="0" borderId="18" xfId="1" applyFont="1" applyBorder="1" applyAlignment="1" applyProtection="1">
      <alignment horizontal="center" vertical="center"/>
    </xf>
    <xf numFmtId="0" fontId="13" fillId="5" borderId="19" xfId="1" applyFill="1" applyBorder="1" applyAlignment="1" applyProtection="1">
      <alignment horizontal="left" vertical="center"/>
    </xf>
    <xf numFmtId="0" fontId="13" fillId="5" borderId="20" xfId="1" applyFill="1" applyBorder="1" applyAlignment="1" applyProtection="1">
      <alignment horizontal="left" vertical="center"/>
    </xf>
    <xf numFmtId="0" fontId="13" fillId="0" borderId="21" xfId="1" applyBorder="1" applyAlignment="1" applyProtection="1">
      <alignment horizontal="left" vertical="center"/>
    </xf>
    <xf numFmtId="0" fontId="13" fillId="0" borderId="20" xfId="1" applyBorder="1" applyAlignment="1" applyProtection="1">
      <alignment horizontal="left" vertical="center"/>
    </xf>
    <xf numFmtId="0" fontId="13" fillId="0" borderId="22" xfId="1" applyBorder="1" applyAlignment="1" applyProtection="1">
      <alignment horizontal="left" vertical="center"/>
    </xf>
    <xf numFmtId="0" fontId="13" fillId="5" borderId="23" xfId="1" applyFill="1" applyBorder="1" applyAlignment="1" applyProtection="1">
      <alignment horizontal="left" vertical="center"/>
    </xf>
    <xf numFmtId="0" fontId="13" fillId="5" borderId="24" xfId="1" applyFill="1" applyBorder="1" applyAlignment="1" applyProtection="1">
      <alignment horizontal="left" vertical="center"/>
    </xf>
    <xf numFmtId="0" fontId="13" fillId="0" borderId="25" xfId="1" applyBorder="1" applyAlignment="1" applyProtection="1">
      <alignment horizontal="left" vertical="center" wrapText="1"/>
    </xf>
    <xf numFmtId="0" fontId="13" fillId="0" borderId="24" xfId="1" applyBorder="1" applyAlignment="1" applyProtection="1">
      <alignment horizontal="left" vertical="center"/>
    </xf>
    <xf numFmtId="0" fontId="13" fillId="0" borderId="26" xfId="1" applyBorder="1" applyAlignment="1" applyProtection="1">
      <alignment horizontal="left" vertical="center"/>
    </xf>
    <xf numFmtId="0" fontId="19" fillId="6" borderId="15" xfId="1" applyFont="1" applyFill="1" applyBorder="1" applyAlignment="1" applyProtection="1">
      <alignment horizontal="center" vertical="center"/>
    </xf>
    <xf numFmtId="0" fontId="19" fillId="6" borderId="16" xfId="1" applyFont="1" applyFill="1" applyBorder="1" applyAlignment="1" applyProtection="1">
      <alignment horizontal="center" vertical="center"/>
    </xf>
    <xf numFmtId="0" fontId="20" fillId="6" borderId="16" xfId="1" applyFont="1" applyFill="1" applyBorder="1" applyAlignment="1" applyProtection="1">
      <alignment horizontal="center" vertical="center"/>
    </xf>
    <xf numFmtId="0" fontId="20" fillId="6" borderId="18" xfId="1" applyFont="1" applyFill="1" applyBorder="1" applyAlignment="1" applyProtection="1">
      <alignment horizontal="center" vertical="center"/>
    </xf>
    <xf numFmtId="0" fontId="23" fillId="5" borderId="31" xfId="1" applyFont="1" applyFill="1" applyBorder="1" applyAlignment="1" applyProtection="1">
      <alignment horizontal="left" vertical="center" wrapText="1"/>
    </xf>
    <xf numFmtId="0" fontId="23" fillId="5" borderId="5" xfId="1" applyFont="1" applyFill="1" applyBorder="1" applyAlignment="1" applyProtection="1">
      <alignment horizontal="left" vertical="center" wrapText="1"/>
    </xf>
    <xf numFmtId="0" fontId="23" fillId="5" borderId="36" xfId="1" applyFont="1" applyFill="1" applyBorder="1" applyAlignment="1" applyProtection="1">
      <alignment horizontal="left" vertical="center" wrapText="1"/>
    </xf>
    <xf numFmtId="0" fontId="23" fillId="5" borderId="28" xfId="1" applyFont="1" applyFill="1" applyBorder="1" applyAlignment="1" applyProtection="1">
      <alignment horizontal="left" vertical="center"/>
    </xf>
    <xf numFmtId="0" fontId="22" fillId="5" borderId="35" xfId="1" applyFont="1" applyFill="1" applyBorder="1" applyAlignment="1" applyProtection="1">
      <alignment horizontal="left" vertical="center"/>
    </xf>
    <xf numFmtId="0" fontId="22" fillId="5" borderId="7" xfId="1" applyFont="1" applyFill="1" applyBorder="1" applyAlignment="1" applyProtection="1">
      <alignment horizontal="left" vertical="center"/>
    </xf>
    <xf numFmtId="0" fontId="22" fillId="5" borderId="37" xfId="1" applyFont="1" applyFill="1" applyBorder="1" applyAlignment="1" applyProtection="1">
      <alignment horizontal="left" vertical="center"/>
    </xf>
    <xf numFmtId="0" fontId="22" fillId="5" borderId="4" xfId="1" applyFont="1" applyFill="1" applyBorder="1" applyAlignment="1" applyProtection="1">
      <alignment horizontal="left" vertical="center"/>
    </xf>
    <xf numFmtId="0" fontId="13" fillId="0" borderId="15" xfId="1" applyFont="1" applyBorder="1" applyAlignment="1" applyProtection="1">
      <alignment horizontal="left" vertical="center" wrapText="1"/>
    </xf>
    <xf numFmtId="0" fontId="18" fillId="0" borderId="16" xfId="1" applyFont="1" applyBorder="1" applyAlignment="1" applyProtection="1">
      <alignment horizontal="left" vertical="center" wrapText="1"/>
    </xf>
    <xf numFmtId="0" fontId="18" fillId="0" borderId="18" xfId="1" applyFont="1" applyBorder="1" applyAlignment="1" applyProtection="1">
      <alignment horizontal="left" vertical="center" wrapText="1"/>
    </xf>
    <xf numFmtId="0" fontId="13" fillId="0" borderId="43" xfId="1" applyBorder="1" applyAlignment="1" applyProtection="1">
      <alignment horizontal="left" vertical="center"/>
    </xf>
    <xf numFmtId="0" fontId="13" fillId="0" borderId="0" xfId="1" applyBorder="1" applyAlignment="1" applyProtection="1">
      <alignment horizontal="left" vertical="center"/>
    </xf>
    <xf numFmtId="0" fontId="13" fillId="0" borderId="42" xfId="1" applyBorder="1" applyAlignment="1" applyProtection="1">
      <alignment horizontal="left" vertical="center"/>
    </xf>
    <xf numFmtId="181" fontId="28" fillId="0" borderId="0" xfId="1" applyNumberFormat="1" applyFont="1" applyBorder="1" applyAlignment="1" applyProtection="1">
      <alignment horizontal="center"/>
    </xf>
    <xf numFmtId="0" fontId="13" fillId="0" borderId="44" xfId="1" applyBorder="1" applyAlignment="1" applyProtection="1">
      <alignment horizontal="left" vertical="center"/>
    </xf>
    <xf numFmtId="0" fontId="13" fillId="0" borderId="14" xfId="1" applyBorder="1" applyAlignment="1" applyProtection="1">
      <alignment horizontal="left" vertical="center"/>
    </xf>
    <xf numFmtId="0" fontId="13" fillId="0" borderId="45" xfId="1" applyBorder="1" applyAlignment="1" applyProtection="1">
      <alignment horizontal="left" vertical="center"/>
    </xf>
    <xf numFmtId="0" fontId="20" fillId="6" borderId="15" xfId="1" applyFont="1" applyFill="1" applyBorder="1" applyAlignment="1" applyProtection="1">
      <alignment horizontal="center" vertical="center"/>
    </xf>
    <xf numFmtId="0" fontId="23" fillId="5" borderId="39" xfId="1" applyFont="1" applyFill="1" applyBorder="1" applyAlignment="1" applyProtection="1">
      <alignment horizontal="left" vertical="center"/>
    </xf>
    <xf numFmtId="0" fontId="23" fillId="5" borderId="40" xfId="1" applyFont="1" applyFill="1" applyBorder="1" applyAlignment="1" applyProtection="1">
      <alignment horizontal="left" vertical="center"/>
    </xf>
    <xf numFmtId="176" fontId="21" fillId="0" borderId="0" xfId="0" applyNumberFormat="1" applyFont="1" applyBorder="1" applyAlignment="1">
      <alignment horizontal="left" vertical="center"/>
    </xf>
    <xf numFmtId="49" fontId="7" fillId="0" borderId="8" xfId="0" applyNumberFormat="1"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21" fillId="4" borderId="1" xfId="3" applyFont="1" applyFill="1" applyBorder="1" applyAlignment="1">
      <alignment horizontal="center" vertical="center"/>
    </xf>
    <xf numFmtId="0" fontId="21" fillId="4" borderId="72" xfId="3" applyFont="1" applyFill="1" applyBorder="1" applyAlignment="1">
      <alignment horizontal="center" vertical="center"/>
    </xf>
    <xf numFmtId="0" fontId="21" fillId="4" borderId="3" xfId="3" applyFont="1" applyFill="1" applyBorder="1" applyAlignment="1">
      <alignment horizontal="center" vertical="center"/>
    </xf>
    <xf numFmtId="58" fontId="7" fillId="4" borderId="0" xfId="3" applyNumberFormat="1" applyFont="1" applyFill="1" applyAlignment="1">
      <alignment horizontal="right"/>
    </xf>
    <xf numFmtId="0" fontId="7" fillId="4" borderId="0" xfId="3" applyNumberFormat="1" applyFont="1" applyFill="1" applyAlignment="1">
      <alignment horizontal="right"/>
    </xf>
    <xf numFmtId="0" fontId="21" fillId="4" borderId="8" xfId="3" applyFont="1" applyFill="1" applyBorder="1" applyAlignment="1">
      <alignment horizontal="center" vertical="center"/>
    </xf>
    <xf numFmtId="0" fontId="21" fillId="4" borderId="68" xfId="3" applyFont="1" applyFill="1" applyBorder="1" applyAlignment="1">
      <alignment horizontal="center" vertical="center"/>
    </xf>
    <xf numFmtId="0" fontId="21" fillId="4" borderId="10" xfId="3" applyFont="1" applyFill="1" applyBorder="1" applyAlignment="1">
      <alignment horizontal="center" vertical="center"/>
    </xf>
    <xf numFmtId="0" fontId="21" fillId="4" borderId="0" xfId="3" applyFont="1" applyFill="1" applyBorder="1" applyAlignment="1">
      <alignment horizontal="center" vertical="center"/>
    </xf>
    <xf numFmtId="58" fontId="21" fillId="4" borderId="0" xfId="3" applyNumberFormat="1" applyFont="1" applyFill="1" applyBorder="1" applyAlignment="1" applyProtection="1">
      <alignment horizontal="right" vertical="center" indent="1"/>
      <protection locked="0"/>
    </xf>
    <xf numFmtId="58" fontId="21" fillId="4" borderId="11" xfId="3" applyNumberFormat="1" applyFont="1" applyFill="1" applyBorder="1" applyAlignment="1" applyProtection="1">
      <alignment horizontal="right" vertical="center" indent="1"/>
      <protection locked="0"/>
    </xf>
    <xf numFmtId="0" fontId="21" fillId="4" borderId="10" xfId="3" applyFont="1" applyFill="1" applyBorder="1" applyAlignment="1">
      <alignment horizontal="left" vertical="center"/>
    </xf>
    <xf numFmtId="0" fontId="21" fillId="4" borderId="0" xfId="3" applyFont="1" applyFill="1" applyBorder="1" applyAlignment="1">
      <alignment horizontal="left" vertical="center"/>
    </xf>
    <xf numFmtId="0" fontId="21" fillId="4" borderId="0" xfId="3" applyFont="1" applyFill="1" applyBorder="1" applyAlignment="1">
      <alignment horizontal="left" vertical="center" shrinkToFit="1"/>
    </xf>
    <xf numFmtId="0" fontId="21" fillId="4" borderId="11" xfId="3" applyFont="1" applyFill="1" applyBorder="1" applyAlignment="1">
      <alignment horizontal="left" vertical="center" shrinkToFit="1"/>
    </xf>
    <xf numFmtId="0" fontId="6" fillId="4" borderId="0" xfId="3" applyFont="1" applyFill="1" applyBorder="1" applyAlignment="1">
      <alignment horizontal="left" vertical="top" wrapText="1"/>
    </xf>
    <xf numFmtId="0" fontId="21" fillId="4" borderId="0" xfId="3" applyFont="1" applyFill="1" applyBorder="1" applyAlignment="1">
      <alignment horizontal="center" vertical="top" wrapText="1"/>
    </xf>
    <xf numFmtId="176" fontId="21" fillId="4" borderId="1" xfId="4" applyNumberFormat="1" applyFont="1" applyFill="1" applyBorder="1" applyAlignment="1">
      <alignment horizontal="right" vertical="center"/>
    </xf>
    <xf numFmtId="176" fontId="21" fillId="4" borderId="72" xfId="4" applyNumberFormat="1" applyFont="1" applyFill="1" applyBorder="1" applyAlignment="1">
      <alignment horizontal="right" vertical="center"/>
    </xf>
    <xf numFmtId="176" fontId="21" fillId="4" borderId="3" xfId="4" applyNumberFormat="1" applyFont="1" applyFill="1" applyBorder="1" applyAlignment="1" applyProtection="1">
      <alignment horizontal="right" vertical="center"/>
      <protection locked="0"/>
    </xf>
    <xf numFmtId="176" fontId="21" fillId="4" borderId="1" xfId="4" applyNumberFormat="1" applyFont="1" applyFill="1" applyBorder="1" applyAlignment="1" applyProtection="1">
      <alignment horizontal="right" vertical="center"/>
      <protection locked="0"/>
    </xf>
    <xf numFmtId="0" fontId="21" fillId="4" borderId="1" xfId="3" applyFont="1" applyFill="1" applyBorder="1" applyAlignment="1">
      <alignment horizontal="center" vertical="center" wrapText="1"/>
    </xf>
    <xf numFmtId="0" fontId="21" fillId="4" borderId="1" xfId="3" applyFont="1" applyFill="1" applyBorder="1" applyAlignment="1" applyProtection="1">
      <alignment horizontal="left" vertical="top"/>
      <protection locked="0"/>
    </xf>
    <xf numFmtId="58" fontId="21" fillId="4" borderId="1" xfId="3" applyNumberFormat="1" applyFont="1" applyFill="1" applyBorder="1" applyAlignment="1">
      <alignment horizontal="right" vertical="center"/>
    </xf>
    <xf numFmtId="58" fontId="21" fillId="4" borderId="72" xfId="3" applyNumberFormat="1" applyFont="1" applyFill="1" applyBorder="1" applyAlignment="1">
      <alignment horizontal="right" vertical="center"/>
    </xf>
    <xf numFmtId="58" fontId="21" fillId="4" borderId="3" xfId="3" applyNumberFormat="1" applyFont="1" applyFill="1" applyBorder="1" applyAlignment="1" applyProtection="1">
      <alignment horizontal="right" vertical="center"/>
      <protection locked="0"/>
    </xf>
    <xf numFmtId="58" fontId="21" fillId="4" borderId="1" xfId="3" applyNumberFormat="1" applyFont="1" applyFill="1" applyBorder="1" applyAlignment="1" applyProtection="1">
      <alignment horizontal="right" vertical="center"/>
      <protection locked="0"/>
    </xf>
    <xf numFmtId="0" fontId="21" fillId="0" borderId="0" xfId="10" applyFont="1" applyBorder="1" applyAlignment="1">
      <alignment horizontal="center" vertical="center"/>
    </xf>
    <xf numFmtId="184" fontId="21" fillId="0" borderId="0" xfId="10" applyNumberFormat="1" applyFont="1" applyBorder="1" applyAlignment="1" applyProtection="1">
      <alignment horizontal="distributed" vertical="center"/>
      <protection locked="0"/>
    </xf>
    <xf numFmtId="0" fontId="12" fillId="0" borderId="0" xfId="10" applyNumberFormat="1" applyFont="1" applyBorder="1" applyAlignment="1" applyProtection="1">
      <alignment horizontal="distributed" vertical="center" shrinkToFit="1"/>
      <protection locked="0"/>
    </xf>
    <xf numFmtId="0" fontId="29" fillId="0" borderId="0" xfId="10" applyFont="1" applyBorder="1" applyAlignment="1">
      <alignment horizontal="center" vertical="center"/>
    </xf>
    <xf numFmtId="58" fontId="21" fillId="0" borderId="0" xfId="10" applyNumberFormat="1" applyFont="1" applyBorder="1" applyAlignment="1">
      <alignment horizontal="left" vertical="top" wrapText="1"/>
    </xf>
    <xf numFmtId="184" fontId="21" fillId="0" borderId="0" xfId="10" applyNumberFormat="1" applyFont="1" applyBorder="1" applyAlignment="1">
      <alignment horizontal="distributed" vertical="center"/>
    </xf>
    <xf numFmtId="58" fontId="12" fillId="0" borderId="0" xfId="10" applyNumberFormat="1" applyFont="1" applyBorder="1" applyAlignment="1" applyProtection="1">
      <alignment horizontal="distributed" vertical="center" shrinkToFit="1"/>
      <protection locked="0"/>
    </xf>
    <xf numFmtId="0" fontId="7" fillId="0" borderId="0" xfId="0" applyFont="1" applyBorder="1" applyAlignment="1" applyProtection="1">
      <alignment horizontal="center" vertical="center"/>
      <protection locked="0"/>
    </xf>
  </cellXfs>
  <cellStyles count="11">
    <cellStyle name="ＮＨＫ" xfId="8"/>
    <cellStyle name="桁区切り 2" xfId="2"/>
    <cellStyle name="桁区切り 3" xfId="4"/>
    <cellStyle name="桁区切り 4" xfId="7"/>
    <cellStyle name="標準" xfId="0" builtinId="0"/>
    <cellStyle name="標準 2" xfId="1"/>
    <cellStyle name="標準 2 2" xfId="10"/>
    <cellStyle name="標準 3" xfId="3"/>
    <cellStyle name="標準 4" xfId="5"/>
    <cellStyle name="標準 5" xfId="9"/>
    <cellStyle name="標準_orgsht56" xfId="6"/>
  </cellStyles>
  <dxfs count="19">
    <dxf>
      <fill>
        <patternFill>
          <bgColor rgb="FFFFFF00"/>
        </patternFill>
      </fill>
    </dxf>
    <dxf>
      <fill>
        <patternFill>
          <bgColor rgb="FFFFFF00"/>
        </patternFill>
      </fill>
    </dxf>
    <dxf>
      <fill>
        <patternFill>
          <bgColor rgb="FFFFFF66"/>
        </patternFill>
      </fill>
    </dxf>
    <dxf>
      <fill>
        <patternFill>
          <bgColor rgb="FFFFFF00"/>
        </patternFill>
      </fill>
    </dxf>
    <dxf>
      <fill>
        <patternFill>
          <bgColor rgb="FFFFFF00"/>
        </patternFill>
      </fill>
    </dxf>
    <dxf>
      <numFmt numFmtId="186" formatCode="&quot;延水産第&quot;###&quot;-2号&quot;"/>
    </dxf>
    <dxf>
      <fill>
        <patternFill>
          <bgColor rgb="FFFFFF00"/>
        </patternFill>
      </fill>
      <border>
        <left style="thin">
          <color auto="1"/>
        </left>
        <right style="thin">
          <color auto="1"/>
        </right>
        <top style="thin">
          <color auto="1"/>
        </top>
        <bottom style="thin">
          <color auto="1"/>
        </bottom>
        <vertical/>
        <horizontal/>
      </border>
    </dxf>
    <dxf>
      <numFmt numFmtId="186" formatCode="&quot;延水産第&quot;###&quot;-2号&quot;"/>
    </dxf>
    <dxf>
      <fill>
        <patternFill>
          <bgColor rgb="FFFFFF00"/>
        </patternFill>
      </fill>
      <border>
        <left style="thin">
          <color auto="1"/>
        </left>
        <right style="thin">
          <color auto="1"/>
        </right>
        <top style="thin">
          <color auto="1"/>
        </top>
        <bottom style="thin">
          <color auto="1"/>
        </bottom>
        <vertical/>
        <horizontal/>
      </border>
    </dxf>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66"/>
        </patternFill>
      </fill>
    </dxf>
    <dxf>
      <fill>
        <patternFill>
          <bgColor rgb="FFFFFF66"/>
        </patternFill>
      </fill>
    </dxf>
    <dxf>
      <font>
        <color rgb="FFFF0000"/>
      </font>
    </dxf>
    <dxf>
      <fill>
        <patternFill>
          <bgColor rgb="FFFFFF66"/>
        </patternFill>
      </fill>
    </dxf>
  </dxfs>
  <tableStyles count="0" defaultTableStyle="TableStyleMedium2" defaultPivotStyle="PivotStyleMedium9"/>
  <colors>
    <mruColors>
      <color rgb="FFFFFF66"/>
      <color rgb="FFFFFF99"/>
      <color rgb="FF99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0</xdr:col>
      <xdr:colOff>66675</xdr:colOff>
      <xdr:row>1</xdr:row>
      <xdr:rowOff>171450</xdr:rowOff>
    </xdr:from>
    <xdr:to>
      <xdr:col>7</xdr:col>
      <xdr:colOff>552450</xdr:colOff>
      <xdr:row>18</xdr:row>
      <xdr:rowOff>148167</xdr:rowOff>
    </xdr:to>
    <xdr:sp macro="" textlink="">
      <xdr:nvSpPr>
        <xdr:cNvPr id="2" name="角丸四角形 1"/>
        <xdr:cNvSpPr/>
      </xdr:nvSpPr>
      <xdr:spPr>
        <a:xfrm>
          <a:off x="66675" y="414867"/>
          <a:ext cx="7206192" cy="37020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1827319</xdr:colOff>
      <xdr:row>1</xdr:row>
      <xdr:rowOff>48261</xdr:rowOff>
    </xdr:from>
    <xdr:to>
      <xdr:col>4</xdr:col>
      <xdr:colOff>398992</xdr:colOff>
      <xdr:row>2</xdr:row>
      <xdr:rowOff>1</xdr:rowOff>
    </xdr:to>
    <xdr:sp macro="" textlink="">
      <xdr:nvSpPr>
        <xdr:cNvPr id="3" name="テキスト ボックス 2"/>
        <xdr:cNvSpPr txBox="1"/>
      </xdr:nvSpPr>
      <xdr:spPr>
        <a:xfrm>
          <a:off x="3033819" y="291678"/>
          <a:ext cx="1185756" cy="237490"/>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申請時に入力</a:t>
          </a:r>
        </a:p>
      </xdr:txBody>
    </xdr:sp>
    <xdr:clientData/>
  </xdr:twoCellAnchor>
  <xdr:twoCellAnchor>
    <xdr:from>
      <xdr:col>7</xdr:col>
      <xdr:colOff>609600</xdr:colOff>
      <xdr:row>1</xdr:row>
      <xdr:rowOff>189865</xdr:rowOff>
    </xdr:from>
    <xdr:to>
      <xdr:col>10</xdr:col>
      <xdr:colOff>116417</xdr:colOff>
      <xdr:row>18</xdr:row>
      <xdr:rowOff>0</xdr:rowOff>
    </xdr:to>
    <xdr:sp macro="" textlink="">
      <xdr:nvSpPr>
        <xdr:cNvPr id="4" name="角丸四角形 3"/>
        <xdr:cNvSpPr/>
      </xdr:nvSpPr>
      <xdr:spPr>
        <a:xfrm>
          <a:off x="7330017" y="433282"/>
          <a:ext cx="3115733" cy="3546052"/>
        </a:xfrm>
        <a:prstGeom prst="roundRect">
          <a:avLst>
            <a:gd name="adj" fmla="val 1381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746761</xdr:colOff>
      <xdr:row>1</xdr:row>
      <xdr:rowOff>51858</xdr:rowOff>
    </xdr:from>
    <xdr:to>
      <xdr:col>9</xdr:col>
      <xdr:colOff>1107017</xdr:colOff>
      <xdr:row>2</xdr:row>
      <xdr:rowOff>23283</xdr:rowOff>
    </xdr:to>
    <xdr:sp macro="" textlink="">
      <xdr:nvSpPr>
        <xdr:cNvPr id="5" name="テキスト ボックス 4"/>
        <xdr:cNvSpPr txBox="1"/>
      </xdr:nvSpPr>
      <xdr:spPr>
        <a:xfrm>
          <a:off x="8155094" y="295275"/>
          <a:ext cx="1323340" cy="25717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事業終了後に入力</a:t>
          </a:r>
        </a:p>
      </xdr:txBody>
    </xdr:sp>
    <xdr:clientData/>
  </xdr:twoCellAnchor>
  <xdr:twoCellAnchor>
    <xdr:from>
      <xdr:col>10</xdr:col>
      <xdr:colOff>179908</xdr:colOff>
      <xdr:row>1</xdr:row>
      <xdr:rowOff>194097</xdr:rowOff>
    </xdr:from>
    <xdr:to>
      <xdr:col>13</xdr:col>
      <xdr:colOff>148167</xdr:colOff>
      <xdr:row>18</xdr:row>
      <xdr:rowOff>0</xdr:rowOff>
    </xdr:to>
    <xdr:sp macro="" textlink="">
      <xdr:nvSpPr>
        <xdr:cNvPr id="6" name="角丸四角形 5"/>
        <xdr:cNvSpPr/>
      </xdr:nvSpPr>
      <xdr:spPr>
        <a:xfrm>
          <a:off x="10509241" y="437514"/>
          <a:ext cx="3005676" cy="3573569"/>
        </a:xfrm>
        <a:prstGeom prst="roundRect">
          <a:avLst>
            <a:gd name="adj" fmla="val 1381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42334</xdr:colOff>
      <xdr:row>1</xdr:row>
      <xdr:rowOff>56091</xdr:rowOff>
    </xdr:from>
    <xdr:to>
      <xdr:col>12</xdr:col>
      <xdr:colOff>1238250</xdr:colOff>
      <xdr:row>2</xdr:row>
      <xdr:rowOff>27516</xdr:rowOff>
    </xdr:to>
    <xdr:sp macro="" textlink="">
      <xdr:nvSpPr>
        <xdr:cNvPr id="7" name="テキスト ボックス 6"/>
        <xdr:cNvSpPr txBox="1"/>
      </xdr:nvSpPr>
      <xdr:spPr>
        <a:xfrm>
          <a:off x="10847917" y="299508"/>
          <a:ext cx="2307166" cy="25717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額確定通知書受け取り後に入力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24848</xdr:colOff>
      <xdr:row>38</xdr:row>
      <xdr:rowOff>82827</xdr:rowOff>
    </xdr:from>
    <xdr:to>
      <xdr:col>53</xdr:col>
      <xdr:colOff>173934</xdr:colOff>
      <xdr:row>42</xdr:row>
      <xdr:rowOff>107675</xdr:rowOff>
    </xdr:to>
    <xdr:sp macro="" textlink="">
      <xdr:nvSpPr>
        <xdr:cNvPr id="2" name="テキスト ボックス 1"/>
        <xdr:cNvSpPr txBox="1"/>
      </xdr:nvSpPr>
      <xdr:spPr>
        <a:xfrm>
          <a:off x="6501848" y="7321827"/>
          <a:ext cx="3768586" cy="786848"/>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solidFill>
                <a:srgbClr val="FF0000"/>
              </a:solidFill>
              <a:latin typeface="Meiryo UI"/>
              <a:ea typeface="Meiryo UI"/>
              <a:cs typeface="Meiryo UI"/>
            </a:rPr>
            <a:t>　</a:t>
          </a:r>
          <a:r>
            <a:rPr kumimoji="1" lang="en-US" altLang="ja-JP" sz="1600">
              <a:solidFill>
                <a:srgbClr val="FF0000"/>
              </a:solidFill>
              <a:latin typeface="Meiryo UI"/>
              <a:ea typeface="Meiryo UI"/>
              <a:cs typeface="Meiryo UI"/>
            </a:rPr>
            <a:t>3</a:t>
          </a:r>
          <a:r>
            <a:rPr kumimoji="1" lang="ja-JP" altLang="en-US" sz="1600">
              <a:solidFill>
                <a:srgbClr val="FF0000"/>
              </a:solidFill>
              <a:latin typeface="Meiryo UI"/>
              <a:ea typeface="Meiryo UI"/>
              <a:cs typeface="Meiryo UI"/>
            </a:rPr>
            <a:t>　事業の目的及び内容</a:t>
          </a:r>
          <a:r>
            <a:rPr kumimoji="1" lang="ja-JP" altLang="en-US" sz="1600">
              <a:solidFill>
                <a:sysClr val="windowText" lastClr="000000"/>
              </a:solidFill>
              <a:latin typeface="Meiryo UI"/>
              <a:ea typeface="Meiryo UI"/>
              <a:cs typeface="Meiryo UI"/>
            </a:rPr>
            <a:t>は</a:t>
          </a:r>
          <a:r>
            <a:rPr kumimoji="1" lang="ja-JP" altLang="en-US" sz="1600">
              <a:solidFill>
                <a:srgbClr val="FF0000"/>
              </a:solidFill>
              <a:latin typeface="Meiryo UI"/>
              <a:ea typeface="Meiryo UI"/>
              <a:cs typeface="Meiryo UI"/>
            </a:rPr>
            <a:t>　</a:t>
          </a:r>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a:t>
          </a:r>
          <a:r>
            <a:rPr kumimoji="1" lang="ja-JP" altLang="en-US" sz="1600">
              <a:solidFill>
                <a:sysClr val="windowText" lastClr="000000"/>
              </a:solidFill>
              <a:latin typeface="Meiryo UI"/>
              <a:ea typeface="Meiryo UI"/>
              <a:cs typeface="Meiryo UI"/>
            </a:rPr>
            <a:t>事業の内容に応じて適宜修正してください</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19050</xdr:colOff>
          <xdr:row>2</xdr:row>
          <xdr:rowOff>0</xdr:rowOff>
        </xdr:from>
        <xdr:to>
          <xdr:col>27</xdr:col>
          <xdr:colOff>219075</xdr:colOff>
          <xdr:row>3</xdr:row>
          <xdr:rowOff>133350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写真挿入１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19050</xdr:colOff>
          <xdr:row>42</xdr:row>
          <xdr:rowOff>19050</xdr:rowOff>
        </xdr:from>
        <xdr:to>
          <xdr:col>27</xdr:col>
          <xdr:colOff>219075</xdr:colOff>
          <xdr:row>43</xdr:row>
          <xdr:rowOff>161925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写真挿入3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9525</xdr:colOff>
          <xdr:row>21</xdr:row>
          <xdr:rowOff>0</xdr:rowOff>
        </xdr:from>
        <xdr:to>
          <xdr:col>27</xdr:col>
          <xdr:colOff>209550</xdr:colOff>
          <xdr:row>22</xdr:row>
          <xdr:rowOff>142875</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写真挿入2</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B1:O42"/>
  <sheetViews>
    <sheetView showGridLines="0" tabSelected="1" zoomScale="90" zoomScaleNormal="90" workbookViewId="0">
      <selection activeCell="C14" sqref="C14:C15"/>
    </sheetView>
  </sheetViews>
  <sheetFormatPr defaultRowHeight="13.5"/>
  <cols>
    <col min="1" max="1" width="3.125" style="72" customWidth="1"/>
    <col min="2" max="2" width="12.625" style="72" customWidth="1"/>
    <col min="3" max="3" width="28.625" style="72" customWidth="1"/>
    <col min="4" max="4" width="5.75" style="72" customWidth="1"/>
    <col min="5" max="5" width="12.625" style="72" customWidth="1"/>
    <col min="6" max="6" width="4.75" style="72" customWidth="1"/>
    <col min="7" max="7" width="20.625" style="73" customWidth="1"/>
    <col min="8" max="8" width="9" style="72" customWidth="1"/>
    <col min="9" max="9" width="12.625" style="72" customWidth="1"/>
    <col min="10" max="10" width="25.625" style="72" customWidth="1"/>
    <col min="11" max="11" width="6.25" style="72" customWidth="1"/>
    <col min="12" max="12" width="14.625" style="72" customWidth="1"/>
    <col min="13" max="13" width="19" style="72" customWidth="1"/>
    <col min="14" max="16384" width="9" style="72"/>
  </cols>
  <sheetData>
    <row r="1" spans="2:15" ht="19.5" customHeight="1">
      <c r="B1" s="71" t="s">
        <v>133</v>
      </c>
      <c r="I1" s="71" t="s">
        <v>134</v>
      </c>
      <c r="J1" s="74"/>
      <c r="K1" s="75"/>
    </row>
    <row r="2" spans="2:15" ht="22.5" customHeight="1">
      <c r="C2" s="76"/>
      <c r="E2" s="76"/>
      <c r="F2" s="76"/>
      <c r="G2" s="77"/>
      <c r="J2" s="78"/>
      <c r="K2" s="75"/>
    </row>
    <row r="3" spans="2:15" ht="9.9499999999999993" customHeight="1" thickBot="1">
      <c r="B3" s="76"/>
      <c r="C3" s="76"/>
      <c r="E3" s="76"/>
      <c r="F3" s="76"/>
      <c r="G3" s="79" t="s">
        <v>135</v>
      </c>
      <c r="J3" s="79"/>
    </row>
    <row r="4" spans="2:15" ht="20.100000000000001" customHeight="1" thickBot="1">
      <c r="B4" s="322" t="s">
        <v>170</v>
      </c>
      <c r="C4" s="130"/>
      <c r="E4" s="81" t="s">
        <v>193</v>
      </c>
      <c r="F4" s="82"/>
      <c r="G4" s="145" t="str">
        <f>IF(G8="","",IF('データシート（さわらない）'!A15&lt;=G8*'データシート（さわらない）'!A16/'データシート（さわらない）'!A17,'データシート（さわらない）'!A15,ROUNDDOWN(G8*'データシート（さわらない）'!A16/'データシート（さわらない）'!A17,-1)))</f>
        <v/>
      </c>
      <c r="I4" s="81" t="s">
        <v>188</v>
      </c>
      <c r="J4" s="133"/>
      <c r="L4" s="117" t="s">
        <v>192</v>
      </c>
      <c r="M4" s="130"/>
    </row>
    <row r="5" spans="2:15" ht="15" customHeight="1" thickBot="1">
      <c r="B5" s="322"/>
      <c r="C5" s="83"/>
      <c r="E5" s="100" t="s">
        <v>136</v>
      </c>
      <c r="F5" s="82"/>
      <c r="G5" s="84"/>
      <c r="I5" s="110" t="s">
        <v>172</v>
      </c>
      <c r="J5" s="106"/>
      <c r="L5" s="110" t="s">
        <v>171</v>
      </c>
      <c r="M5" s="83"/>
    </row>
    <row r="6" spans="2:15" ht="20.100000000000001" customHeight="1" thickBot="1">
      <c r="B6" s="80" t="s">
        <v>139</v>
      </c>
      <c r="C6" s="131"/>
      <c r="E6" s="86" t="s">
        <v>137</v>
      </c>
      <c r="F6" s="82"/>
      <c r="G6" s="146"/>
      <c r="I6" s="81" t="s">
        <v>138</v>
      </c>
      <c r="J6" s="134"/>
      <c r="L6" s="85" t="s">
        <v>141</v>
      </c>
      <c r="M6" s="135"/>
    </row>
    <row r="7" spans="2:15" ht="15" customHeight="1" thickBot="1">
      <c r="B7" s="80"/>
      <c r="C7" s="87"/>
      <c r="E7" s="100" t="s">
        <v>136</v>
      </c>
      <c r="F7" s="82"/>
      <c r="G7" s="83"/>
      <c r="I7" s="110" t="s">
        <v>187</v>
      </c>
      <c r="J7" s="83"/>
      <c r="K7" s="75"/>
      <c r="L7" s="107" t="s">
        <v>184</v>
      </c>
      <c r="M7" s="87"/>
      <c r="N7" s="75"/>
      <c r="O7" s="75"/>
    </row>
    <row r="8" spans="2:15" ht="20.100000000000001" customHeight="1" thickBot="1">
      <c r="B8" s="80" t="s">
        <v>142</v>
      </c>
      <c r="C8" s="131"/>
      <c r="E8" s="86" t="s">
        <v>140</v>
      </c>
      <c r="F8" s="82"/>
      <c r="G8" s="146"/>
      <c r="I8" s="118" t="s">
        <v>191</v>
      </c>
      <c r="J8" s="130"/>
      <c r="K8" s="75"/>
      <c r="L8" s="85" t="s">
        <v>144</v>
      </c>
      <c r="M8" s="135"/>
    </row>
    <row r="9" spans="2:15" ht="15" customHeight="1" thickBot="1">
      <c r="B9" s="80"/>
      <c r="C9" s="87"/>
      <c r="E9" s="100" t="s">
        <v>1943</v>
      </c>
      <c r="F9" s="82"/>
      <c r="G9" s="83"/>
      <c r="I9" s="110" t="s">
        <v>171</v>
      </c>
      <c r="J9" s="83"/>
      <c r="L9" s="108" t="s">
        <v>183</v>
      </c>
      <c r="M9" s="87"/>
    </row>
    <row r="10" spans="2:15" ht="20.100000000000001" customHeight="1" thickBot="1">
      <c r="B10" s="144" t="s">
        <v>230</v>
      </c>
      <c r="C10" s="132"/>
      <c r="E10" s="101" t="s">
        <v>143</v>
      </c>
      <c r="F10" s="80"/>
      <c r="G10" s="130"/>
      <c r="I10" s="118" t="s">
        <v>190</v>
      </c>
      <c r="J10" s="130"/>
      <c r="L10" s="85" t="s">
        <v>145</v>
      </c>
      <c r="M10" s="131"/>
    </row>
    <row r="11" spans="2:15" ht="20.100000000000001" customHeight="1" thickBot="1">
      <c r="B11" s="143" t="s">
        <v>251</v>
      </c>
      <c r="C11" s="183" t="str">
        <f>IF(C10="","",VLOOKUP(C10,KEN_ALL!A1:G877,6,FALSE)&amp;VLOOKUP(C10,KEN_ALL!A1:G877,7,FALSE))</f>
        <v/>
      </c>
      <c r="E11" s="102" t="s">
        <v>171</v>
      </c>
      <c r="F11" s="80"/>
      <c r="G11" s="87"/>
      <c r="I11" s="110" t="s">
        <v>171</v>
      </c>
      <c r="J11" s="83"/>
      <c r="L11" s="109" t="s">
        <v>185</v>
      </c>
      <c r="M11" s="83"/>
    </row>
    <row r="12" spans="2:15" ht="20.100000000000001" customHeight="1" thickBot="1">
      <c r="B12" s="181" t="s">
        <v>252</v>
      </c>
      <c r="C12" s="135"/>
      <c r="E12" s="101" t="s">
        <v>182</v>
      </c>
      <c r="F12" s="80"/>
      <c r="G12" s="130"/>
      <c r="L12" s="88" t="s">
        <v>146</v>
      </c>
      <c r="M12" s="131"/>
    </row>
    <row r="13" spans="2:15" ht="15.75" customHeight="1" thickBot="1">
      <c r="C13" s="83"/>
      <c r="E13" s="103" t="s">
        <v>171</v>
      </c>
      <c r="F13" s="80"/>
      <c r="G13" s="87"/>
      <c r="L13" s="85"/>
      <c r="M13" s="83"/>
    </row>
    <row r="14" spans="2:15" ht="20.100000000000001" customHeight="1" thickBot="1">
      <c r="B14" s="336" t="s">
        <v>186</v>
      </c>
      <c r="C14" s="340"/>
      <c r="E14" s="338" t="s">
        <v>147</v>
      </c>
      <c r="F14" s="339"/>
      <c r="G14" s="131"/>
      <c r="L14" s="85" t="s">
        <v>148</v>
      </c>
      <c r="M14" s="130"/>
    </row>
    <row r="15" spans="2:15" ht="15" customHeight="1" thickBot="1">
      <c r="B15" s="337"/>
      <c r="C15" s="341"/>
      <c r="E15" s="80"/>
      <c r="F15" s="80"/>
      <c r="G15" s="83"/>
      <c r="L15" s="85"/>
      <c r="M15" s="83"/>
    </row>
    <row r="16" spans="2:15" ht="20.100000000000001" customHeight="1" thickBot="1">
      <c r="C16" s="87"/>
      <c r="D16" s="90"/>
      <c r="E16" s="338" t="s">
        <v>169</v>
      </c>
      <c r="F16" s="339"/>
      <c r="G16" s="131"/>
      <c r="L16" s="85" t="s">
        <v>151</v>
      </c>
      <c r="M16" s="130"/>
    </row>
    <row r="17" spans="2:9" ht="15" customHeight="1">
      <c r="B17" s="91" t="s">
        <v>149</v>
      </c>
      <c r="C17" s="92" t="str">
        <f>IF(C14="","",VLOOKUP(C14,'データシート（さわらない）'!A2:C10,2,FALSE))</f>
        <v/>
      </c>
      <c r="D17" s="93"/>
      <c r="E17" s="80"/>
      <c r="F17" s="80"/>
      <c r="G17" s="83"/>
    </row>
    <row r="18" spans="2:9" ht="20.100000000000001" customHeight="1">
      <c r="B18" s="94" t="s">
        <v>150</v>
      </c>
      <c r="C18" s="92" t="s">
        <v>161</v>
      </c>
      <c r="D18" s="95"/>
      <c r="E18" s="89"/>
      <c r="F18" s="89"/>
      <c r="G18" s="96"/>
    </row>
    <row r="19" spans="2:9">
      <c r="D19" s="95"/>
      <c r="E19" s="89"/>
      <c r="F19" s="89"/>
      <c r="G19" s="96"/>
    </row>
    <row r="20" spans="2:9" ht="24.75" thickBot="1">
      <c r="B20" s="98" t="s">
        <v>163</v>
      </c>
    </row>
    <row r="21" spans="2:9" ht="20.25" thickBot="1">
      <c r="B21" s="111"/>
      <c r="C21" s="99" t="s">
        <v>164</v>
      </c>
      <c r="D21" s="323" t="s">
        <v>165</v>
      </c>
      <c r="E21" s="324"/>
      <c r="F21" s="324"/>
      <c r="G21" s="324"/>
      <c r="H21" s="324"/>
      <c r="I21" s="325"/>
    </row>
    <row r="22" spans="2:9" ht="18.75">
      <c r="B22" s="331" t="s">
        <v>166</v>
      </c>
      <c r="C22" s="104" t="s">
        <v>177</v>
      </c>
      <c r="D22" s="326" t="s">
        <v>166</v>
      </c>
      <c r="E22" s="119" t="s">
        <v>173</v>
      </c>
      <c r="F22" s="120"/>
      <c r="G22" s="120"/>
      <c r="H22" s="120"/>
      <c r="I22" s="121"/>
    </row>
    <row r="23" spans="2:9" ht="19.5" thickBot="1">
      <c r="B23" s="332"/>
      <c r="C23" s="104" t="s">
        <v>178</v>
      </c>
      <c r="D23" s="327"/>
      <c r="E23" s="122" t="s">
        <v>174</v>
      </c>
      <c r="F23" s="123"/>
      <c r="G23" s="123"/>
      <c r="H23" s="123"/>
      <c r="I23" s="124"/>
    </row>
    <row r="24" spans="2:9" ht="18.75">
      <c r="B24" s="333" t="s">
        <v>167</v>
      </c>
      <c r="C24" s="116" t="s">
        <v>179</v>
      </c>
      <c r="D24" s="328" t="s">
        <v>167</v>
      </c>
      <c r="E24" s="125" t="s">
        <v>175</v>
      </c>
      <c r="F24" s="126"/>
      <c r="G24" s="126"/>
      <c r="H24" s="126"/>
      <c r="I24" s="127"/>
    </row>
    <row r="25" spans="2:9" ht="18.75">
      <c r="B25" s="334"/>
      <c r="C25" s="105" t="s">
        <v>180</v>
      </c>
      <c r="D25" s="329"/>
      <c r="E25" s="128" t="s">
        <v>176</v>
      </c>
      <c r="F25" s="105"/>
      <c r="G25" s="105"/>
      <c r="H25" s="105"/>
      <c r="I25" s="129"/>
    </row>
    <row r="26" spans="2:9" ht="19.5" thickBot="1">
      <c r="B26" s="335"/>
      <c r="C26" s="112" t="s">
        <v>181</v>
      </c>
      <c r="D26" s="330"/>
      <c r="E26" s="113" t="s">
        <v>231</v>
      </c>
      <c r="F26" s="114"/>
      <c r="G26" s="114"/>
      <c r="H26" s="114"/>
      <c r="I26" s="115"/>
    </row>
    <row r="42" spans="8:8">
      <c r="H42" s="97"/>
    </row>
  </sheetData>
  <sheetProtection sheet="1" objects="1" scenarios="1"/>
  <mergeCells count="10">
    <mergeCell ref="B4:B5"/>
    <mergeCell ref="D21:I21"/>
    <mergeCell ref="D22:D23"/>
    <mergeCell ref="D24:D26"/>
    <mergeCell ref="B22:B23"/>
    <mergeCell ref="B24:B26"/>
    <mergeCell ref="B14:B15"/>
    <mergeCell ref="E16:F16"/>
    <mergeCell ref="C14:C15"/>
    <mergeCell ref="E14:F14"/>
  </mergeCells>
  <phoneticPr fontId="3"/>
  <conditionalFormatting sqref="G6 G8 C6 C8 G10 G12 C4 M6 M12 M14 M16 M8 J4 J6 J8 J10 M4 C14 M10 C10 C12">
    <cfRule type="containsBlanks" dxfId="18" priority="2">
      <formula>LEN(TRIM(C4))=0</formula>
    </cfRule>
  </conditionalFormatting>
  <dataValidations count="5">
    <dataValidation type="list" allowBlank="1" showInputMessage="1" showErrorMessage="1" sqref="M10">
      <formula1>"普通,当座"</formula1>
    </dataValidation>
    <dataValidation imeMode="halfAlpha" allowBlank="1" showInputMessage="1" showErrorMessage="1" sqref="C4 G6 G8 G10 G12 J4 J6 J8 J10 M4 M12"/>
    <dataValidation imeMode="hiragana" allowBlank="1" showInputMessage="1" showErrorMessage="1" sqref="C6 C8 C12 G14 G16 M6 M8 M14"/>
    <dataValidation imeMode="halfAlpha" allowBlank="1" showInputMessage="1" showErrorMessage="1" sqref="C10"/>
    <dataValidation imeMode="halfKatakana" allowBlank="1" showInputMessage="1" showErrorMessage="1" sqref="M16"/>
  </dataValidations>
  <pageMargins left="0.7" right="0.7" top="0.75" bottom="0.75" header="0.3" footer="0.3"/>
  <pageSetup paperSize="9" scale="72" orientation="landscape" r:id="rId1"/>
  <colBreaks count="1" manualBreakCount="1">
    <brk id="14"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'データシート（さわらない）'!$A$2:$A$10</xm:f>
          </x14:formula1>
          <xm:sqref>C14:C15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AH62"/>
  <sheetViews>
    <sheetView showGridLines="0" view="pageBreakPreview" zoomScale="115" zoomScaleNormal="100" zoomScaleSheetLayoutView="115" workbookViewId="0">
      <selection activeCell="C31" sqref="B30:AF32"/>
    </sheetView>
  </sheetViews>
  <sheetFormatPr defaultColWidth="2.5" defaultRowHeight="15" customHeight="1"/>
  <cols>
    <col min="1" max="16384" width="2.5" style="39"/>
  </cols>
  <sheetData>
    <row r="1" spans="1:33" ht="15" customHeight="1">
      <c r="A1" s="39" t="s">
        <v>49</v>
      </c>
    </row>
    <row r="2" spans="1:33" ht="15" customHeight="1">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2"/>
    </row>
    <row r="3" spans="1:33" ht="15" customHeight="1">
      <c r="A3" s="29"/>
      <c r="B3" s="43"/>
      <c r="C3" s="43"/>
      <c r="D3" s="43"/>
      <c r="E3" s="43"/>
      <c r="F3" s="43"/>
      <c r="G3" s="43"/>
      <c r="H3" s="43"/>
      <c r="I3" s="43"/>
      <c r="J3" s="43"/>
      <c r="K3" s="43"/>
      <c r="L3" s="43"/>
      <c r="M3" s="43"/>
      <c r="N3" s="43"/>
      <c r="O3" s="43"/>
      <c r="P3" s="43"/>
      <c r="Q3" s="43"/>
      <c r="R3" s="43"/>
      <c r="S3" s="43"/>
      <c r="T3" s="43"/>
      <c r="U3" s="43"/>
      <c r="V3" s="43"/>
      <c r="W3" s="43"/>
      <c r="X3" s="43"/>
      <c r="Y3" s="43"/>
      <c r="Z3" s="453"/>
      <c r="AA3" s="453"/>
      <c r="AB3" s="453"/>
      <c r="AC3" s="453"/>
      <c r="AD3" s="453"/>
      <c r="AE3" s="453"/>
      <c r="AF3" s="453"/>
      <c r="AG3" s="44"/>
    </row>
    <row r="4" spans="1:33" ht="15" customHeight="1">
      <c r="A4" s="29"/>
      <c r="B4" s="43"/>
      <c r="C4" s="43"/>
      <c r="D4" s="43"/>
      <c r="E4" s="43"/>
      <c r="F4" s="43"/>
      <c r="G4" s="43"/>
      <c r="H4" s="43"/>
      <c r="I4" s="43"/>
      <c r="J4" s="43"/>
      <c r="K4" s="43"/>
      <c r="L4" s="43"/>
      <c r="M4" s="43"/>
      <c r="N4" s="43"/>
      <c r="O4" s="43"/>
      <c r="P4" s="43"/>
      <c r="Q4" s="43"/>
      <c r="R4" s="43"/>
      <c r="S4" s="43"/>
      <c r="T4" s="43"/>
      <c r="U4" s="43"/>
      <c r="V4" s="43"/>
      <c r="W4" s="172"/>
      <c r="X4" s="43"/>
      <c r="Y4" s="43"/>
      <c r="Z4" s="454" t="s">
        <v>1946</v>
      </c>
      <c r="AA4" s="454"/>
      <c r="AB4" s="454"/>
      <c r="AC4" s="454"/>
      <c r="AD4" s="454"/>
      <c r="AE4" s="454"/>
      <c r="AF4" s="454"/>
      <c r="AG4" s="44"/>
    </row>
    <row r="5" spans="1:33" ht="15" customHeight="1">
      <c r="A5" s="29"/>
      <c r="B5" s="43"/>
      <c r="C5" s="43"/>
      <c r="D5" s="43"/>
      <c r="E5" s="43"/>
      <c r="F5" s="43"/>
      <c r="G5" s="43"/>
      <c r="H5" s="43"/>
      <c r="I5" s="43"/>
      <c r="J5" s="43"/>
      <c r="K5" s="43"/>
      <c r="L5" s="43"/>
      <c r="M5" s="43"/>
      <c r="N5" s="43"/>
      <c r="O5" s="43"/>
      <c r="P5" s="43"/>
      <c r="Q5" s="43"/>
      <c r="R5" s="43"/>
      <c r="S5" s="43"/>
      <c r="T5" s="43"/>
      <c r="U5" s="43"/>
      <c r="V5" s="43"/>
      <c r="W5" s="43"/>
      <c r="X5" s="43"/>
      <c r="Y5" s="242"/>
      <c r="Z5" s="43"/>
      <c r="AA5" s="43"/>
      <c r="AB5" s="43"/>
      <c r="AC5" s="43"/>
      <c r="AD5" s="43"/>
      <c r="AE5" s="43"/>
      <c r="AF5" s="43"/>
      <c r="AG5" s="44"/>
    </row>
    <row r="6" spans="1:33" ht="15" customHeight="1">
      <c r="A6" s="29"/>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4"/>
    </row>
    <row r="7" spans="1:33" ht="15" customHeight="1">
      <c r="A7" s="29"/>
      <c r="B7" s="350" t="s">
        <v>1951</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44"/>
    </row>
    <row r="8" spans="1:33" ht="15" customHeight="1">
      <c r="A8" s="23"/>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44"/>
    </row>
    <row r="9" spans="1:33" ht="15" customHeight="1">
      <c r="A9" s="2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44"/>
    </row>
    <row r="10" spans="1:33" ht="15" customHeight="1">
      <c r="A10" s="29"/>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4"/>
    </row>
    <row r="11" spans="1:33" ht="15" customHeight="1">
      <c r="A11" s="29"/>
      <c r="B11" s="349" t="s">
        <v>35</v>
      </c>
      <c r="C11" s="349"/>
      <c r="E11" s="240" t="str">
        <f>'1. 申請書'!W15</f>
        <v/>
      </c>
      <c r="F11" s="240"/>
      <c r="G11" s="240"/>
      <c r="H11" s="240"/>
      <c r="I11" s="240"/>
      <c r="J11" s="240"/>
      <c r="K11" s="240"/>
      <c r="L11" s="240"/>
      <c r="M11" s="240"/>
      <c r="N11" s="240"/>
      <c r="O11" s="240"/>
      <c r="P11" s="240"/>
      <c r="Q11" s="43"/>
      <c r="R11" s="43"/>
      <c r="S11" s="43"/>
      <c r="T11" s="43"/>
      <c r="U11" s="43"/>
      <c r="V11" s="43"/>
      <c r="W11" s="43"/>
      <c r="X11" s="43"/>
      <c r="Y11" s="43"/>
      <c r="Z11" s="43"/>
      <c r="AA11" s="43"/>
      <c r="AB11" s="43"/>
      <c r="AC11" s="43"/>
      <c r="AD11" s="43"/>
      <c r="AE11" s="43"/>
      <c r="AF11" s="43"/>
      <c r="AG11" s="44"/>
    </row>
    <row r="12" spans="1:33" ht="15" customHeight="1">
      <c r="A12" s="29"/>
      <c r="B12" s="349" t="s">
        <v>36</v>
      </c>
      <c r="C12" s="349"/>
      <c r="E12" s="240">
        <f>'1. 申請書'!W16</f>
        <v>0</v>
      </c>
      <c r="F12" s="240"/>
      <c r="G12" s="240"/>
      <c r="H12" s="240"/>
      <c r="I12" s="240"/>
      <c r="J12" s="240"/>
      <c r="K12" s="240"/>
      <c r="L12" s="240"/>
      <c r="M12" s="240"/>
      <c r="N12" s="240"/>
      <c r="O12" s="240"/>
      <c r="P12" s="240"/>
      <c r="Q12" s="43"/>
      <c r="R12" s="43"/>
      <c r="S12" s="43"/>
      <c r="T12" s="43"/>
      <c r="U12" s="43"/>
      <c r="V12" s="43"/>
      <c r="W12" s="43"/>
      <c r="X12" s="43"/>
      <c r="Y12" s="43"/>
      <c r="Z12" s="43"/>
      <c r="AA12" s="43"/>
      <c r="AB12" s="43"/>
      <c r="AC12" s="43"/>
      <c r="AD12" s="43"/>
      <c r="AE12" s="43"/>
      <c r="AF12" s="43"/>
      <c r="AG12" s="44"/>
    </row>
    <row r="13" spans="1:33" ht="15" customHeight="1">
      <c r="A13" s="29"/>
      <c r="B13" s="38"/>
      <c r="C13" s="38"/>
      <c r="E13" s="149">
        <f>'1. 申請書'!W17</f>
        <v>0</v>
      </c>
      <c r="F13" s="149"/>
      <c r="G13" s="149"/>
      <c r="H13" s="149"/>
      <c r="I13" s="149"/>
      <c r="J13" s="149"/>
      <c r="K13" s="149"/>
      <c r="L13" s="149"/>
      <c r="M13" s="149"/>
      <c r="N13" s="149"/>
      <c r="O13" s="149"/>
      <c r="P13" s="149"/>
      <c r="Q13" s="43"/>
      <c r="R13" s="43"/>
      <c r="S13" s="43"/>
      <c r="T13" s="43"/>
      <c r="U13" s="43"/>
      <c r="V13" s="43"/>
      <c r="W13" s="43"/>
      <c r="X13" s="43"/>
      <c r="Y13" s="43"/>
      <c r="Z13" s="43"/>
      <c r="AA13" s="43"/>
      <c r="AB13" s="43"/>
      <c r="AC13" s="43"/>
      <c r="AD13" s="43"/>
      <c r="AE13" s="43"/>
      <c r="AF13" s="43"/>
      <c r="AG13" s="44"/>
    </row>
    <row r="14" spans="1:33" ht="15" customHeight="1">
      <c r="A14" s="29"/>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row>
    <row r="15" spans="1:33" ht="15" customHeight="1">
      <c r="A15" s="29"/>
      <c r="B15" s="43"/>
      <c r="C15" s="43"/>
      <c r="D15" s="43"/>
      <c r="E15" s="43"/>
      <c r="F15" s="43"/>
      <c r="G15" s="43"/>
      <c r="H15" s="43"/>
      <c r="I15" s="43"/>
      <c r="J15" s="43"/>
      <c r="K15" s="43"/>
      <c r="L15" s="43"/>
      <c r="M15" s="43"/>
      <c r="N15" s="43"/>
      <c r="O15" s="43"/>
      <c r="P15" s="43"/>
      <c r="Q15" s="43"/>
      <c r="R15" s="43"/>
      <c r="S15" s="43"/>
      <c r="T15" s="43"/>
      <c r="V15" s="38"/>
      <c r="W15" s="38"/>
      <c r="X15" s="38"/>
      <c r="Y15" s="38"/>
      <c r="Z15" s="38"/>
      <c r="AA15" s="38"/>
      <c r="AB15" s="38"/>
      <c r="AC15" s="38"/>
      <c r="AD15" s="38"/>
      <c r="AE15" s="38"/>
      <c r="AF15" s="243" t="s">
        <v>1973</v>
      </c>
      <c r="AG15" s="44"/>
    </row>
    <row r="16" spans="1:33" ht="15" customHeight="1">
      <c r="A16" s="29"/>
      <c r="B16" s="43"/>
      <c r="C16" s="43"/>
      <c r="D16" s="43"/>
      <c r="E16" s="43"/>
      <c r="F16" s="43"/>
      <c r="G16" s="43"/>
      <c r="H16" s="43"/>
      <c r="I16" s="43"/>
      <c r="J16" s="43"/>
      <c r="K16" s="43"/>
      <c r="L16" s="43"/>
      <c r="M16" s="43"/>
      <c r="N16" s="43"/>
      <c r="O16" s="43"/>
      <c r="P16" s="43"/>
      <c r="Q16" s="43"/>
      <c r="R16" s="43"/>
      <c r="S16" s="43"/>
      <c r="T16" s="43"/>
      <c r="U16" s="43"/>
      <c r="V16" s="172"/>
      <c r="W16" s="172"/>
      <c r="X16" s="43"/>
      <c r="Y16" s="43"/>
      <c r="Z16" s="43"/>
      <c r="AA16" s="43"/>
      <c r="AB16" s="43"/>
      <c r="AC16" s="43"/>
      <c r="AD16" s="43"/>
      <c r="AE16" s="43"/>
      <c r="AF16" s="43"/>
      <c r="AG16" s="44"/>
    </row>
    <row r="17" spans="1:34" ht="15" customHeight="1">
      <c r="A17" s="29"/>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row>
    <row r="18" spans="1:34" ht="15" customHeight="1">
      <c r="A18" s="29"/>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G18" s="44"/>
    </row>
    <row r="19" spans="1:34" ht="15" customHeight="1">
      <c r="A19" s="29"/>
      <c r="B19" s="407" t="str">
        <f>"　"&amp;TEXT('3. 実績報告書'!AF3,"[$-ja-JP]ggge年m月d日")&amp;"付けで実績報告のあった水産業販路拡大等支援事業について次のとおり補助金等の額を確定したので、延岡市補助金等の交付に関する規則第13条第１項の規定に基づいて通知します。"</f>
        <v>　明治33年1月0日付けで実績報告のあった水産業販路拡大等支援事業について次のとおり補助金等の額を確定したので、延岡市補助金等の交付に関する規則第13条第１項の規定に基づいて通知します。</v>
      </c>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7"/>
      <c r="AH19" s="48"/>
    </row>
    <row r="20" spans="1:34" ht="15" customHeight="1">
      <c r="A20" s="29"/>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4"/>
    </row>
    <row r="21" spans="1:34" ht="15" customHeight="1">
      <c r="A21" s="29"/>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4"/>
    </row>
    <row r="22" spans="1:34" ht="15" customHeight="1">
      <c r="A22" s="29"/>
      <c r="B22" s="407"/>
      <c r="C22" s="407"/>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4"/>
    </row>
    <row r="23" spans="1:34" ht="15" customHeight="1">
      <c r="A23" s="29"/>
      <c r="B23" s="38"/>
      <c r="C23" s="43"/>
      <c r="D23" s="43"/>
      <c r="E23" s="237"/>
      <c r="F23" s="237"/>
      <c r="G23" s="237"/>
      <c r="H23" s="237"/>
      <c r="I23" s="237"/>
      <c r="J23" s="237"/>
      <c r="K23" s="237"/>
      <c r="L23" s="43"/>
      <c r="M23" s="43"/>
      <c r="N23" s="43"/>
      <c r="O23" s="43"/>
      <c r="P23" s="43"/>
      <c r="Q23" s="43"/>
      <c r="R23" s="43"/>
      <c r="S23" s="43"/>
      <c r="T23" s="43"/>
      <c r="U23" s="43"/>
      <c r="V23" s="43"/>
      <c r="W23" s="43"/>
      <c r="X23" s="43"/>
      <c r="Y23" s="43"/>
      <c r="Z23" s="43"/>
      <c r="AA23" s="43"/>
      <c r="AB23" s="43"/>
      <c r="AC23" s="43"/>
      <c r="AD23" s="43"/>
      <c r="AE23" s="43"/>
      <c r="AF23" s="43"/>
      <c r="AG23" s="44"/>
    </row>
    <row r="24" spans="1:34" ht="15" customHeight="1">
      <c r="A24" s="29"/>
      <c r="B24" s="38"/>
      <c r="C24" s="43"/>
      <c r="D24" s="43"/>
      <c r="E24" s="237"/>
      <c r="F24" s="237"/>
      <c r="G24" s="237"/>
      <c r="H24" s="237"/>
      <c r="I24" s="237"/>
      <c r="J24" s="237"/>
      <c r="K24" s="237"/>
      <c r="L24" s="43"/>
      <c r="M24" s="43"/>
      <c r="N24" s="43"/>
      <c r="O24" s="43"/>
      <c r="P24" s="43"/>
      <c r="Q24" s="43"/>
      <c r="R24" s="43"/>
      <c r="S24" s="43"/>
      <c r="T24" s="43"/>
      <c r="U24" s="43"/>
      <c r="V24" s="43"/>
      <c r="W24" s="43"/>
      <c r="X24" s="43"/>
      <c r="Y24" s="43"/>
      <c r="Z24" s="43"/>
      <c r="AA24" s="43"/>
      <c r="AB24" s="43"/>
      <c r="AC24" s="43"/>
      <c r="AD24" s="43"/>
      <c r="AE24" s="43"/>
      <c r="AF24" s="43"/>
      <c r="AG24" s="44"/>
    </row>
    <row r="25" spans="1:34" ht="15" customHeight="1">
      <c r="A25" s="29"/>
      <c r="B25" s="38"/>
      <c r="C25" s="43"/>
      <c r="D25" s="43"/>
      <c r="E25" s="237"/>
      <c r="F25" s="237"/>
      <c r="G25" s="237"/>
      <c r="H25" s="237"/>
      <c r="I25" s="237"/>
      <c r="J25" s="237"/>
      <c r="K25" s="237"/>
      <c r="L25" s="43"/>
      <c r="M25" s="43"/>
      <c r="N25" s="43"/>
      <c r="O25" s="43"/>
      <c r="P25" s="43"/>
      <c r="Q25" s="43"/>
      <c r="R25" s="43"/>
      <c r="S25" s="43"/>
      <c r="T25" s="43"/>
      <c r="U25" s="43"/>
      <c r="V25" s="43"/>
      <c r="W25" s="43"/>
      <c r="X25" s="43"/>
      <c r="Y25" s="43"/>
      <c r="Z25" s="43"/>
      <c r="AA25" s="43"/>
      <c r="AB25" s="43"/>
      <c r="AC25" s="43"/>
      <c r="AD25" s="43"/>
      <c r="AE25" s="43"/>
      <c r="AF25" s="43"/>
      <c r="AG25" s="44"/>
    </row>
    <row r="26" spans="1:34" ht="15" customHeight="1">
      <c r="A26" s="29"/>
      <c r="B26" s="349" t="s">
        <v>34</v>
      </c>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44"/>
    </row>
    <row r="27" spans="1:34" ht="15" customHeight="1">
      <c r="A27" s="29"/>
      <c r="B27" s="349"/>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44"/>
    </row>
    <row r="28" spans="1:34" ht="15" customHeight="1">
      <c r="A28" s="29"/>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4"/>
    </row>
    <row r="29" spans="1:34" ht="15" customHeight="1">
      <c r="A29" s="29"/>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4"/>
    </row>
    <row r="30" spans="1:34" ht="15" customHeight="1">
      <c r="A30" s="29"/>
      <c r="B30" s="38"/>
      <c r="C30" s="38"/>
      <c r="D30" s="38"/>
      <c r="E30" s="38"/>
      <c r="F30" s="38"/>
      <c r="G30" s="38"/>
      <c r="H30" s="37"/>
      <c r="I30" s="37"/>
      <c r="J30" s="37"/>
      <c r="K30" s="37"/>
      <c r="L30" s="37"/>
      <c r="M30" s="38"/>
      <c r="N30" s="38"/>
      <c r="O30" s="38"/>
      <c r="P30" s="38"/>
      <c r="Q30" s="38"/>
      <c r="R30" s="38"/>
      <c r="S30" s="38"/>
      <c r="T30" s="38"/>
      <c r="U30" s="38"/>
      <c r="V30" s="38"/>
      <c r="W30" s="38"/>
      <c r="X30" s="38"/>
      <c r="Y30" s="38"/>
      <c r="Z30" s="38"/>
      <c r="AA30" s="38"/>
      <c r="AB30" s="38"/>
      <c r="AC30" s="38"/>
      <c r="AD30" s="38"/>
      <c r="AE30" s="38"/>
      <c r="AF30" s="38"/>
      <c r="AG30" s="44"/>
    </row>
    <row r="31" spans="1:34" ht="15" customHeight="1">
      <c r="A31" s="29"/>
      <c r="B31" s="349" t="s">
        <v>51</v>
      </c>
      <c r="C31" s="349"/>
      <c r="D31" s="349"/>
      <c r="E31" s="349"/>
      <c r="F31" s="349"/>
      <c r="G31" s="349"/>
      <c r="H31" s="349"/>
      <c r="I31" s="455" t="e">
        <f>'確定調書（様式）'!F20</f>
        <v>#N/A</v>
      </c>
      <c r="J31" s="455"/>
      <c r="K31" s="455"/>
      <c r="L31" s="455"/>
      <c r="M31" s="455"/>
      <c r="N31" s="455"/>
      <c r="O31" s="455"/>
      <c r="P31" s="50"/>
      <c r="Q31" s="50"/>
      <c r="R31" s="50"/>
      <c r="S31" s="50"/>
      <c r="T31" s="50"/>
      <c r="U31" s="50"/>
      <c r="V31" s="38"/>
      <c r="W31" s="38"/>
      <c r="X31" s="38"/>
      <c r="Y31" s="38"/>
      <c r="Z31" s="38"/>
      <c r="AA31" s="38"/>
      <c r="AB31" s="38"/>
      <c r="AC31" s="38"/>
      <c r="AD31" s="38"/>
      <c r="AE31" s="38"/>
      <c r="AF31" s="38"/>
      <c r="AG31" s="44"/>
    </row>
    <row r="32" spans="1:34" ht="15" customHeight="1">
      <c r="A32" s="29"/>
      <c r="B32" s="238"/>
      <c r="C32" s="238"/>
      <c r="D32" s="238"/>
      <c r="E32" s="238"/>
      <c r="F32" s="238"/>
      <c r="G32" s="238"/>
      <c r="H32" s="238"/>
      <c r="I32" s="244"/>
      <c r="J32" s="244"/>
      <c r="K32" s="244"/>
      <c r="L32" s="244"/>
      <c r="M32" s="244"/>
      <c r="N32" s="244"/>
      <c r="O32" s="244"/>
      <c r="P32" s="50"/>
      <c r="Q32" s="50"/>
      <c r="R32" s="50"/>
      <c r="S32" s="50"/>
      <c r="T32" s="50"/>
      <c r="U32" s="50"/>
      <c r="V32" s="38"/>
      <c r="W32" s="38"/>
      <c r="X32" s="38"/>
      <c r="Y32" s="38"/>
      <c r="Z32" s="38"/>
      <c r="AA32" s="38"/>
      <c r="AB32" s="38"/>
      <c r="AC32" s="38"/>
      <c r="AD32" s="38"/>
      <c r="AE32" s="38"/>
      <c r="AF32" s="38"/>
      <c r="AG32" s="44"/>
    </row>
    <row r="33" spans="1:33" ht="15" customHeight="1">
      <c r="A33" s="29"/>
      <c r="B33" s="349" t="s">
        <v>52</v>
      </c>
      <c r="C33" s="349"/>
      <c r="D33" s="349"/>
      <c r="E33" s="349"/>
      <c r="F33" s="349"/>
      <c r="G33" s="349"/>
      <c r="H33" s="349"/>
      <c r="I33" s="349"/>
      <c r="J33" s="349"/>
      <c r="K33" s="456" t="str">
        <f>'3. 実績報告書'!C31</f>
        <v/>
      </c>
      <c r="L33" s="456"/>
      <c r="M33" s="456"/>
      <c r="N33" s="456"/>
      <c r="O33" s="456"/>
      <c r="P33" s="456"/>
      <c r="Q33" s="456"/>
      <c r="R33" s="38"/>
      <c r="S33" s="38"/>
      <c r="T33" s="38"/>
      <c r="U33" s="38"/>
      <c r="V33" s="38"/>
      <c r="W33" s="38"/>
      <c r="X33" s="38"/>
      <c r="Y33" s="38"/>
      <c r="Z33" s="38"/>
      <c r="AA33" s="38"/>
      <c r="AB33" s="38"/>
      <c r="AC33" s="38"/>
      <c r="AD33" s="38"/>
      <c r="AE33" s="38"/>
      <c r="AF33" s="38"/>
      <c r="AG33" s="44"/>
    </row>
    <row r="34" spans="1:33" ht="15" customHeight="1">
      <c r="A34" s="29"/>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44"/>
    </row>
    <row r="35" spans="1:33" ht="15" customHeight="1">
      <c r="A35" s="29"/>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44"/>
    </row>
    <row r="36" spans="1:33" ht="15" customHeight="1">
      <c r="A36" s="29"/>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44"/>
    </row>
    <row r="37" spans="1:33" ht="15" customHeight="1">
      <c r="A37" s="29"/>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4"/>
    </row>
    <row r="38" spans="1:33" ht="15" customHeight="1">
      <c r="A38" s="29"/>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4"/>
    </row>
    <row r="39" spans="1:33" ht="15" customHeight="1">
      <c r="A39" s="29"/>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4"/>
    </row>
    <row r="40" spans="1:33" ht="15" customHeight="1">
      <c r="A40" s="29"/>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4"/>
    </row>
    <row r="41" spans="1:33" ht="15" customHeight="1">
      <c r="A41" s="29"/>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4"/>
    </row>
    <row r="42" spans="1:33" ht="15" customHeight="1">
      <c r="A42" s="29"/>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4"/>
    </row>
    <row r="43" spans="1:33" ht="15" customHeight="1">
      <c r="A43" s="29"/>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4"/>
    </row>
    <row r="44" spans="1:33" ht="15" customHeight="1">
      <c r="A44" s="29"/>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4"/>
    </row>
    <row r="45" spans="1:33" ht="15" customHeight="1">
      <c r="A45" s="29"/>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4"/>
    </row>
    <row r="46" spans="1:33" ht="15" customHeight="1">
      <c r="A46" s="29"/>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4"/>
    </row>
    <row r="47" spans="1:33" ht="15" customHeight="1">
      <c r="A47" s="29"/>
      <c r="B47" s="38"/>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4"/>
    </row>
    <row r="48" spans="1:33" ht="15" customHeight="1">
      <c r="A48" s="29"/>
      <c r="B48" s="38"/>
      <c r="C48" s="38"/>
      <c r="D48" s="56"/>
      <c r="E48" s="56"/>
      <c r="F48" s="56"/>
      <c r="G48" s="56"/>
      <c r="H48" s="56"/>
      <c r="I48" s="56"/>
      <c r="J48" s="38"/>
      <c r="K48" s="38"/>
      <c r="L48" s="38"/>
      <c r="M48" s="38"/>
      <c r="N48" s="38"/>
      <c r="O48" s="38"/>
      <c r="P48" s="38"/>
      <c r="Q48" s="38"/>
      <c r="R48" s="38"/>
      <c r="S48" s="38"/>
      <c r="T48" s="38"/>
      <c r="U48" s="38"/>
      <c r="V48" s="38"/>
      <c r="W48" s="38"/>
      <c r="X48" s="38"/>
      <c r="Y48" s="38"/>
      <c r="Z48" s="38"/>
      <c r="AA48" s="38"/>
      <c r="AB48" s="38"/>
      <c r="AC48" s="38"/>
      <c r="AD48" s="38"/>
      <c r="AE48" s="38"/>
      <c r="AF48" s="38"/>
      <c r="AG48" s="44"/>
    </row>
    <row r="49" spans="1:33" ht="15" customHeight="1">
      <c r="A49" s="29"/>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44"/>
    </row>
    <row r="50" spans="1:33" ht="15" customHeight="1">
      <c r="A50" s="29"/>
      <c r="B50" s="38"/>
      <c r="C50" s="38"/>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44"/>
    </row>
    <row r="51" spans="1:33" ht="15" customHeight="1">
      <c r="A51" s="29"/>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44"/>
    </row>
    <row r="52" spans="1:33" ht="15" customHeight="1">
      <c r="A52" s="29"/>
      <c r="B52" s="51"/>
      <c r="C52" s="38"/>
      <c r="D52" s="38"/>
      <c r="E52" s="38"/>
      <c r="F52" s="38"/>
      <c r="G52" s="38"/>
      <c r="H52" s="38"/>
      <c r="I52" s="38"/>
      <c r="J52" s="38"/>
      <c r="K52" s="38"/>
      <c r="L52" s="38"/>
      <c r="M52" s="38"/>
      <c r="N52" s="38"/>
      <c r="O52" s="56"/>
      <c r="P52" s="56"/>
      <c r="Q52" s="56"/>
      <c r="R52" s="56"/>
      <c r="S52" s="56"/>
      <c r="T52" s="56"/>
      <c r="U52" s="38"/>
      <c r="V52" s="38"/>
      <c r="W52" s="38"/>
      <c r="X52" s="38"/>
      <c r="Y52" s="38"/>
      <c r="Z52" s="38"/>
      <c r="AA52" s="38"/>
      <c r="AB52" s="38"/>
      <c r="AC52" s="38"/>
      <c r="AD52" s="38"/>
      <c r="AE52" s="38"/>
      <c r="AF52" s="38"/>
      <c r="AG52" s="44"/>
    </row>
    <row r="53" spans="1:33" ht="15" customHeight="1">
      <c r="A53" s="52"/>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4"/>
    </row>
    <row r="54" spans="1:33" ht="15" customHeight="1">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row>
    <row r="55" spans="1:33" ht="15"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row>
    <row r="56" spans="1:33" ht="1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row>
    <row r="57" spans="1:33" ht="1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row>
    <row r="58" spans="1:33" ht="1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row>
    <row r="59" spans="1:33" ht="1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row>
    <row r="60" spans="1:33" ht="1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row>
    <row r="61" spans="1:33" ht="1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row>
    <row r="62" spans="1:33" ht="1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row>
  </sheetData>
  <sheetProtection sheet="1" objects="1" scenarios="1"/>
  <mergeCells count="11">
    <mergeCell ref="B26:AF27"/>
    <mergeCell ref="B31:H31"/>
    <mergeCell ref="I31:O31"/>
    <mergeCell ref="B33:J33"/>
    <mergeCell ref="K33:Q33"/>
    <mergeCell ref="B19:AF22"/>
    <mergeCell ref="Z3:AF3"/>
    <mergeCell ref="Z4:AF4"/>
    <mergeCell ref="B7:AF8"/>
    <mergeCell ref="B11:C11"/>
    <mergeCell ref="B12:C12"/>
  </mergeCells>
  <phoneticPr fontId="3"/>
  <conditionalFormatting sqref="Z3:Z4">
    <cfRule type="containsBlanks" dxfId="8" priority="2">
      <formula>LEN(TRIM(Z3))=0</formula>
    </cfRule>
  </conditionalFormatting>
  <conditionalFormatting sqref="Z3:AF3">
    <cfRule type="expression" dxfId="7" priority="1">
      <formula>I31&lt;&gt;K33</formula>
    </cfRule>
  </conditionalFormatting>
  <dataValidations count="1">
    <dataValidation type="list" allowBlank="1" showInputMessage="1" showErrorMessage="1" sqref="P31:U32">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8"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H62"/>
  <sheetViews>
    <sheetView showGridLines="0" view="pageBreakPreview" zoomScale="115" zoomScaleNormal="100" zoomScaleSheetLayoutView="115" workbookViewId="0">
      <selection activeCell="C31" sqref="B30:AF32"/>
    </sheetView>
  </sheetViews>
  <sheetFormatPr defaultColWidth="2.5" defaultRowHeight="15" customHeight="1"/>
  <cols>
    <col min="1" max="16384" width="2.5" style="39"/>
  </cols>
  <sheetData>
    <row r="1" spans="1:33" ht="15" customHeight="1">
      <c r="A1" s="39" t="s">
        <v>49</v>
      </c>
    </row>
    <row r="2" spans="1:33" ht="15" customHeight="1">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2"/>
    </row>
    <row r="3" spans="1:33" ht="15" customHeight="1">
      <c r="A3" s="29"/>
      <c r="B3" s="43"/>
      <c r="C3" s="43"/>
      <c r="D3" s="43"/>
      <c r="E3" s="43"/>
      <c r="F3" s="43"/>
      <c r="G3" s="43"/>
      <c r="H3" s="43"/>
      <c r="I3" s="43"/>
      <c r="J3" s="43"/>
      <c r="K3" s="43"/>
      <c r="L3" s="43"/>
      <c r="M3" s="43"/>
      <c r="N3" s="43"/>
      <c r="O3" s="43"/>
      <c r="P3" s="43"/>
      <c r="Q3" s="43"/>
      <c r="R3" s="43"/>
      <c r="S3" s="43"/>
      <c r="T3" s="43"/>
      <c r="U3" s="43"/>
      <c r="V3" s="43"/>
      <c r="W3" s="43"/>
      <c r="X3" s="43"/>
      <c r="Y3" s="43"/>
      <c r="Z3" s="453">
        <f>'額確定通知書（案）'!Z3</f>
        <v>0</v>
      </c>
      <c r="AA3" s="453"/>
      <c r="AB3" s="453"/>
      <c r="AC3" s="453"/>
      <c r="AD3" s="453"/>
      <c r="AE3" s="453"/>
      <c r="AF3" s="453"/>
      <c r="AG3" s="44"/>
    </row>
    <row r="4" spans="1:33" ht="15" customHeight="1">
      <c r="A4" s="29"/>
      <c r="B4" s="43"/>
      <c r="C4" s="43"/>
      <c r="D4" s="43"/>
      <c r="E4" s="43"/>
      <c r="F4" s="43"/>
      <c r="G4" s="43"/>
      <c r="H4" s="43"/>
      <c r="I4" s="43"/>
      <c r="J4" s="43"/>
      <c r="K4" s="43"/>
      <c r="L4" s="43"/>
      <c r="M4" s="43"/>
      <c r="N4" s="43"/>
      <c r="O4" s="43"/>
      <c r="P4" s="43"/>
      <c r="Q4" s="43"/>
      <c r="R4" s="43"/>
      <c r="S4" s="43"/>
      <c r="T4" s="43"/>
      <c r="U4" s="43"/>
      <c r="V4" s="43"/>
      <c r="W4" s="20"/>
      <c r="X4" s="43"/>
      <c r="Y4" s="43"/>
      <c r="Z4" s="454"/>
      <c r="AA4" s="454"/>
      <c r="AB4" s="454"/>
      <c r="AC4" s="454"/>
      <c r="AD4" s="454"/>
      <c r="AE4" s="454"/>
      <c r="AF4" s="454"/>
      <c r="AG4" s="44"/>
    </row>
    <row r="5" spans="1:33" ht="15" customHeight="1">
      <c r="A5" s="29"/>
      <c r="B5" s="43"/>
      <c r="C5" s="43"/>
      <c r="D5" s="43"/>
      <c r="E5" s="43"/>
      <c r="F5" s="43"/>
      <c r="G5" s="43"/>
      <c r="H5" s="43"/>
      <c r="I5" s="43"/>
      <c r="J5" s="43"/>
      <c r="K5" s="43"/>
      <c r="L5" s="43"/>
      <c r="M5" s="43"/>
      <c r="N5" s="43"/>
      <c r="O5" s="43"/>
      <c r="P5" s="43"/>
      <c r="Q5" s="43"/>
      <c r="R5" s="43"/>
      <c r="S5" s="43"/>
      <c r="T5" s="43"/>
      <c r="U5" s="43"/>
      <c r="V5" s="43"/>
      <c r="W5" s="43"/>
      <c r="X5" s="43"/>
      <c r="Y5" s="45"/>
      <c r="Z5" s="43"/>
      <c r="AA5" s="43"/>
      <c r="AB5" s="43"/>
      <c r="AC5" s="43"/>
      <c r="AD5" s="43"/>
      <c r="AE5" s="43"/>
      <c r="AF5" s="43"/>
      <c r="AG5" s="44"/>
    </row>
    <row r="6" spans="1:33" ht="15" customHeight="1">
      <c r="A6" s="29"/>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4"/>
    </row>
    <row r="7" spans="1:33" ht="15" customHeight="1">
      <c r="A7" s="29"/>
      <c r="B7" s="350" t="s">
        <v>50</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44"/>
    </row>
    <row r="8" spans="1:33" ht="15" customHeight="1">
      <c r="A8" s="23"/>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44"/>
    </row>
    <row r="9" spans="1:33" ht="15" customHeight="1">
      <c r="A9" s="24"/>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44"/>
    </row>
    <row r="10" spans="1:33" ht="15" customHeight="1">
      <c r="A10" s="29"/>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4"/>
    </row>
    <row r="11" spans="1:33" ht="15" customHeight="1">
      <c r="A11" s="29"/>
      <c r="B11" s="349" t="s">
        <v>35</v>
      </c>
      <c r="C11" s="349"/>
      <c r="E11" s="147" t="str">
        <f>'1. 申請書'!W15</f>
        <v/>
      </c>
      <c r="F11" s="147"/>
      <c r="G11" s="147"/>
      <c r="H11" s="147"/>
      <c r="I11" s="147"/>
      <c r="J11" s="147"/>
      <c r="K11" s="147"/>
      <c r="L11" s="147"/>
      <c r="M11" s="147"/>
      <c r="N11" s="147"/>
      <c r="O11" s="147"/>
      <c r="P11" s="147"/>
      <c r="Q11" s="43"/>
      <c r="R11" s="43"/>
      <c r="S11" s="43"/>
      <c r="T11" s="43"/>
      <c r="U11" s="43"/>
      <c r="V11" s="43"/>
      <c r="W11" s="43"/>
      <c r="X11" s="43"/>
      <c r="Y11" s="43"/>
      <c r="Z11" s="43"/>
      <c r="AA11" s="43"/>
      <c r="AB11" s="43"/>
      <c r="AC11" s="43"/>
      <c r="AD11" s="43"/>
      <c r="AE11" s="43"/>
      <c r="AF11" s="43"/>
      <c r="AG11" s="44"/>
    </row>
    <row r="12" spans="1:33" ht="15" customHeight="1">
      <c r="A12" s="29"/>
      <c r="B12" s="349" t="s">
        <v>36</v>
      </c>
      <c r="C12" s="349"/>
      <c r="E12" s="147">
        <f>'1. 申請書'!W16</f>
        <v>0</v>
      </c>
      <c r="F12" s="147"/>
      <c r="G12" s="147"/>
      <c r="H12" s="147"/>
      <c r="I12" s="147"/>
      <c r="J12" s="147"/>
      <c r="K12" s="147"/>
      <c r="L12" s="147"/>
      <c r="M12" s="147"/>
      <c r="N12" s="147"/>
      <c r="O12" s="147"/>
      <c r="P12" s="147"/>
      <c r="Q12" s="43"/>
      <c r="R12" s="43"/>
      <c r="S12" s="43"/>
      <c r="T12" s="43"/>
      <c r="U12" s="43"/>
      <c r="V12" s="43"/>
      <c r="W12" s="43"/>
      <c r="X12" s="43"/>
      <c r="Y12" s="43"/>
      <c r="Z12" s="43"/>
      <c r="AA12" s="43"/>
      <c r="AB12" s="43"/>
      <c r="AC12" s="43"/>
      <c r="AD12" s="43"/>
      <c r="AE12" s="43"/>
      <c r="AF12" s="43"/>
      <c r="AG12" s="44"/>
    </row>
    <row r="13" spans="1:33" ht="15" customHeight="1">
      <c r="A13" s="29"/>
      <c r="B13" s="38"/>
      <c r="C13" s="38"/>
      <c r="E13" s="149">
        <f>'1. 申請書'!W17</f>
        <v>0</v>
      </c>
      <c r="F13" s="149"/>
      <c r="G13" s="149"/>
      <c r="H13" s="149"/>
      <c r="I13" s="149"/>
      <c r="J13" s="149"/>
      <c r="K13" s="149"/>
      <c r="L13" s="149"/>
      <c r="M13" s="149"/>
      <c r="N13" s="149"/>
      <c r="O13" s="149"/>
      <c r="P13" s="149"/>
      <c r="Q13" s="43"/>
      <c r="R13" s="43"/>
      <c r="S13" s="43"/>
      <c r="T13" s="43"/>
      <c r="U13" s="43"/>
      <c r="V13" s="43"/>
      <c r="W13" s="43"/>
      <c r="X13" s="43"/>
      <c r="Y13" s="43"/>
      <c r="Z13" s="43"/>
      <c r="AA13" s="43"/>
      <c r="AB13" s="43"/>
      <c r="AC13" s="43"/>
      <c r="AD13" s="43"/>
      <c r="AE13" s="43"/>
      <c r="AF13" s="43"/>
      <c r="AG13" s="44"/>
    </row>
    <row r="14" spans="1:33" ht="15" customHeight="1">
      <c r="A14" s="29"/>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row>
    <row r="15" spans="1:33" ht="15" customHeight="1">
      <c r="A15" s="29"/>
      <c r="B15" s="43"/>
      <c r="C15" s="43"/>
      <c r="D15" s="43"/>
      <c r="E15" s="43"/>
      <c r="F15" s="43"/>
      <c r="G15" s="43"/>
      <c r="H15" s="43"/>
      <c r="I15" s="43"/>
      <c r="J15" s="43"/>
      <c r="K15" s="43"/>
      <c r="L15" s="43"/>
      <c r="M15" s="43"/>
      <c r="N15" s="43"/>
      <c r="O15" s="43"/>
      <c r="P15" s="43"/>
      <c r="Q15" s="43"/>
      <c r="R15" s="43"/>
      <c r="S15" s="43"/>
      <c r="T15" s="43"/>
      <c r="V15" s="38"/>
      <c r="W15" s="38"/>
      <c r="X15" s="38"/>
      <c r="Y15" s="38"/>
      <c r="Z15" s="38"/>
      <c r="AA15" s="38"/>
      <c r="AB15" s="38"/>
      <c r="AC15" s="38"/>
      <c r="AD15" s="38"/>
      <c r="AE15" s="38"/>
      <c r="AF15" s="142" t="s">
        <v>1973</v>
      </c>
      <c r="AG15" s="44"/>
    </row>
    <row r="16" spans="1:33" ht="15" customHeight="1">
      <c r="A16" s="29"/>
      <c r="B16" s="43"/>
      <c r="C16" s="43"/>
      <c r="D16" s="43"/>
      <c r="E16" s="43"/>
      <c r="F16" s="43"/>
      <c r="G16" s="43"/>
      <c r="H16" s="43"/>
      <c r="I16" s="43"/>
      <c r="J16" s="43"/>
      <c r="K16" s="43"/>
      <c r="L16" s="43"/>
      <c r="M16" s="43"/>
      <c r="N16" s="43"/>
      <c r="O16" s="43"/>
      <c r="P16" s="43"/>
      <c r="Q16" s="43"/>
      <c r="R16" s="43"/>
      <c r="S16" s="43"/>
      <c r="T16" s="43"/>
      <c r="U16" s="43"/>
      <c r="V16" s="20"/>
      <c r="W16" s="20"/>
      <c r="X16" s="43"/>
      <c r="Y16" s="43"/>
      <c r="Z16" s="43"/>
      <c r="AA16" s="43"/>
      <c r="AB16" s="43"/>
      <c r="AC16" s="43"/>
      <c r="AD16" s="43"/>
      <c r="AE16" s="43"/>
      <c r="AF16" s="43"/>
      <c r="AG16" s="44"/>
    </row>
    <row r="17" spans="1:34" ht="15" customHeight="1">
      <c r="A17" s="29"/>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row>
    <row r="18" spans="1:34" ht="15" customHeight="1">
      <c r="A18" s="29"/>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G18" s="44"/>
    </row>
    <row r="19" spans="1:34" ht="15" customHeight="1">
      <c r="A19" s="29"/>
      <c r="B19" s="407" t="str">
        <f>"　"&amp;TEXT('3. 実績報告書'!AF3,"[$-ja-JP]ggge年m月d日")&amp;"付けで実績報告のあった水産業販路拡大等支援事業について次のとおり補助金等の額を確定したので、延岡市補助金等の交付に関する規則第13条第１項の規定に基づいて通知します。"</f>
        <v>　明治33年1月0日付けで実績報告のあった水産業販路拡大等支援事業について次のとおり補助金等の額を確定したので、延岡市補助金等の交付に関する規則第13条第１項の規定に基づいて通知します。</v>
      </c>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7"/>
      <c r="AH19" s="48"/>
    </row>
    <row r="20" spans="1:34" ht="15" customHeight="1">
      <c r="A20" s="29"/>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4"/>
    </row>
    <row r="21" spans="1:34" ht="15" customHeight="1">
      <c r="A21" s="29"/>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4"/>
    </row>
    <row r="22" spans="1:34" ht="15" customHeight="1">
      <c r="A22" s="29"/>
      <c r="B22" s="407"/>
      <c r="C22" s="407"/>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4"/>
    </row>
    <row r="23" spans="1:34" ht="15" customHeight="1">
      <c r="A23" s="29"/>
      <c r="B23" s="38"/>
      <c r="C23" s="43"/>
      <c r="D23" s="43"/>
      <c r="E23" s="66"/>
      <c r="F23" s="66"/>
      <c r="G23" s="66"/>
      <c r="H23" s="66"/>
      <c r="I23" s="66"/>
      <c r="J23" s="66"/>
      <c r="K23" s="66"/>
      <c r="L23" s="43"/>
      <c r="M23" s="43"/>
      <c r="N23" s="43"/>
      <c r="O23" s="43"/>
      <c r="P23" s="43"/>
      <c r="Q23" s="43"/>
      <c r="R23" s="43"/>
      <c r="S23" s="43"/>
      <c r="T23" s="43"/>
      <c r="U23" s="43"/>
      <c r="V23" s="43"/>
      <c r="W23" s="43"/>
      <c r="X23" s="43"/>
      <c r="Y23" s="43"/>
      <c r="Z23" s="43"/>
      <c r="AA23" s="43"/>
      <c r="AB23" s="43"/>
      <c r="AC23" s="43"/>
      <c r="AD23" s="43"/>
      <c r="AE23" s="43"/>
      <c r="AF23" s="43"/>
      <c r="AG23" s="44"/>
    </row>
    <row r="24" spans="1:34" ht="15" customHeight="1">
      <c r="A24" s="29"/>
      <c r="B24" s="38"/>
      <c r="C24" s="43"/>
      <c r="D24" s="43"/>
      <c r="E24" s="66"/>
      <c r="F24" s="66"/>
      <c r="G24" s="66"/>
      <c r="H24" s="66"/>
      <c r="I24" s="66"/>
      <c r="J24" s="66"/>
      <c r="K24" s="66"/>
      <c r="L24" s="43"/>
      <c r="M24" s="43"/>
      <c r="N24" s="43"/>
      <c r="O24" s="43"/>
      <c r="P24" s="43"/>
      <c r="Q24" s="43"/>
      <c r="R24" s="43"/>
      <c r="S24" s="43"/>
      <c r="T24" s="43"/>
      <c r="U24" s="43"/>
      <c r="V24" s="43"/>
      <c r="W24" s="43"/>
      <c r="X24" s="43"/>
      <c r="Y24" s="43"/>
      <c r="Z24" s="43"/>
      <c r="AA24" s="43"/>
      <c r="AB24" s="43"/>
      <c r="AC24" s="43"/>
      <c r="AD24" s="43"/>
      <c r="AE24" s="43"/>
      <c r="AF24" s="43"/>
      <c r="AG24" s="44"/>
    </row>
    <row r="25" spans="1:34" ht="15" customHeight="1">
      <c r="A25" s="29"/>
      <c r="B25" s="38"/>
      <c r="C25" s="43"/>
      <c r="D25" s="43"/>
      <c r="E25" s="66"/>
      <c r="F25" s="66"/>
      <c r="G25" s="66"/>
      <c r="H25" s="66"/>
      <c r="I25" s="66"/>
      <c r="J25" s="66"/>
      <c r="K25" s="66"/>
      <c r="L25" s="43"/>
      <c r="M25" s="43"/>
      <c r="N25" s="43"/>
      <c r="O25" s="43"/>
      <c r="P25" s="43"/>
      <c r="Q25" s="43"/>
      <c r="R25" s="43"/>
      <c r="S25" s="43"/>
      <c r="T25" s="43"/>
      <c r="U25" s="43"/>
      <c r="V25" s="43"/>
      <c r="W25" s="43"/>
      <c r="X25" s="43"/>
      <c r="Y25" s="43"/>
      <c r="Z25" s="43"/>
      <c r="AA25" s="43"/>
      <c r="AB25" s="43"/>
      <c r="AC25" s="43"/>
      <c r="AD25" s="43"/>
      <c r="AE25" s="43"/>
      <c r="AF25" s="43"/>
      <c r="AG25" s="44"/>
    </row>
    <row r="26" spans="1:34" ht="15" customHeight="1">
      <c r="A26" s="29"/>
      <c r="B26" s="349" t="s">
        <v>34</v>
      </c>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44"/>
    </row>
    <row r="27" spans="1:34" ht="15" customHeight="1">
      <c r="A27" s="29"/>
      <c r="B27" s="349"/>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44"/>
    </row>
    <row r="28" spans="1:34" ht="15" customHeight="1">
      <c r="A28" s="29"/>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4"/>
    </row>
    <row r="29" spans="1:34" ht="15" customHeight="1">
      <c r="A29" s="29"/>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4"/>
    </row>
    <row r="30" spans="1:34" ht="15" customHeight="1">
      <c r="A30" s="29"/>
      <c r="B30" s="38"/>
      <c r="C30" s="38"/>
      <c r="D30" s="38"/>
      <c r="E30" s="38"/>
      <c r="F30" s="38"/>
      <c r="G30" s="38"/>
      <c r="H30" s="37"/>
      <c r="I30" s="37"/>
      <c r="J30" s="37"/>
      <c r="K30" s="37"/>
      <c r="L30" s="37"/>
      <c r="M30" s="38"/>
      <c r="N30" s="38"/>
      <c r="O30" s="38"/>
      <c r="P30" s="38"/>
      <c r="Q30" s="38"/>
      <c r="R30" s="38"/>
      <c r="S30" s="38"/>
      <c r="T30" s="38"/>
      <c r="U30" s="38"/>
      <c r="V30" s="38"/>
      <c r="W30" s="38"/>
      <c r="X30" s="38"/>
      <c r="Y30" s="38"/>
      <c r="Z30" s="38"/>
      <c r="AA30" s="38"/>
      <c r="AB30" s="38"/>
      <c r="AC30" s="38"/>
      <c r="AD30" s="38"/>
      <c r="AE30" s="38"/>
      <c r="AF30" s="38"/>
      <c r="AG30" s="44"/>
    </row>
    <row r="31" spans="1:34" ht="15" customHeight="1">
      <c r="A31" s="29"/>
      <c r="B31" s="349" t="s">
        <v>51</v>
      </c>
      <c r="C31" s="349"/>
      <c r="D31" s="349"/>
      <c r="E31" s="349"/>
      <c r="F31" s="349"/>
      <c r="G31" s="349"/>
      <c r="H31" s="349"/>
      <c r="I31" s="455" t="e">
        <f>'確定調書（様式）'!F20</f>
        <v>#N/A</v>
      </c>
      <c r="J31" s="455"/>
      <c r="K31" s="455"/>
      <c r="L31" s="455"/>
      <c r="M31" s="455"/>
      <c r="N31" s="455"/>
      <c r="O31" s="455"/>
      <c r="P31" s="50"/>
      <c r="Q31" s="50"/>
      <c r="R31" s="50"/>
      <c r="S31" s="50"/>
      <c r="T31" s="50"/>
      <c r="U31" s="50"/>
      <c r="V31" s="38"/>
      <c r="W31" s="38"/>
      <c r="X31" s="38"/>
      <c r="Y31" s="38"/>
      <c r="Z31" s="38"/>
      <c r="AA31" s="38"/>
      <c r="AB31" s="38"/>
      <c r="AC31" s="38"/>
      <c r="AD31" s="38"/>
      <c r="AE31" s="38"/>
      <c r="AF31" s="38"/>
      <c r="AG31" s="44"/>
    </row>
    <row r="32" spans="1:34" ht="15" customHeight="1">
      <c r="A32" s="29"/>
      <c r="B32" s="65"/>
      <c r="C32" s="65"/>
      <c r="D32" s="65"/>
      <c r="E32" s="65"/>
      <c r="F32" s="65"/>
      <c r="G32" s="65"/>
      <c r="H32" s="65"/>
      <c r="I32" s="67"/>
      <c r="J32" s="67"/>
      <c r="K32" s="67"/>
      <c r="L32" s="67"/>
      <c r="M32" s="67"/>
      <c r="N32" s="67"/>
      <c r="O32" s="67"/>
      <c r="P32" s="50"/>
      <c r="Q32" s="50"/>
      <c r="R32" s="50"/>
      <c r="S32" s="50"/>
      <c r="T32" s="50"/>
      <c r="U32" s="50"/>
      <c r="V32" s="38"/>
      <c r="W32" s="38"/>
      <c r="X32" s="38"/>
      <c r="Y32" s="38"/>
      <c r="Z32" s="38"/>
      <c r="AA32" s="38"/>
      <c r="AB32" s="38"/>
      <c r="AC32" s="38"/>
      <c r="AD32" s="38"/>
      <c r="AE32" s="38"/>
      <c r="AF32" s="38"/>
      <c r="AG32" s="44"/>
    </row>
    <row r="33" spans="1:33" ht="15" customHeight="1">
      <c r="A33" s="29"/>
      <c r="B33" s="349" t="s">
        <v>52</v>
      </c>
      <c r="C33" s="349"/>
      <c r="D33" s="349"/>
      <c r="E33" s="349"/>
      <c r="F33" s="349"/>
      <c r="G33" s="349"/>
      <c r="H33" s="349"/>
      <c r="I33" s="349"/>
      <c r="J33" s="349"/>
      <c r="K33" s="456" t="str">
        <f>'3. 実績報告書'!C31</f>
        <v/>
      </c>
      <c r="L33" s="456"/>
      <c r="M33" s="456"/>
      <c r="N33" s="456"/>
      <c r="O33" s="456"/>
      <c r="P33" s="456"/>
      <c r="Q33" s="456"/>
      <c r="R33" s="38"/>
      <c r="S33" s="38"/>
      <c r="T33" s="38"/>
      <c r="U33" s="38"/>
      <c r="V33" s="38"/>
      <c r="W33" s="38"/>
      <c r="X33" s="38"/>
      <c r="Y33" s="38"/>
      <c r="Z33" s="38"/>
      <c r="AA33" s="38"/>
      <c r="AB33" s="38"/>
      <c r="AC33" s="38"/>
      <c r="AD33" s="38"/>
      <c r="AE33" s="38"/>
      <c r="AF33" s="38"/>
      <c r="AG33" s="44"/>
    </row>
    <row r="34" spans="1:33" ht="15" customHeight="1">
      <c r="A34" s="29"/>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44"/>
    </row>
    <row r="35" spans="1:33" ht="15" customHeight="1">
      <c r="A35" s="29"/>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44"/>
    </row>
    <row r="36" spans="1:33" ht="15" customHeight="1">
      <c r="A36" s="29"/>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44"/>
    </row>
    <row r="37" spans="1:33" ht="15" customHeight="1">
      <c r="A37" s="29"/>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4"/>
    </row>
    <row r="38" spans="1:33" ht="15" customHeight="1">
      <c r="A38" s="29"/>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4"/>
    </row>
    <row r="39" spans="1:33" ht="15" customHeight="1">
      <c r="A39" s="29"/>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4"/>
    </row>
    <row r="40" spans="1:33" ht="15" customHeight="1">
      <c r="A40" s="29"/>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4"/>
    </row>
    <row r="41" spans="1:33" ht="15" customHeight="1">
      <c r="A41" s="29"/>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4"/>
    </row>
    <row r="42" spans="1:33" ht="15" customHeight="1">
      <c r="A42" s="29"/>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4"/>
    </row>
    <row r="43" spans="1:33" ht="15" customHeight="1">
      <c r="A43" s="29"/>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4"/>
    </row>
    <row r="44" spans="1:33" ht="15" customHeight="1">
      <c r="A44" s="29"/>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4"/>
    </row>
    <row r="45" spans="1:33" ht="15" customHeight="1">
      <c r="A45" s="29"/>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4"/>
    </row>
    <row r="46" spans="1:33" ht="15" customHeight="1">
      <c r="A46" s="29"/>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4"/>
    </row>
    <row r="47" spans="1:33" ht="15" customHeight="1">
      <c r="A47" s="29"/>
      <c r="B47" s="38"/>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4"/>
    </row>
    <row r="48" spans="1:33" ht="15" customHeight="1">
      <c r="A48" s="29"/>
      <c r="B48" s="38"/>
      <c r="C48" s="38"/>
      <c r="D48" s="56"/>
      <c r="E48" s="56"/>
      <c r="F48" s="56"/>
      <c r="G48" s="56"/>
      <c r="H48" s="56"/>
      <c r="I48" s="56"/>
      <c r="J48" s="38"/>
      <c r="K48" s="38"/>
      <c r="L48" s="38"/>
      <c r="M48" s="38"/>
      <c r="N48" s="38"/>
      <c r="O48" s="38"/>
      <c r="P48" s="38"/>
      <c r="Q48" s="38"/>
      <c r="R48" s="38"/>
      <c r="S48" s="38"/>
      <c r="T48" s="38"/>
      <c r="U48" s="38"/>
      <c r="V48" s="38"/>
      <c r="W48" s="38"/>
      <c r="X48" s="38"/>
      <c r="Y48" s="38"/>
      <c r="Z48" s="38"/>
      <c r="AA48" s="38"/>
      <c r="AB48" s="38"/>
      <c r="AC48" s="38"/>
      <c r="AD48" s="38"/>
      <c r="AE48" s="38"/>
      <c r="AF48" s="38"/>
      <c r="AG48" s="44"/>
    </row>
    <row r="49" spans="1:33" ht="15" customHeight="1">
      <c r="A49" s="29"/>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44"/>
    </row>
    <row r="50" spans="1:33" ht="15" customHeight="1">
      <c r="A50" s="29"/>
      <c r="B50" s="38"/>
      <c r="C50" s="38"/>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44"/>
    </row>
    <row r="51" spans="1:33" ht="15" customHeight="1">
      <c r="A51" s="29"/>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44"/>
    </row>
    <row r="52" spans="1:33" ht="15" customHeight="1">
      <c r="A52" s="29"/>
      <c r="B52" s="51"/>
      <c r="C52" s="38"/>
      <c r="D52" s="38"/>
      <c r="E52" s="38"/>
      <c r="F52" s="38"/>
      <c r="G52" s="38"/>
      <c r="H52" s="38"/>
      <c r="I52" s="38"/>
      <c r="J52" s="38"/>
      <c r="K52" s="38"/>
      <c r="L52" s="38"/>
      <c r="M52" s="38"/>
      <c r="N52" s="38"/>
      <c r="O52" s="56"/>
      <c r="P52" s="56"/>
      <c r="Q52" s="56"/>
      <c r="R52" s="56"/>
      <c r="S52" s="56"/>
      <c r="T52" s="56"/>
      <c r="U52" s="38"/>
      <c r="V52" s="38"/>
      <c r="W52" s="38"/>
      <c r="X52" s="38"/>
      <c r="Y52" s="38"/>
      <c r="Z52" s="38"/>
      <c r="AA52" s="38"/>
      <c r="AB52" s="38"/>
      <c r="AC52" s="38"/>
      <c r="AD52" s="38"/>
      <c r="AE52" s="38"/>
      <c r="AF52" s="38"/>
      <c r="AG52" s="44"/>
    </row>
    <row r="53" spans="1:33" ht="15" customHeight="1">
      <c r="A53" s="52"/>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4"/>
    </row>
    <row r="54" spans="1:33" ht="15" customHeight="1">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row>
    <row r="55" spans="1:33" ht="15"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row>
    <row r="56" spans="1:33" ht="1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row>
    <row r="57" spans="1:33" ht="1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row>
    <row r="58" spans="1:33" ht="1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row>
    <row r="59" spans="1:33" ht="1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row>
    <row r="60" spans="1:33" ht="1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row>
    <row r="61" spans="1:33" ht="1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row>
    <row r="62" spans="1:33" ht="1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row>
  </sheetData>
  <sheetProtection sheet="1" objects="1" scenarios="1"/>
  <mergeCells count="11">
    <mergeCell ref="Z4:AF4"/>
    <mergeCell ref="B7:AF8"/>
    <mergeCell ref="B11:C11"/>
    <mergeCell ref="Z3:AF3"/>
    <mergeCell ref="B33:J33"/>
    <mergeCell ref="B26:AF27"/>
    <mergeCell ref="K33:Q33"/>
    <mergeCell ref="B19:AF22"/>
    <mergeCell ref="B12:C12"/>
    <mergeCell ref="B31:H31"/>
    <mergeCell ref="I31:O31"/>
  </mergeCells>
  <phoneticPr fontId="3"/>
  <conditionalFormatting sqref="Z4 Z3">
    <cfRule type="containsBlanks" dxfId="6" priority="2">
      <formula>LEN(TRIM(Z3))=0</formula>
    </cfRule>
  </conditionalFormatting>
  <conditionalFormatting sqref="Z3:AF3">
    <cfRule type="expression" dxfId="5" priority="1">
      <formula>I31&lt;&gt;K33</formula>
    </cfRule>
  </conditionalFormatting>
  <dataValidations disablePrompts="1" count="1">
    <dataValidation type="list" allowBlank="1" showInputMessage="1" showErrorMessage="1" sqref="P31:U32">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8"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H63"/>
  <sheetViews>
    <sheetView showGridLines="0" view="pageBreakPreview" zoomScale="115" zoomScaleNormal="100" zoomScaleSheetLayoutView="115" workbookViewId="0">
      <selection activeCell="C31" sqref="B30:AF32"/>
    </sheetView>
  </sheetViews>
  <sheetFormatPr defaultColWidth="2.5" defaultRowHeight="15" customHeight="1"/>
  <cols>
    <col min="1" max="1" width="2.5" style="39"/>
    <col min="2" max="2" width="2.5" style="39" customWidth="1"/>
    <col min="3" max="3" width="2.5" style="39"/>
    <col min="4" max="4" width="2.5" style="39" customWidth="1"/>
    <col min="5" max="16384" width="2.5" style="39"/>
  </cols>
  <sheetData>
    <row r="1" spans="1:33" ht="15" customHeight="1">
      <c r="A1" s="39" t="s">
        <v>41</v>
      </c>
    </row>
    <row r="2" spans="1:33" ht="15" customHeight="1">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2"/>
    </row>
    <row r="3" spans="1:33" ht="15" customHeight="1">
      <c r="A3" s="29"/>
      <c r="B3" s="43"/>
      <c r="C3" s="43"/>
      <c r="D3" s="43"/>
      <c r="E3" s="43"/>
      <c r="F3" s="43"/>
      <c r="G3" s="43"/>
      <c r="H3" s="43"/>
      <c r="I3" s="43"/>
      <c r="J3" s="43"/>
      <c r="K3" s="43"/>
      <c r="L3" s="43"/>
      <c r="M3" s="43"/>
      <c r="N3" s="43"/>
      <c r="O3" s="43"/>
      <c r="P3" s="43"/>
      <c r="Q3" s="43"/>
      <c r="R3" s="43"/>
      <c r="S3" s="43"/>
      <c r="T3" s="43"/>
      <c r="U3" s="43"/>
      <c r="V3" s="43"/>
      <c r="W3" s="43"/>
      <c r="X3" s="43"/>
      <c r="Y3" s="43"/>
      <c r="Z3" s="457" t="str">
        <f>"延水産第"&amp;'額確定通知書（案）'!Z3&amp;"号"</f>
        <v>延水産第号</v>
      </c>
      <c r="AA3" s="457"/>
      <c r="AB3" s="457"/>
      <c r="AC3" s="457"/>
      <c r="AD3" s="457"/>
      <c r="AE3" s="457"/>
      <c r="AF3" s="457"/>
      <c r="AG3" s="44"/>
    </row>
    <row r="4" spans="1:33" ht="15" customHeight="1">
      <c r="A4" s="29"/>
      <c r="B4" s="43"/>
      <c r="C4" s="43"/>
      <c r="D4" s="43"/>
      <c r="E4" s="43"/>
      <c r="F4" s="43"/>
      <c r="G4" s="43"/>
      <c r="H4" s="43"/>
      <c r="I4" s="43"/>
      <c r="J4" s="43"/>
      <c r="K4" s="43"/>
      <c r="L4" s="43"/>
      <c r="M4" s="43"/>
      <c r="N4" s="43"/>
      <c r="O4" s="43"/>
      <c r="P4" s="43"/>
      <c r="Q4" s="43"/>
      <c r="R4" s="43"/>
      <c r="S4" s="43"/>
      <c r="T4" s="43"/>
      <c r="U4" s="43"/>
      <c r="V4" s="43"/>
      <c r="W4" s="172"/>
      <c r="X4" s="43"/>
      <c r="Y4" s="43"/>
      <c r="Z4" s="414" t="s">
        <v>1946</v>
      </c>
      <c r="AA4" s="414"/>
      <c r="AB4" s="414"/>
      <c r="AC4" s="414"/>
      <c r="AD4" s="414"/>
      <c r="AE4" s="414"/>
      <c r="AF4" s="414"/>
      <c r="AG4" s="44"/>
    </row>
    <row r="5" spans="1:33" ht="15" customHeight="1">
      <c r="A5" s="29"/>
      <c r="B5" s="43"/>
      <c r="C5" s="43"/>
      <c r="D5" s="43"/>
      <c r="E5" s="43"/>
      <c r="F5" s="43"/>
      <c r="G5" s="43"/>
      <c r="H5" s="43"/>
      <c r="I5" s="43"/>
      <c r="J5" s="43"/>
      <c r="K5" s="43"/>
      <c r="L5" s="43"/>
      <c r="M5" s="43"/>
      <c r="N5" s="43"/>
      <c r="O5" s="43"/>
      <c r="P5" s="43"/>
      <c r="Q5" s="43"/>
      <c r="R5" s="43"/>
      <c r="S5" s="43"/>
      <c r="T5" s="43"/>
      <c r="U5" s="43"/>
      <c r="V5" s="43"/>
      <c r="W5" s="43"/>
      <c r="X5" s="43"/>
      <c r="Y5" s="242"/>
      <c r="Z5" s="43"/>
      <c r="AA5" s="43"/>
      <c r="AB5" s="43"/>
      <c r="AC5" s="43"/>
      <c r="AD5" s="43"/>
      <c r="AE5" s="43"/>
      <c r="AF5" s="43"/>
      <c r="AG5" s="44"/>
    </row>
    <row r="6" spans="1:33" ht="15" customHeight="1">
      <c r="A6" s="29"/>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4"/>
    </row>
    <row r="7" spans="1:33" ht="15" customHeight="1">
      <c r="A7" s="29"/>
      <c r="B7" s="350" t="s">
        <v>1950</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44"/>
    </row>
    <row r="8" spans="1:33" ht="15" customHeight="1">
      <c r="A8" s="23"/>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44"/>
    </row>
    <row r="9" spans="1:33" ht="15" customHeight="1">
      <c r="A9" s="2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44"/>
    </row>
    <row r="10" spans="1:33" ht="15" customHeight="1">
      <c r="A10" s="29"/>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4"/>
    </row>
    <row r="11" spans="1:33" ht="15" customHeight="1">
      <c r="A11" s="29"/>
      <c r="B11" s="349" t="s">
        <v>35</v>
      </c>
      <c r="C11" s="349"/>
      <c r="E11" s="240" t="str">
        <f>'額確定通知書（決裁後）'!E11</f>
        <v/>
      </c>
      <c r="F11" s="38"/>
      <c r="G11" s="38"/>
      <c r="H11" s="38"/>
      <c r="I11" s="38"/>
      <c r="J11" s="38"/>
      <c r="K11" s="38"/>
      <c r="L11" s="38"/>
      <c r="M11" s="38"/>
      <c r="N11" s="38"/>
      <c r="O11" s="38"/>
      <c r="P11" s="38"/>
      <c r="Q11" s="38"/>
      <c r="R11" s="38"/>
      <c r="S11" s="38"/>
      <c r="T11" s="38"/>
      <c r="U11" s="43"/>
      <c r="V11" s="43"/>
      <c r="W11" s="43"/>
      <c r="X11" s="43"/>
      <c r="Y11" s="43"/>
      <c r="Z11" s="43"/>
      <c r="AA11" s="43"/>
      <c r="AB11" s="43"/>
      <c r="AC11" s="43"/>
      <c r="AD11" s="43"/>
      <c r="AE11" s="43"/>
      <c r="AF11" s="43"/>
      <c r="AG11" s="44"/>
    </row>
    <row r="12" spans="1:33" ht="15" customHeight="1">
      <c r="A12" s="29"/>
      <c r="B12" s="349" t="s">
        <v>36</v>
      </c>
      <c r="C12" s="349"/>
      <c r="E12" s="251">
        <f>'額確定通知書（決裁後）'!E12</f>
        <v>0</v>
      </c>
      <c r="F12" s="38"/>
      <c r="G12" s="38"/>
      <c r="H12" s="38"/>
      <c r="I12" s="38"/>
      <c r="J12" s="38"/>
      <c r="K12" s="38"/>
      <c r="L12" s="38"/>
      <c r="M12" s="38"/>
      <c r="N12" s="38"/>
      <c r="O12" s="38"/>
      <c r="P12" s="38"/>
      <c r="Q12" s="38"/>
      <c r="R12" s="38"/>
      <c r="S12" s="38"/>
      <c r="T12" s="38"/>
      <c r="U12" s="43"/>
      <c r="V12" s="43"/>
      <c r="W12" s="43"/>
      <c r="X12" s="43"/>
      <c r="Y12" s="43"/>
      <c r="Z12" s="43"/>
      <c r="AA12" s="43"/>
      <c r="AB12" s="43"/>
      <c r="AC12" s="43"/>
      <c r="AD12" s="43"/>
      <c r="AE12" s="43"/>
      <c r="AF12" s="43"/>
      <c r="AG12" s="44"/>
    </row>
    <row r="13" spans="1:33" ht="15" customHeight="1">
      <c r="A13" s="29"/>
      <c r="B13" s="38"/>
      <c r="C13" s="38"/>
      <c r="E13" s="149">
        <f>'額確定通知書（決裁後）'!E13</f>
        <v>0</v>
      </c>
      <c r="F13" s="245"/>
      <c r="G13" s="245"/>
      <c r="H13" s="245"/>
      <c r="I13" s="245"/>
      <c r="J13" s="245"/>
      <c r="K13" s="245"/>
      <c r="L13" s="245"/>
      <c r="M13" s="245"/>
      <c r="N13" s="245"/>
      <c r="O13" s="245"/>
      <c r="P13" s="245"/>
      <c r="Q13" s="43"/>
      <c r="R13" s="43"/>
      <c r="S13" s="43"/>
      <c r="T13" s="43"/>
      <c r="U13" s="43"/>
      <c r="V13" s="43"/>
      <c r="W13" s="43"/>
      <c r="X13" s="43"/>
      <c r="Y13" s="43"/>
      <c r="Z13" s="43"/>
      <c r="AA13" s="43"/>
      <c r="AB13" s="43"/>
      <c r="AC13" s="43"/>
      <c r="AD13" s="43"/>
      <c r="AE13" s="43"/>
      <c r="AF13" s="43"/>
      <c r="AG13" s="44"/>
    </row>
    <row r="14" spans="1:33" ht="15" customHeight="1">
      <c r="A14" s="29"/>
      <c r="B14" s="43"/>
      <c r="C14" s="43"/>
      <c r="D14" s="43"/>
      <c r="E14" s="59"/>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row>
    <row r="15" spans="1:33" ht="15" customHeight="1">
      <c r="A15" s="29"/>
      <c r="B15" s="43"/>
      <c r="C15" s="43"/>
      <c r="D15" s="43"/>
      <c r="E15" s="43"/>
      <c r="F15" s="43"/>
      <c r="G15" s="43"/>
      <c r="H15" s="43"/>
      <c r="I15" s="43"/>
      <c r="J15" s="43"/>
      <c r="K15" s="43"/>
      <c r="L15" s="43"/>
      <c r="M15" s="43"/>
      <c r="N15" s="43"/>
      <c r="O15" s="43"/>
      <c r="P15" s="43"/>
      <c r="Q15" s="43"/>
      <c r="R15" s="43"/>
      <c r="S15" s="43"/>
      <c r="T15" s="43"/>
      <c r="V15" s="38"/>
      <c r="W15" s="38"/>
      <c r="X15" s="38"/>
      <c r="Y15" s="38"/>
      <c r="Z15" s="38"/>
      <c r="AA15" s="38"/>
      <c r="AB15" s="38"/>
      <c r="AC15" s="38"/>
      <c r="AD15" s="38"/>
      <c r="AE15" s="38"/>
      <c r="AF15" s="243" t="s">
        <v>1973</v>
      </c>
      <c r="AG15" s="44"/>
    </row>
    <row r="16" spans="1:33" ht="15" customHeight="1">
      <c r="A16" s="29"/>
      <c r="B16" s="43"/>
      <c r="C16" s="43"/>
      <c r="D16" s="43"/>
      <c r="E16" s="43"/>
      <c r="F16" s="43"/>
      <c r="G16" s="43"/>
      <c r="H16" s="43"/>
      <c r="I16" s="43"/>
      <c r="J16" s="43"/>
      <c r="K16" s="43"/>
      <c r="L16" s="43"/>
      <c r="M16" s="43"/>
      <c r="N16" s="43"/>
      <c r="O16" s="43"/>
      <c r="P16" s="43"/>
      <c r="Q16" s="43"/>
      <c r="R16" s="43"/>
      <c r="S16" s="43"/>
      <c r="T16" s="43"/>
      <c r="U16" s="43"/>
      <c r="V16" s="172"/>
      <c r="W16" s="172"/>
      <c r="X16" s="43"/>
      <c r="Y16" s="43"/>
      <c r="Z16" s="43"/>
      <c r="AA16" s="43"/>
      <c r="AB16" s="43"/>
      <c r="AC16" s="43"/>
      <c r="AD16" s="43"/>
      <c r="AE16" s="43"/>
      <c r="AF16" s="43"/>
      <c r="AG16" s="44"/>
    </row>
    <row r="17" spans="1:34" ht="15" customHeight="1">
      <c r="A17" s="29"/>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row>
    <row r="18" spans="1:34" ht="15" customHeight="1">
      <c r="A18" s="29"/>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G18" s="44"/>
    </row>
    <row r="19" spans="1:34" ht="15" customHeight="1">
      <c r="A19" s="29"/>
      <c r="B19" s="407" t="str">
        <f>"　"&amp;TEXT('3. 実績報告書'!AF3,"[$-ja-JP]ggge年m月d日")&amp;"付けをもって実績報告のあった水産業販路拡大等支援事業"&amp;"（"&amp;受付書!C14&amp;"）"&amp;"について次のとおり補助することを決定したので、延岡市補助金等の交付に関する規則第８条第２項の規定に基づいて通知します。"</f>
        <v>　明治33年1月0日付けをもって実績報告のあった水産業販路拡大等支援事業（）について次のとおり補助することを決定したので、延岡市補助金等の交付に関する規則第８条第２項の規定に基づいて通知します。</v>
      </c>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7"/>
      <c r="AH19" s="48"/>
    </row>
    <row r="20" spans="1:34" ht="15" customHeight="1">
      <c r="A20" s="29"/>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4"/>
    </row>
    <row r="21" spans="1:34" ht="15" customHeight="1">
      <c r="A21" s="29"/>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4"/>
    </row>
    <row r="22" spans="1:34" ht="15" customHeight="1">
      <c r="A22" s="29"/>
      <c r="B22" s="38"/>
      <c r="C22" s="43"/>
      <c r="D22" s="43"/>
      <c r="E22" s="237"/>
      <c r="F22" s="237"/>
      <c r="G22" s="237"/>
      <c r="H22" s="237"/>
      <c r="I22" s="237"/>
      <c r="J22" s="237"/>
      <c r="K22" s="237"/>
      <c r="L22" s="43"/>
      <c r="M22" s="43"/>
      <c r="N22" s="43"/>
      <c r="O22" s="43"/>
      <c r="P22" s="43"/>
      <c r="Q22" s="43"/>
      <c r="R22" s="43"/>
      <c r="S22" s="43"/>
      <c r="T22" s="43"/>
      <c r="U22" s="43"/>
      <c r="V22" s="43"/>
      <c r="W22" s="43"/>
      <c r="X22" s="43"/>
      <c r="Y22" s="43"/>
      <c r="Z22" s="43"/>
      <c r="AA22" s="43"/>
      <c r="AB22" s="43"/>
      <c r="AC22" s="43"/>
      <c r="AD22" s="43"/>
      <c r="AE22" s="43"/>
      <c r="AF22" s="43"/>
      <c r="AG22" s="44"/>
    </row>
    <row r="23" spans="1:34" ht="15" customHeight="1">
      <c r="A23" s="29"/>
      <c r="B23" s="349" t="s">
        <v>34</v>
      </c>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44"/>
    </row>
    <row r="24" spans="1:34" ht="15" customHeight="1">
      <c r="A24" s="29"/>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44"/>
    </row>
    <row r="25" spans="1:34" ht="15" customHeight="1">
      <c r="A25" s="29"/>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row>
    <row r="26" spans="1:34" ht="15" customHeight="1">
      <c r="A26" s="29"/>
      <c r="B26" s="38">
        <v>1</v>
      </c>
      <c r="C26" s="38"/>
      <c r="D26" s="38" t="e">
        <f>"変更後の交付決定額"&amp;"　　"&amp;TEXT('額確定通知書（決裁後）'!I31,"#,###円")</f>
        <v>#N/A</v>
      </c>
      <c r="E26" s="38"/>
      <c r="F26" s="38"/>
      <c r="G26" s="38"/>
      <c r="I26" s="173"/>
      <c r="J26" s="173"/>
      <c r="K26" s="173"/>
      <c r="L26" s="173"/>
      <c r="M26" s="173"/>
      <c r="N26" s="173"/>
      <c r="U26" s="38"/>
      <c r="V26" s="38"/>
      <c r="W26" s="38"/>
      <c r="X26" s="38"/>
      <c r="Y26" s="38"/>
      <c r="Z26" s="38"/>
      <c r="AA26" s="38"/>
      <c r="AB26" s="38"/>
      <c r="AC26" s="38"/>
      <c r="AD26" s="38"/>
      <c r="AE26" s="38"/>
      <c r="AF26" s="38"/>
      <c r="AG26" s="44"/>
    </row>
    <row r="27" spans="1:34" ht="15" customHeight="1">
      <c r="A27" s="29"/>
      <c r="B27" s="246"/>
      <c r="C27" s="38"/>
      <c r="D27" s="38"/>
      <c r="E27" s="38"/>
      <c r="F27" s="38"/>
      <c r="G27" s="38"/>
      <c r="I27" s="241"/>
      <c r="J27" s="241"/>
      <c r="K27" s="241"/>
      <c r="L27" s="241"/>
      <c r="M27" s="241"/>
      <c r="N27" s="241"/>
      <c r="U27" s="38"/>
      <c r="V27" s="38"/>
      <c r="W27" s="38"/>
      <c r="X27" s="38"/>
      <c r="Y27" s="38"/>
      <c r="Z27" s="38"/>
      <c r="AA27" s="38"/>
      <c r="AB27" s="38"/>
      <c r="AC27" s="38"/>
      <c r="AD27" s="38"/>
      <c r="AE27" s="38"/>
      <c r="AF27" s="38"/>
      <c r="AG27" s="44"/>
    </row>
    <row r="28" spans="1:34" ht="15" customHeight="1">
      <c r="A28" s="29"/>
      <c r="B28" s="38"/>
      <c r="C28" s="38"/>
      <c r="D28" s="38" t="str">
        <f>"（変更前の交付決定額"&amp;"　　"&amp;TEXT('額確定通知書（決裁後）'!K33,"#,###円）")</f>
        <v>（変更前の交付決定額　　</v>
      </c>
      <c r="E28" s="38"/>
      <c r="F28" s="38"/>
      <c r="G28" s="38"/>
      <c r="H28" s="38"/>
      <c r="I28" s="38"/>
      <c r="J28" s="38"/>
      <c r="K28" s="38"/>
      <c r="L28" s="50"/>
      <c r="M28" s="50"/>
      <c r="N28" s="50"/>
      <c r="O28" s="50"/>
      <c r="P28" s="50"/>
      <c r="Q28" s="50"/>
      <c r="R28" s="50"/>
      <c r="S28" s="50"/>
      <c r="T28" s="50"/>
      <c r="U28" s="50"/>
      <c r="V28" s="38"/>
      <c r="W28" s="38"/>
      <c r="X28" s="38"/>
      <c r="Y28" s="38"/>
      <c r="Z28" s="38"/>
      <c r="AA28" s="38"/>
      <c r="AB28" s="38"/>
      <c r="AC28" s="38"/>
      <c r="AD28" s="38"/>
      <c r="AE28" s="38"/>
      <c r="AF28" s="38"/>
      <c r="AG28" s="44"/>
    </row>
    <row r="29" spans="1:34" ht="15" customHeight="1">
      <c r="A29" s="29"/>
      <c r="B29" s="43"/>
      <c r="C29" s="43"/>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44"/>
    </row>
    <row r="30" spans="1:34" ht="15" customHeight="1">
      <c r="A30" s="29"/>
      <c r="B30" s="140"/>
      <c r="C30" s="140"/>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44"/>
    </row>
    <row r="31" spans="1:34" ht="15" customHeight="1">
      <c r="A31" s="29"/>
      <c r="B31" s="55"/>
      <c r="C31" s="140"/>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44"/>
    </row>
    <row r="32" spans="1:34" ht="15" customHeight="1">
      <c r="A32" s="29"/>
      <c r="B32" s="55"/>
      <c r="C32" s="140"/>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44"/>
    </row>
    <row r="33" spans="1:33" ht="15" customHeight="1">
      <c r="A33" s="29"/>
      <c r="B33" s="141"/>
      <c r="C33" s="141"/>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44"/>
    </row>
    <row r="34" spans="1:33" ht="15" customHeight="1">
      <c r="A34" s="29"/>
      <c r="B34" s="46"/>
      <c r="C34" s="141"/>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44"/>
    </row>
    <row r="35" spans="1:33" ht="15" customHeight="1">
      <c r="A35" s="29"/>
      <c r="B35" s="46"/>
      <c r="C35" s="141"/>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44"/>
    </row>
    <row r="36" spans="1:33" ht="15" customHeight="1">
      <c r="A36" s="29"/>
      <c r="B36" s="141"/>
      <c r="C36" s="141"/>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44"/>
    </row>
    <row r="37" spans="1:33" ht="15" customHeight="1">
      <c r="A37" s="29"/>
      <c r="B37" s="46"/>
      <c r="C37" s="141"/>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44"/>
    </row>
    <row r="38" spans="1:33" ht="15" customHeight="1">
      <c r="A38" s="29"/>
      <c r="B38" s="46"/>
      <c r="C38" s="141"/>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44"/>
    </row>
    <row r="39" spans="1:33" ht="15" customHeight="1">
      <c r="A39" s="29"/>
      <c r="B39" s="141"/>
      <c r="C39" s="141"/>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44"/>
    </row>
    <row r="40" spans="1:33" ht="15" customHeight="1">
      <c r="A40" s="29"/>
      <c r="B40" s="46"/>
      <c r="C40" s="141"/>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44"/>
    </row>
    <row r="41" spans="1:33" ht="15" customHeight="1">
      <c r="A41" s="29"/>
      <c r="B41" s="46"/>
      <c r="C41" s="141"/>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44"/>
    </row>
    <row r="42" spans="1:33" ht="15" customHeight="1">
      <c r="A42" s="29"/>
      <c r="B42" s="141"/>
      <c r="C42" s="141"/>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44"/>
    </row>
    <row r="43" spans="1:33" ht="15" customHeight="1">
      <c r="A43" s="29"/>
      <c r="B43" s="46"/>
      <c r="C43" s="141"/>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44"/>
    </row>
    <row r="44" spans="1:33" ht="15" customHeight="1">
      <c r="A44" s="29"/>
      <c r="B44" s="46"/>
      <c r="C44" s="141"/>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44"/>
    </row>
    <row r="45" spans="1:33" ht="15" customHeight="1">
      <c r="A45" s="29"/>
      <c r="B45" s="141"/>
      <c r="C45" s="141"/>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44"/>
    </row>
    <row r="46" spans="1:33" ht="15" customHeight="1">
      <c r="A46" s="29"/>
      <c r="B46" s="46"/>
      <c r="C46" s="141"/>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44"/>
    </row>
    <row r="47" spans="1:33" ht="15" customHeight="1">
      <c r="A47" s="29"/>
      <c r="B47" s="38"/>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4"/>
    </row>
    <row r="48" spans="1:33" ht="15" customHeight="1">
      <c r="A48" s="29"/>
      <c r="B48" s="38"/>
      <c r="C48" s="38"/>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44"/>
    </row>
    <row r="49" spans="1:33" ht="15" customHeight="1">
      <c r="A49" s="29"/>
      <c r="B49" s="38"/>
      <c r="C49" s="38"/>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44"/>
    </row>
    <row r="50" spans="1:33" ht="15" customHeight="1">
      <c r="A50" s="29"/>
      <c r="B50" s="38"/>
      <c r="C50" s="38"/>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44"/>
    </row>
    <row r="51" spans="1:33" ht="15" customHeight="1">
      <c r="A51" s="29"/>
      <c r="B51" s="38"/>
      <c r="C51" s="38"/>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44"/>
    </row>
    <row r="52" spans="1:33" ht="15" customHeight="1">
      <c r="A52" s="29"/>
      <c r="B52" s="51"/>
      <c r="C52" s="51"/>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44"/>
    </row>
    <row r="53" spans="1:33" ht="15" customHeight="1">
      <c r="A53" s="29"/>
      <c r="B53" s="51"/>
      <c r="C53" s="38"/>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44"/>
    </row>
    <row r="54" spans="1:33" ht="15" customHeight="1">
      <c r="A54" s="248"/>
      <c r="B54" s="249"/>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50"/>
    </row>
    <row r="55" spans="1:33" ht="15"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row>
    <row r="56" spans="1:33" ht="1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row>
    <row r="57" spans="1:33" ht="1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row>
    <row r="58" spans="1:33" ht="1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row>
    <row r="59" spans="1:33" ht="1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row>
    <row r="60" spans="1:33" ht="1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row>
    <row r="61" spans="1:33" ht="1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row>
    <row r="62" spans="1:33" ht="1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row>
    <row r="63" spans="1:33" ht="1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row>
  </sheetData>
  <sheetProtection sheet="1" objects="1" scenarios="1"/>
  <mergeCells count="7">
    <mergeCell ref="B23:AF24"/>
    <mergeCell ref="Z3:AF3"/>
    <mergeCell ref="Z4:AF4"/>
    <mergeCell ref="B7:AF8"/>
    <mergeCell ref="B11:C11"/>
    <mergeCell ref="B12:C12"/>
    <mergeCell ref="B19:AF21"/>
  </mergeCells>
  <phoneticPr fontId="3"/>
  <conditionalFormatting sqref="Z4:AF4 Z3">
    <cfRule type="containsBlanks" dxfId="4" priority="1">
      <formula>LEN(TRIM(Z3))=0</formula>
    </cfRule>
  </conditionalFormatting>
  <printOptions horizontalCentered="1"/>
  <pageMargins left="0.43307086614173229" right="0.43307086614173229"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H63"/>
  <sheetViews>
    <sheetView showGridLines="0" view="pageBreakPreview" zoomScale="115" zoomScaleNormal="100" zoomScaleSheetLayoutView="115" workbookViewId="0">
      <selection activeCell="C31" sqref="B30:AF32"/>
    </sheetView>
  </sheetViews>
  <sheetFormatPr defaultColWidth="2.5" defaultRowHeight="15" customHeight="1"/>
  <cols>
    <col min="1" max="1" width="2.5" style="39"/>
    <col min="2" max="2" width="2.5" style="39" customWidth="1"/>
    <col min="3" max="3" width="2.5" style="39"/>
    <col min="4" max="4" width="2.5" style="39" customWidth="1"/>
    <col min="5" max="16384" width="2.5" style="39"/>
  </cols>
  <sheetData>
    <row r="1" spans="1:33" ht="15" customHeight="1">
      <c r="A1" s="39" t="s">
        <v>41</v>
      </c>
    </row>
    <row r="2" spans="1:33" ht="15" customHeight="1">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2"/>
    </row>
    <row r="3" spans="1:33" ht="15" customHeight="1">
      <c r="A3" s="29"/>
      <c r="B3" s="43"/>
      <c r="C3" s="43"/>
      <c r="D3" s="43"/>
      <c r="E3" s="43"/>
      <c r="F3" s="43"/>
      <c r="G3" s="43"/>
      <c r="H3" s="43"/>
      <c r="I3" s="43"/>
      <c r="J3" s="43"/>
      <c r="K3" s="43"/>
      <c r="L3" s="43"/>
      <c r="M3" s="43"/>
      <c r="N3" s="43"/>
      <c r="O3" s="43"/>
      <c r="P3" s="43"/>
      <c r="Q3" s="43"/>
      <c r="R3" s="43"/>
      <c r="S3" s="43"/>
      <c r="T3" s="43"/>
      <c r="U3" s="43"/>
      <c r="V3" s="43"/>
      <c r="W3" s="43"/>
      <c r="X3" s="43"/>
      <c r="Y3" s="43"/>
      <c r="Z3" s="457" t="str">
        <f>"延水産第"&amp;'額確定通知書（案）'!Z3&amp;"号"</f>
        <v>延水産第号</v>
      </c>
      <c r="AA3" s="457"/>
      <c r="AB3" s="457"/>
      <c r="AC3" s="457"/>
      <c r="AD3" s="457"/>
      <c r="AE3" s="457"/>
      <c r="AF3" s="457"/>
      <c r="AG3" s="44"/>
    </row>
    <row r="4" spans="1:33" ht="15" customHeight="1">
      <c r="A4" s="29"/>
      <c r="B4" s="43"/>
      <c r="C4" s="43"/>
      <c r="D4" s="43"/>
      <c r="E4" s="43"/>
      <c r="F4" s="43"/>
      <c r="G4" s="43"/>
      <c r="H4" s="43"/>
      <c r="I4" s="43"/>
      <c r="J4" s="43"/>
      <c r="K4" s="43"/>
      <c r="L4" s="43"/>
      <c r="M4" s="43"/>
      <c r="N4" s="43"/>
      <c r="O4" s="43"/>
      <c r="P4" s="43"/>
      <c r="Q4" s="43"/>
      <c r="R4" s="43"/>
      <c r="S4" s="43"/>
      <c r="T4" s="43"/>
      <c r="U4" s="43"/>
      <c r="V4" s="43"/>
      <c r="W4" s="172"/>
      <c r="X4" s="43"/>
      <c r="Y4" s="43"/>
      <c r="Z4" s="415" t="str">
        <f>TEXT('額確定通知書（決裁後）'!Z4,"[$-ja-JP]ggge年m月d日")</f>
        <v>明治33年1月0日</v>
      </c>
      <c r="AA4" s="415"/>
      <c r="AB4" s="415"/>
      <c r="AC4" s="415"/>
      <c r="AD4" s="415"/>
      <c r="AE4" s="415"/>
      <c r="AF4" s="415"/>
      <c r="AG4" s="44"/>
    </row>
    <row r="5" spans="1:33" ht="15" customHeight="1">
      <c r="A5" s="29"/>
      <c r="B5" s="43"/>
      <c r="C5" s="43"/>
      <c r="D5" s="43"/>
      <c r="E5" s="43"/>
      <c r="F5" s="43"/>
      <c r="G5" s="43"/>
      <c r="H5" s="43"/>
      <c r="I5" s="43"/>
      <c r="J5" s="43"/>
      <c r="K5" s="43"/>
      <c r="L5" s="43"/>
      <c r="M5" s="43"/>
      <c r="N5" s="43"/>
      <c r="O5" s="43"/>
      <c r="P5" s="43"/>
      <c r="Q5" s="43"/>
      <c r="R5" s="43"/>
      <c r="S5" s="43"/>
      <c r="T5" s="43"/>
      <c r="U5" s="43"/>
      <c r="V5" s="43"/>
      <c r="W5" s="43"/>
      <c r="X5" s="43"/>
      <c r="Y5" s="242"/>
      <c r="Z5" s="43"/>
      <c r="AA5" s="43"/>
      <c r="AB5" s="43"/>
      <c r="AC5" s="43"/>
      <c r="AD5" s="43"/>
      <c r="AE5" s="43"/>
      <c r="AF5" s="43"/>
      <c r="AG5" s="44"/>
    </row>
    <row r="6" spans="1:33" ht="15" customHeight="1">
      <c r="A6" s="29"/>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4"/>
    </row>
    <row r="7" spans="1:33" ht="15" customHeight="1">
      <c r="A7" s="29"/>
      <c r="B7" s="350" t="s">
        <v>1949</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44"/>
    </row>
    <row r="8" spans="1:33" ht="15" customHeight="1">
      <c r="A8" s="23"/>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44"/>
    </row>
    <row r="9" spans="1:33" ht="15" customHeight="1">
      <c r="A9" s="2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44"/>
    </row>
    <row r="10" spans="1:33" ht="15" customHeight="1">
      <c r="A10" s="29"/>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4"/>
    </row>
    <row r="11" spans="1:33" ht="15" customHeight="1">
      <c r="A11" s="29"/>
      <c r="B11" s="349" t="s">
        <v>35</v>
      </c>
      <c r="C11" s="349"/>
      <c r="E11" s="240" t="str">
        <f>'変更交付決定（案）（必要な場合のみ）'!E11</f>
        <v/>
      </c>
      <c r="F11" s="38"/>
      <c r="G11" s="38"/>
      <c r="H11" s="38"/>
      <c r="I11" s="38"/>
      <c r="J11" s="38"/>
      <c r="K11" s="38"/>
      <c r="L11" s="38"/>
      <c r="M11" s="38"/>
      <c r="N11" s="38"/>
      <c r="O11" s="38"/>
      <c r="P11" s="38"/>
      <c r="Q11" s="38"/>
      <c r="R11" s="38"/>
      <c r="S11" s="38"/>
      <c r="T11" s="38"/>
      <c r="U11" s="43"/>
      <c r="V11" s="43"/>
      <c r="W11" s="43"/>
      <c r="X11" s="43"/>
      <c r="Y11" s="43"/>
      <c r="Z11" s="43"/>
      <c r="AA11" s="43"/>
      <c r="AB11" s="43"/>
      <c r="AC11" s="43"/>
      <c r="AD11" s="43"/>
      <c r="AE11" s="43"/>
      <c r="AF11" s="43"/>
      <c r="AG11" s="44"/>
    </row>
    <row r="12" spans="1:33" ht="15" customHeight="1">
      <c r="A12" s="29"/>
      <c r="B12" s="349" t="s">
        <v>36</v>
      </c>
      <c r="C12" s="349"/>
      <c r="E12" s="251">
        <f>'変更交付決定（案）（必要な場合のみ）'!E12</f>
        <v>0</v>
      </c>
      <c r="F12" s="38"/>
      <c r="G12" s="38"/>
      <c r="H12" s="38"/>
      <c r="I12" s="38"/>
      <c r="J12" s="38"/>
      <c r="K12" s="38"/>
      <c r="L12" s="38"/>
      <c r="M12" s="38"/>
      <c r="N12" s="38"/>
      <c r="O12" s="38"/>
      <c r="P12" s="38"/>
      <c r="Q12" s="38"/>
      <c r="R12" s="38"/>
      <c r="S12" s="38"/>
      <c r="T12" s="38"/>
      <c r="U12" s="43"/>
      <c r="V12" s="43"/>
      <c r="W12" s="43"/>
      <c r="X12" s="43"/>
      <c r="Y12" s="43"/>
      <c r="Z12" s="43"/>
      <c r="AA12" s="43"/>
      <c r="AB12" s="43"/>
      <c r="AC12" s="43"/>
      <c r="AD12" s="43"/>
      <c r="AE12" s="43"/>
      <c r="AF12" s="43"/>
      <c r="AG12" s="44"/>
    </row>
    <row r="13" spans="1:33" ht="15" customHeight="1">
      <c r="A13" s="29"/>
      <c r="B13" s="38"/>
      <c r="C13" s="38"/>
      <c r="E13" s="149">
        <f>'変更交付決定（案）（必要な場合のみ）'!E13</f>
        <v>0</v>
      </c>
      <c r="F13" s="245"/>
      <c r="G13" s="245"/>
      <c r="H13" s="245"/>
      <c r="I13" s="245"/>
      <c r="J13" s="245"/>
      <c r="K13" s="245"/>
      <c r="L13" s="245"/>
      <c r="M13" s="245"/>
      <c r="N13" s="245"/>
      <c r="O13" s="245"/>
      <c r="P13" s="245"/>
      <c r="Q13" s="43"/>
      <c r="R13" s="43"/>
      <c r="S13" s="43"/>
      <c r="T13" s="43"/>
      <c r="U13" s="43"/>
      <c r="V13" s="43"/>
      <c r="W13" s="43"/>
      <c r="X13" s="43"/>
      <c r="Y13" s="43"/>
      <c r="Z13" s="43"/>
      <c r="AA13" s="43"/>
      <c r="AB13" s="43"/>
      <c r="AC13" s="43"/>
      <c r="AD13" s="43"/>
      <c r="AE13" s="43"/>
      <c r="AF13" s="43"/>
      <c r="AG13" s="44"/>
    </row>
    <row r="14" spans="1:33" ht="15" customHeight="1">
      <c r="A14" s="29"/>
      <c r="B14" s="43"/>
      <c r="C14" s="43"/>
      <c r="D14" s="43"/>
      <c r="E14" s="59"/>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row>
    <row r="15" spans="1:33" ht="15" customHeight="1">
      <c r="A15" s="29"/>
      <c r="B15" s="43"/>
      <c r="C15" s="43"/>
      <c r="D15" s="43"/>
      <c r="E15" s="43"/>
      <c r="F15" s="43"/>
      <c r="G15" s="43"/>
      <c r="H15" s="43"/>
      <c r="I15" s="43"/>
      <c r="J15" s="43"/>
      <c r="K15" s="43"/>
      <c r="L15" s="43"/>
      <c r="M15" s="43"/>
      <c r="N15" s="43"/>
      <c r="O15" s="43"/>
      <c r="P15" s="43"/>
      <c r="Q15" s="43"/>
      <c r="R15" s="43"/>
      <c r="S15" s="43"/>
      <c r="T15" s="43"/>
      <c r="V15" s="38"/>
      <c r="W15" s="38"/>
      <c r="X15" s="38"/>
      <c r="Y15" s="38"/>
      <c r="Z15" s="38"/>
      <c r="AA15" s="38"/>
      <c r="AB15" s="38"/>
      <c r="AC15" s="38"/>
      <c r="AD15" s="38"/>
      <c r="AE15" s="38"/>
      <c r="AF15" s="243" t="s">
        <v>1974</v>
      </c>
      <c r="AG15" s="44"/>
    </row>
    <row r="16" spans="1:33" ht="15" customHeight="1">
      <c r="A16" s="29"/>
      <c r="B16" s="43"/>
      <c r="C16" s="43"/>
      <c r="D16" s="43"/>
      <c r="E16" s="43"/>
      <c r="F16" s="43"/>
      <c r="G16" s="43"/>
      <c r="H16" s="43"/>
      <c r="I16" s="43"/>
      <c r="J16" s="43"/>
      <c r="K16" s="43"/>
      <c r="L16" s="43"/>
      <c r="M16" s="43"/>
      <c r="N16" s="43"/>
      <c r="O16" s="43"/>
      <c r="P16" s="43"/>
      <c r="Q16" s="43"/>
      <c r="R16" s="43"/>
      <c r="S16" s="43"/>
      <c r="T16" s="43"/>
      <c r="U16" s="43"/>
      <c r="V16" s="172"/>
      <c r="W16" s="172"/>
      <c r="X16" s="43"/>
      <c r="Y16" s="43"/>
      <c r="Z16" s="43"/>
      <c r="AA16" s="43"/>
      <c r="AB16" s="43"/>
      <c r="AC16" s="43"/>
      <c r="AD16" s="43"/>
      <c r="AE16" s="43"/>
      <c r="AF16" s="43"/>
      <c r="AG16" s="44"/>
    </row>
    <row r="17" spans="1:34" ht="15" customHeight="1">
      <c r="A17" s="29"/>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row>
    <row r="18" spans="1:34" ht="15" customHeight="1">
      <c r="A18" s="29"/>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G18" s="44"/>
    </row>
    <row r="19" spans="1:34" ht="15" customHeight="1">
      <c r="A19" s="29"/>
      <c r="B19" s="407" t="str">
        <f>"　"&amp;TEXT('3. 実績報告書'!AF3,"[$-ja-JP]ggge年m月d日")&amp;"付けをもって実績報告のあった水産業販路拡大等支援事業"&amp;"（"&amp;受付書!C14&amp;"）"&amp;"について次のとおり補助することを決定したので、延岡市補助金等の交付に関する規則第８条第２項の規定に基づいて通知します。"</f>
        <v>　明治33年1月0日付けをもって実績報告のあった水産業販路拡大等支援事業（）について次のとおり補助することを決定したので、延岡市補助金等の交付に関する規則第８条第２項の規定に基づいて通知します。</v>
      </c>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7"/>
      <c r="AH19" s="48"/>
    </row>
    <row r="20" spans="1:34" ht="15" customHeight="1">
      <c r="A20" s="29"/>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4"/>
    </row>
    <row r="21" spans="1:34" ht="15" customHeight="1">
      <c r="A21" s="29"/>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4"/>
    </row>
    <row r="22" spans="1:34" ht="15" customHeight="1">
      <c r="A22" s="29"/>
      <c r="B22" s="38"/>
      <c r="C22" s="43"/>
      <c r="D22" s="43"/>
      <c r="E22" s="237"/>
      <c r="F22" s="237"/>
      <c r="G22" s="237"/>
      <c r="H22" s="237"/>
      <c r="I22" s="237"/>
      <c r="J22" s="237"/>
      <c r="K22" s="237"/>
      <c r="L22" s="43"/>
      <c r="M22" s="43"/>
      <c r="N22" s="43"/>
      <c r="O22" s="43"/>
      <c r="P22" s="43"/>
      <c r="Q22" s="43"/>
      <c r="R22" s="43"/>
      <c r="S22" s="43"/>
      <c r="T22" s="43"/>
      <c r="U22" s="43"/>
      <c r="V22" s="43"/>
      <c r="W22" s="43"/>
      <c r="X22" s="43"/>
      <c r="Y22" s="43"/>
      <c r="Z22" s="43"/>
      <c r="AA22" s="43"/>
      <c r="AB22" s="43"/>
      <c r="AC22" s="43"/>
      <c r="AD22" s="43"/>
      <c r="AE22" s="43"/>
      <c r="AF22" s="43"/>
      <c r="AG22" s="44"/>
    </row>
    <row r="23" spans="1:34" ht="15" customHeight="1">
      <c r="A23" s="29"/>
      <c r="B23" s="349" t="s">
        <v>34</v>
      </c>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44"/>
    </row>
    <row r="24" spans="1:34" ht="15" customHeight="1">
      <c r="A24" s="29"/>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44"/>
    </row>
    <row r="25" spans="1:34" ht="15" customHeight="1">
      <c r="A25" s="29"/>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row>
    <row r="26" spans="1:34" ht="15" customHeight="1">
      <c r="A26" s="29"/>
      <c r="B26" s="38">
        <v>1</v>
      </c>
      <c r="C26" s="38"/>
      <c r="D26" s="38" t="e">
        <f>"変更後の交付決定額"&amp;"　　"&amp;TEXT('額確定通知書（決裁後）'!I31,"#,###円")</f>
        <v>#N/A</v>
      </c>
      <c r="E26" s="38"/>
      <c r="F26" s="38"/>
      <c r="G26" s="38"/>
      <c r="I26" s="173"/>
      <c r="J26" s="173"/>
      <c r="K26" s="173"/>
      <c r="L26" s="173"/>
      <c r="M26" s="173"/>
      <c r="N26" s="173"/>
      <c r="U26" s="38"/>
      <c r="V26" s="38"/>
      <c r="W26" s="38"/>
      <c r="X26" s="38"/>
      <c r="Y26" s="38"/>
      <c r="Z26" s="38"/>
      <c r="AA26" s="38"/>
      <c r="AB26" s="38"/>
      <c r="AC26" s="38"/>
      <c r="AD26" s="38"/>
      <c r="AE26" s="38"/>
      <c r="AF26" s="38"/>
      <c r="AG26" s="44"/>
    </row>
    <row r="27" spans="1:34" ht="15" customHeight="1">
      <c r="A27" s="29"/>
      <c r="B27" s="246"/>
      <c r="C27" s="38"/>
      <c r="D27" s="38"/>
      <c r="E27" s="38"/>
      <c r="F27" s="38"/>
      <c r="G27" s="38"/>
      <c r="I27" s="241"/>
      <c r="J27" s="241"/>
      <c r="K27" s="241"/>
      <c r="L27" s="241"/>
      <c r="M27" s="241"/>
      <c r="N27" s="241"/>
      <c r="U27" s="38"/>
      <c r="V27" s="38"/>
      <c r="W27" s="38"/>
      <c r="X27" s="38"/>
      <c r="Y27" s="38"/>
      <c r="Z27" s="38"/>
      <c r="AA27" s="38"/>
      <c r="AB27" s="38"/>
      <c r="AC27" s="38"/>
      <c r="AD27" s="38"/>
      <c r="AE27" s="38"/>
      <c r="AF27" s="38"/>
      <c r="AG27" s="44"/>
    </row>
    <row r="28" spans="1:34" ht="15" customHeight="1">
      <c r="A28" s="29"/>
      <c r="B28" s="38"/>
      <c r="C28" s="38"/>
      <c r="D28" s="38" t="str">
        <f>"（変更前の交付決定額"&amp;"　　"&amp;TEXT('額確定通知書（決裁後）'!K33,"#,###円）")</f>
        <v>（変更前の交付決定額　　</v>
      </c>
      <c r="E28" s="38"/>
      <c r="F28" s="38"/>
      <c r="G28" s="38"/>
      <c r="H28" s="38"/>
      <c r="I28" s="38"/>
      <c r="J28" s="38"/>
      <c r="K28" s="38"/>
      <c r="L28" s="50"/>
      <c r="M28" s="50"/>
      <c r="N28" s="50"/>
      <c r="O28" s="50"/>
      <c r="P28" s="50"/>
      <c r="Q28" s="50"/>
      <c r="R28" s="50"/>
      <c r="S28" s="50"/>
      <c r="T28" s="50"/>
      <c r="U28" s="50"/>
      <c r="V28" s="38"/>
      <c r="W28" s="38"/>
      <c r="X28" s="38"/>
      <c r="Y28" s="38"/>
      <c r="Z28" s="38"/>
      <c r="AA28" s="38"/>
      <c r="AB28" s="38"/>
      <c r="AC28" s="38"/>
      <c r="AD28" s="38"/>
      <c r="AE28" s="38"/>
      <c r="AF28" s="38"/>
      <c r="AG28" s="44"/>
    </row>
    <row r="29" spans="1:34" ht="15" customHeight="1">
      <c r="A29" s="29"/>
      <c r="B29" s="43"/>
      <c r="C29" s="43"/>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44"/>
    </row>
    <row r="30" spans="1:34" ht="15" customHeight="1">
      <c r="A30" s="29"/>
      <c r="B30" s="140"/>
      <c r="C30" s="140"/>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44"/>
    </row>
    <row r="31" spans="1:34" ht="15" customHeight="1">
      <c r="A31" s="29"/>
      <c r="B31" s="55"/>
      <c r="C31" s="140"/>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44"/>
    </row>
    <row r="32" spans="1:34" ht="15" customHeight="1">
      <c r="A32" s="29"/>
      <c r="B32" s="55"/>
      <c r="C32" s="140"/>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44"/>
    </row>
    <row r="33" spans="1:33" ht="15" customHeight="1">
      <c r="A33" s="29"/>
      <c r="B33" s="141"/>
      <c r="C33" s="141"/>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44"/>
    </row>
    <row r="34" spans="1:33" ht="15" customHeight="1">
      <c r="A34" s="29"/>
      <c r="B34" s="46"/>
      <c r="C34" s="141"/>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44"/>
    </row>
    <row r="35" spans="1:33" ht="15" customHeight="1">
      <c r="A35" s="29"/>
      <c r="B35" s="46"/>
      <c r="C35" s="141"/>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44"/>
    </row>
    <row r="36" spans="1:33" ht="15" customHeight="1">
      <c r="A36" s="29"/>
      <c r="B36" s="141"/>
      <c r="C36" s="141"/>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44"/>
    </row>
    <row r="37" spans="1:33" ht="15" customHeight="1">
      <c r="A37" s="29"/>
      <c r="B37" s="46"/>
      <c r="C37" s="141"/>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44"/>
    </row>
    <row r="38" spans="1:33" ht="15" customHeight="1">
      <c r="A38" s="29"/>
      <c r="B38" s="46"/>
      <c r="C38" s="141"/>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44"/>
    </row>
    <row r="39" spans="1:33" ht="15" customHeight="1">
      <c r="A39" s="29"/>
      <c r="B39" s="141"/>
      <c r="C39" s="141"/>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44"/>
    </row>
    <row r="40" spans="1:33" ht="15" customHeight="1">
      <c r="A40" s="29"/>
      <c r="B40" s="46"/>
      <c r="C40" s="141"/>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44"/>
    </row>
    <row r="41" spans="1:33" ht="15" customHeight="1">
      <c r="A41" s="29"/>
      <c r="B41" s="46"/>
      <c r="C41" s="141"/>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44"/>
    </row>
    <row r="42" spans="1:33" ht="15" customHeight="1">
      <c r="A42" s="29"/>
      <c r="B42" s="141"/>
      <c r="C42" s="141"/>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44"/>
    </row>
    <row r="43" spans="1:33" ht="15" customHeight="1">
      <c r="A43" s="29"/>
      <c r="B43" s="46"/>
      <c r="C43" s="141"/>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44"/>
    </row>
    <row r="44" spans="1:33" ht="15" customHeight="1">
      <c r="A44" s="29"/>
      <c r="B44" s="46"/>
      <c r="C44" s="141"/>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44"/>
    </row>
    <row r="45" spans="1:33" ht="15" customHeight="1">
      <c r="A45" s="29"/>
      <c r="B45" s="141"/>
      <c r="C45" s="141"/>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44"/>
    </row>
    <row r="46" spans="1:33" ht="15" customHeight="1">
      <c r="A46" s="29"/>
      <c r="B46" s="46"/>
      <c r="C46" s="141"/>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44"/>
    </row>
    <row r="47" spans="1:33" ht="15" customHeight="1">
      <c r="A47" s="29"/>
      <c r="B47" s="38"/>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4"/>
    </row>
    <row r="48" spans="1:33" ht="15" customHeight="1">
      <c r="A48" s="29"/>
      <c r="B48" s="38"/>
      <c r="C48" s="38"/>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44"/>
    </row>
    <row r="49" spans="1:33" ht="15" customHeight="1">
      <c r="A49" s="29"/>
      <c r="B49" s="38"/>
      <c r="C49" s="38"/>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44"/>
    </row>
    <row r="50" spans="1:33" ht="15" customHeight="1">
      <c r="A50" s="29"/>
      <c r="B50" s="38"/>
      <c r="C50" s="38"/>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44"/>
    </row>
    <row r="51" spans="1:33" ht="15" customHeight="1">
      <c r="A51" s="29"/>
      <c r="B51" s="38"/>
      <c r="C51" s="38"/>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44"/>
    </row>
    <row r="52" spans="1:33" ht="15" customHeight="1">
      <c r="A52" s="29"/>
      <c r="B52" s="51"/>
      <c r="C52" s="51"/>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44"/>
    </row>
    <row r="53" spans="1:33" ht="15" customHeight="1">
      <c r="A53" s="29"/>
      <c r="B53" s="51"/>
      <c r="C53" s="38"/>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44"/>
    </row>
    <row r="54" spans="1:33" ht="15" customHeight="1">
      <c r="A54" s="248"/>
      <c r="B54" s="249"/>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50"/>
    </row>
    <row r="55" spans="1:33" ht="15"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row>
    <row r="56" spans="1:33" ht="1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row>
    <row r="57" spans="1:33" ht="1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row>
    <row r="58" spans="1:33" ht="1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row>
    <row r="59" spans="1:33" ht="1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row>
    <row r="60" spans="1:33" ht="1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row>
    <row r="61" spans="1:33" ht="1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row>
    <row r="62" spans="1:33" ht="1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row>
    <row r="63" spans="1:33" ht="1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row>
  </sheetData>
  <sheetProtection sheet="1" objects="1" scenarios="1"/>
  <mergeCells count="7">
    <mergeCell ref="B23:AF24"/>
    <mergeCell ref="Z3:AF3"/>
    <mergeCell ref="Z4:AF4"/>
    <mergeCell ref="B7:AF8"/>
    <mergeCell ref="B11:C11"/>
    <mergeCell ref="B12:C12"/>
    <mergeCell ref="B19:AF21"/>
  </mergeCells>
  <phoneticPr fontId="3"/>
  <conditionalFormatting sqref="Z4:AF4 Z3">
    <cfRule type="containsBlanks" dxfId="3" priority="1">
      <formula>LEN(TRIM(Z3))=0</formula>
    </cfRule>
  </conditionalFormatting>
  <printOptions horizontalCentered="1"/>
  <pageMargins left="0.43307086614173229" right="0.43307086614173229" top="0.74803149606299213" bottom="0.74803149606299213" header="0.31496062992125984" footer="0.31496062992125984"/>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30"/>
  <sheetViews>
    <sheetView showGridLines="0" view="pageBreakPreview" zoomScaleNormal="100" zoomScaleSheetLayoutView="100" workbookViewId="0">
      <selection activeCell="C31" sqref="B30:AF32"/>
    </sheetView>
  </sheetViews>
  <sheetFormatPr defaultRowHeight="13.5"/>
  <cols>
    <col min="1" max="1" width="11" style="198" customWidth="1"/>
    <col min="2" max="2" width="9" style="198" customWidth="1"/>
    <col min="3" max="3" width="15.125" style="198" customWidth="1"/>
    <col min="4" max="4" width="12.375" style="198" customWidth="1"/>
    <col min="5" max="5" width="37.5" style="198" customWidth="1"/>
    <col min="6" max="6" width="14.5" style="198" customWidth="1"/>
    <col min="7" max="7" width="8.375" style="204" customWidth="1"/>
    <col min="8" max="16384" width="9" style="198"/>
  </cols>
  <sheetData>
    <row r="1" spans="1:10" ht="35.25" customHeight="1" thickBot="1">
      <c r="A1" s="460" t="s">
        <v>53</v>
      </c>
      <c r="B1" s="460"/>
      <c r="C1" s="460"/>
      <c r="D1" s="460"/>
      <c r="E1" s="460"/>
      <c r="F1" s="460"/>
      <c r="G1" s="460"/>
    </row>
    <row r="2" spans="1:10" ht="30" customHeight="1" thickBot="1">
      <c r="A2" s="199" t="s">
        <v>54</v>
      </c>
      <c r="B2" s="200" t="s">
        <v>55</v>
      </c>
      <c r="C2" s="201" t="s">
        <v>56</v>
      </c>
      <c r="D2" s="202" t="s">
        <v>57</v>
      </c>
      <c r="E2" s="203" t="s">
        <v>58</v>
      </c>
      <c r="F2" s="461" t="s">
        <v>59</v>
      </c>
      <c r="G2" s="462"/>
    </row>
    <row r="3" spans="1:10" ht="30" customHeight="1">
      <c r="A3" s="463" t="s">
        <v>60</v>
      </c>
      <c r="B3" s="464"/>
      <c r="C3" s="464"/>
      <c r="D3" s="464"/>
      <c r="E3" s="465" t="s">
        <v>61</v>
      </c>
      <c r="F3" s="466"/>
      <c r="G3" s="467"/>
    </row>
    <row r="4" spans="1:10" ht="30" customHeight="1" thickBot="1">
      <c r="A4" s="468" t="s">
        <v>62</v>
      </c>
      <c r="B4" s="469"/>
      <c r="C4" s="469"/>
      <c r="D4" s="469"/>
      <c r="E4" s="470">
        <f>'額確定通知書（決裁後）'!E12</f>
        <v>0</v>
      </c>
      <c r="F4" s="471"/>
      <c r="G4" s="472"/>
      <c r="J4" s="204"/>
    </row>
    <row r="5" spans="1:10" ht="30" customHeight="1" thickBot="1">
      <c r="A5" s="473" t="s">
        <v>63</v>
      </c>
      <c r="B5" s="474"/>
      <c r="C5" s="474"/>
      <c r="D5" s="474"/>
      <c r="E5" s="205" t="s">
        <v>64</v>
      </c>
      <c r="F5" s="475" t="s">
        <v>65</v>
      </c>
      <c r="G5" s="476"/>
    </row>
    <row r="6" spans="1:10" ht="30" customHeight="1">
      <c r="A6" s="463" t="s">
        <v>66</v>
      </c>
      <c r="B6" s="464"/>
      <c r="C6" s="464"/>
      <c r="D6" s="464"/>
      <c r="E6" s="206" t="s">
        <v>67</v>
      </c>
      <c r="F6" s="207" t="str">
        <f>'交付決定（決裁後）'!I26</f>
        <v/>
      </c>
      <c r="G6" s="208" t="s">
        <v>68</v>
      </c>
      <c r="I6" s="209"/>
    </row>
    <row r="7" spans="1:10" ht="30" customHeight="1">
      <c r="A7" s="458" t="s">
        <v>69</v>
      </c>
      <c r="B7" s="459"/>
      <c r="C7" s="459"/>
      <c r="D7" s="459"/>
      <c r="E7" s="210" t="s">
        <v>70</v>
      </c>
      <c r="F7" s="211">
        <f>'4. 事業報告書兼収支計算書（入力箇所あり）'!D35</f>
        <v>0</v>
      </c>
      <c r="G7" s="212" t="s">
        <v>68</v>
      </c>
    </row>
    <row r="8" spans="1:10" ht="30" customHeight="1">
      <c r="A8" s="458" t="s">
        <v>71</v>
      </c>
      <c r="B8" s="459"/>
      <c r="C8" s="459"/>
      <c r="D8" s="459"/>
      <c r="E8" s="210" t="s">
        <v>72</v>
      </c>
      <c r="F8" s="211">
        <f>'4. 事業報告書兼収支計算書（入力箇所あり）'!D33</f>
        <v>0</v>
      </c>
      <c r="G8" s="212" t="s">
        <v>68</v>
      </c>
    </row>
    <row r="9" spans="1:10" ht="30" customHeight="1">
      <c r="A9" s="458" t="s">
        <v>73</v>
      </c>
      <c r="B9" s="459"/>
      <c r="C9" s="459"/>
      <c r="D9" s="459"/>
      <c r="E9" s="210" t="s">
        <v>74</v>
      </c>
      <c r="F9" s="213">
        <f>F7-F8</f>
        <v>0</v>
      </c>
      <c r="G9" s="212" t="s">
        <v>68</v>
      </c>
    </row>
    <row r="10" spans="1:10" ht="30" customHeight="1">
      <c r="A10" s="458" t="s">
        <v>75</v>
      </c>
      <c r="B10" s="459"/>
      <c r="C10" s="459"/>
      <c r="D10" s="459"/>
      <c r="E10" s="210" t="s">
        <v>76</v>
      </c>
      <c r="F10" s="211" t="e">
        <f>'4. 事業報告書兼収支計算書（入力箇所あり）'!D25</f>
        <v>#N/A</v>
      </c>
      <c r="G10" s="212" t="s">
        <v>68</v>
      </c>
    </row>
    <row r="11" spans="1:10" ht="30" customHeight="1">
      <c r="A11" s="458" t="s">
        <v>77</v>
      </c>
      <c r="B11" s="459"/>
      <c r="C11" s="459"/>
      <c r="D11" s="459"/>
      <c r="E11" s="210" t="s">
        <v>70</v>
      </c>
      <c r="F11" s="211">
        <v>0</v>
      </c>
      <c r="G11" s="212" t="s">
        <v>68</v>
      </c>
    </row>
    <row r="12" spans="1:10" ht="30" customHeight="1">
      <c r="A12" s="458" t="s">
        <v>78</v>
      </c>
      <c r="B12" s="459"/>
      <c r="C12" s="459"/>
      <c r="D12" s="459"/>
      <c r="E12" s="210" t="s">
        <v>70</v>
      </c>
      <c r="F12" s="211">
        <v>0</v>
      </c>
      <c r="G12" s="212" t="s">
        <v>68</v>
      </c>
    </row>
    <row r="13" spans="1:10" ht="30" customHeight="1">
      <c r="A13" s="458" t="s">
        <v>79</v>
      </c>
      <c r="B13" s="459"/>
      <c r="C13" s="459"/>
      <c r="D13" s="459"/>
      <c r="E13" s="214" t="s">
        <v>80</v>
      </c>
      <c r="F13" s="211">
        <v>0</v>
      </c>
      <c r="G13" s="212" t="s">
        <v>68</v>
      </c>
    </row>
    <row r="14" spans="1:10" ht="30" customHeight="1">
      <c r="A14" s="477" t="s">
        <v>81</v>
      </c>
      <c r="B14" s="478"/>
      <c r="C14" s="478"/>
      <c r="D14" s="478"/>
      <c r="E14" s="210" t="s">
        <v>82</v>
      </c>
      <c r="F14" s="213" t="e">
        <f>F10-F9-F13</f>
        <v>#N/A</v>
      </c>
      <c r="G14" s="212" t="s">
        <v>68</v>
      </c>
    </row>
    <row r="15" spans="1:10" ht="30" customHeight="1">
      <c r="A15" s="458" t="s">
        <v>83</v>
      </c>
      <c r="B15" s="459"/>
      <c r="C15" s="459"/>
      <c r="D15" s="459"/>
      <c r="E15" s="210" t="s">
        <v>84</v>
      </c>
      <c r="F15" s="213" t="e">
        <f>F8-F14</f>
        <v>#N/A</v>
      </c>
      <c r="G15" s="212" t="s">
        <v>68</v>
      </c>
    </row>
    <row r="16" spans="1:10" ht="30" customHeight="1">
      <c r="A16" s="458" t="s">
        <v>85</v>
      </c>
      <c r="B16" s="459"/>
      <c r="C16" s="459"/>
      <c r="D16" s="459"/>
      <c r="E16" s="210" t="s">
        <v>86</v>
      </c>
      <c r="F16" s="211" t="e">
        <f>VLOOKUP(受付書!C14,'データシート（さわらない）'!A2:F10,3,FALSE)</f>
        <v>#N/A</v>
      </c>
      <c r="G16" s="212" t="s">
        <v>68</v>
      </c>
    </row>
    <row r="17" spans="1:7" ht="30" customHeight="1">
      <c r="A17" s="481" t="s">
        <v>87</v>
      </c>
      <c r="B17" s="482"/>
      <c r="C17" s="482"/>
      <c r="D17" s="482"/>
      <c r="E17" s="479" t="s">
        <v>88</v>
      </c>
      <c r="F17" s="211" t="e">
        <f>VLOOKUP(受付書!C14,'データシート（さわらない）'!A2:F10,4,FALSE)</f>
        <v>#N/A</v>
      </c>
      <c r="G17" s="215" t="s">
        <v>89</v>
      </c>
    </row>
    <row r="18" spans="1:7" ht="30" customHeight="1">
      <c r="A18" s="483"/>
      <c r="B18" s="484"/>
      <c r="C18" s="484"/>
      <c r="D18" s="484"/>
      <c r="E18" s="480"/>
      <c r="F18" s="211" t="e">
        <f>VLOOKUP(受付書!C14,'データシート（さわらない）'!A2:F10,5,FALSE)</f>
        <v>#N/A</v>
      </c>
      <c r="G18" s="215" t="s">
        <v>90</v>
      </c>
    </row>
    <row r="19" spans="1:7" ht="30" customHeight="1">
      <c r="A19" s="458" t="s">
        <v>91</v>
      </c>
      <c r="B19" s="459"/>
      <c r="C19" s="459"/>
      <c r="D19" s="459"/>
      <c r="E19" s="210" t="s">
        <v>92</v>
      </c>
      <c r="F19" s="213" t="e">
        <f>ROUNDDOWN(F8*F17/F18,0)</f>
        <v>#N/A</v>
      </c>
      <c r="G19" s="212" t="s">
        <v>68</v>
      </c>
    </row>
    <row r="20" spans="1:7" ht="30" customHeight="1">
      <c r="A20" s="458" t="s">
        <v>93</v>
      </c>
      <c r="B20" s="459"/>
      <c r="C20" s="459"/>
      <c r="D20" s="459"/>
      <c r="E20" s="210" t="s">
        <v>94</v>
      </c>
      <c r="F20" s="213" t="e">
        <f>MIN(F15,F16,F19)</f>
        <v>#N/A</v>
      </c>
      <c r="G20" s="212" t="s">
        <v>68</v>
      </c>
    </row>
    <row r="21" spans="1:7" ht="30" customHeight="1" thickBot="1">
      <c r="A21" s="458" t="s">
        <v>95</v>
      </c>
      <c r="B21" s="459"/>
      <c r="C21" s="459"/>
      <c r="D21" s="459"/>
      <c r="E21" s="210" t="s">
        <v>70</v>
      </c>
      <c r="F21" s="211">
        <v>0</v>
      </c>
      <c r="G21" s="212" t="s">
        <v>68</v>
      </c>
    </row>
    <row r="22" spans="1:7" ht="30" customHeight="1" thickBot="1">
      <c r="A22" s="495" t="s">
        <v>96</v>
      </c>
      <c r="B22" s="475"/>
      <c r="C22" s="475"/>
      <c r="D22" s="475"/>
      <c r="E22" s="475"/>
      <c r="F22" s="475"/>
      <c r="G22" s="476"/>
    </row>
    <row r="23" spans="1:7" ht="30" customHeight="1">
      <c r="A23" s="496" t="s">
        <v>97</v>
      </c>
      <c r="B23" s="497"/>
      <c r="C23" s="497"/>
      <c r="D23" s="497"/>
      <c r="E23" s="216" t="s">
        <v>98</v>
      </c>
      <c r="F23" s="217"/>
      <c r="G23" s="218" t="s">
        <v>99</v>
      </c>
    </row>
    <row r="24" spans="1:7" ht="30" hidden="1" customHeight="1">
      <c r="A24" s="219"/>
      <c r="B24" s="220"/>
      <c r="C24" s="220"/>
      <c r="D24" s="220"/>
      <c r="E24" s="221" t="s">
        <v>100</v>
      </c>
      <c r="F24" s="222">
        <f>F13*10</f>
        <v>0</v>
      </c>
      <c r="G24" s="223"/>
    </row>
    <row r="25" spans="1:7" ht="30" customHeight="1" thickBot="1">
      <c r="A25" s="468" t="s">
        <v>101</v>
      </c>
      <c r="B25" s="469"/>
      <c r="C25" s="469"/>
      <c r="D25" s="469"/>
      <c r="E25" s="210" t="s">
        <v>102</v>
      </c>
      <c r="F25" s="213" t="e">
        <f>F13/F20*100</f>
        <v>#N/A</v>
      </c>
      <c r="G25" s="224" t="s">
        <v>103</v>
      </c>
    </row>
    <row r="26" spans="1:7" ht="29.1" customHeight="1" thickBot="1">
      <c r="A26" s="495" t="s">
        <v>104</v>
      </c>
      <c r="B26" s="475"/>
      <c r="C26" s="475"/>
      <c r="D26" s="475"/>
      <c r="E26" s="475"/>
      <c r="F26" s="475"/>
      <c r="G26" s="476"/>
    </row>
    <row r="27" spans="1:7" ht="105.75" customHeight="1" thickBot="1">
      <c r="A27" s="485" t="s">
        <v>105</v>
      </c>
      <c r="B27" s="486"/>
      <c r="C27" s="486"/>
      <c r="D27" s="486"/>
      <c r="E27" s="486"/>
      <c r="F27" s="486"/>
      <c r="G27" s="487"/>
    </row>
    <row r="28" spans="1:7" ht="24.75" customHeight="1">
      <c r="A28" s="488" t="s">
        <v>106</v>
      </c>
      <c r="B28" s="489"/>
      <c r="C28" s="489"/>
      <c r="D28" s="489"/>
      <c r="E28" s="489"/>
      <c r="F28" s="489"/>
      <c r="G28" s="490"/>
    </row>
    <row r="29" spans="1:7" ht="17.25" customHeight="1">
      <c r="A29" s="225"/>
      <c r="B29" s="491" t="s">
        <v>130</v>
      </c>
      <c r="C29" s="491"/>
      <c r="D29" s="491"/>
      <c r="E29" s="226"/>
      <c r="F29" s="226"/>
      <c r="G29" s="227"/>
    </row>
    <row r="30" spans="1:7" ht="30.75" customHeight="1" thickBot="1">
      <c r="A30" s="492" t="s">
        <v>107</v>
      </c>
      <c r="B30" s="493"/>
      <c r="C30" s="493"/>
      <c r="D30" s="493"/>
      <c r="E30" s="493"/>
      <c r="F30" s="493"/>
      <c r="G30" s="494"/>
    </row>
  </sheetData>
  <sheetProtection sheet="1" formatCells="0"/>
  <dataConsolidate/>
  <mergeCells count="32">
    <mergeCell ref="B29:D29"/>
    <mergeCell ref="A30:G30"/>
    <mergeCell ref="A22:G22"/>
    <mergeCell ref="A23:D23"/>
    <mergeCell ref="A25:D25"/>
    <mergeCell ref="A26:G26"/>
    <mergeCell ref="A19:D19"/>
    <mergeCell ref="A20:D20"/>
    <mergeCell ref="A27:G27"/>
    <mergeCell ref="A28:G28"/>
    <mergeCell ref="A21:D21"/>
    <mergeCell ref="A11:D11"/>
    <mergeCell ref="A12:D12"/>
    <mergeCell ref="A13:D13"/>
    <mergeCell ref="A14:D14"/>
    <mergeCell ref="E17:E18"/>
    <mergeCell ref="A15:D15"/>
    <mergeCell ref="A16:D16"/>
    <mergeCell ref="A17:D18"/>
    <mergeCell ref="A10:D10"/>
    <mergeCell ref="A9:D9"/>
    <mergeCell ref="A1:G1"/>
    <mergeCell ref="F2:G2"/>
    <mergeCell ref="A3:D3"/>
    <mergeCell ref="E3:G3"/>
    <mergeCell ref="A4:D4"/>
    <mergeCell ref="E4:G4"/>
    <mergeCell ref="A5:D5"/>
    <mergeCell ref="F5:G5"/>
    <mergeCell ref="A6:D6"/>
    <mergeCell ref="A7:D7"/>
    <mergeCell ref="A8:D8"/>
  </mergeCells>
  <phoneticPr fontId="3"/>
  <dataValidations count="3">
    <dataValidation type="list" allowBlank="1" showInputMessage="1" showErrorMessage="1" sqref="F2:G2">
      <formula1>"確定払,前金払,概算払"</formula1>
    </dataValidation>
    <dataValidation type="list" allowBlank="1" showInputMessage="1" showErrorMessage="1" sqref="D2">
      <formula1>"単年度,継続"</formula1>
    </dataValidation>
    <dataValidation type="list" allowBlank="1" showInputMessage="1" showErrorMessage="1" sqref="A2">
      <formula1>"事業,運営"</formula1>
    </dataValidation>
  </dataValidations>
  <pageMargins left="0.74803149606299213" right="0.70866141732283472" top="0.74803149606299213" bottom="0.74803149606299213" header="0.31496062992125984" footer="0.31496062992125984"/>
  <pageSetup paperSize="9" scale="82" fitToWidth="0" orientation="portrait" r:id="rId1"/>
  <colBreaks count="1" manualBreakCount="1">
    <brk id="7" max="29"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2:AH54"/>
  <sheetViews>
    <sheetView showGridLines="0" view="pageBreakPreview" zoomScaleNormal="100" zoomScaleSheetLayoutView="100" workbookViewId="0">
      <selection activeCell="C31" sqref="B30:AF32"/>
    </sheetView>
  </sheetViews>
  <sheetFormatPr defaultColWidth="2.5" defaultRowHeight="15" customHeight="1"/>
  <cols>
    <col min="1" max="4" width="2.5" style="43"/>
    <col min="5" max="5" width="2.5" style="43" customWidth="1"/>
    <col min="6" max="16384" width="2.5" style="43"/>
  </cols>
  <sheetData>
    <row r="2" spans="1:33" ht="15" customHeight="1">
      <c r="W2" s="172"/>
      <c r="Z2" s="422">
        <f>'額確定通知書（決裁後）'!Z4</f>
        <v>0</v>
      </c>
      <c r="AA2" s="422"/>
      <c r="AB2" s="422"/>
      <c r="AC2" s="422"/>
      <c r="AD2" s="422"/>
      <c r="AE2" s="422"/>
      <c r="AF2" s="422"/>
    </row>
    <row r="3" spans="1:33" ht="15" customHeight="1">
      <c r="Y3" s="168"/>
    </row>
    <row r="4" spans="1:33" ht="15" customHeight="1">
      <c r="Y4" s="168"/>
    </row>
    <row r="6" spans="1:33" ht="15" customHeight="1">
      <c r="B6" s="167">
        <f>'額確定通知書（決裁後）'!E12</f>
        <v>0</v>
      </c>
      <c r="C6" s="38"/>
      <c r="F6" s="167"/>
      <c r="G6" s="167"/>
      <c r="H6" s="167"/>
      <c r="I6" s="167"/>
      <c r="J6" s="167"/>
      <c r="K6" s="167"/>
      <c r="L6" s="167"/>
      <c r="M6" s="167"/>
      <c r="N6" s="167"/>
      <c r="O6" s="167"/>
      <c r="P6" s="167"/>
      <c r="Q6" s="166"/>
      <c r="R6" s="166"/>
      <c r="S6" s="166"/>
    </row>
    <row r="7" spans="1:33" ht="15" customHeight="1">
      <c r="B7" s="148" t="str">
        <f>'額確定通知書（決裁後）'!E13&amp;"　様"</f>
        <v>0　様</v>
      </c>
      <c r="C7" s="38"/>
      <c r="F7" s="149"/>
      <c r="G7" s="149"/>
      <c r="H7" s="149"/>
      <c r="I7" s="149"/>
      <c r="J7" s="149"/>
      <c r="K7" s="149"/>
      <c r="L7" s="149"/>
      <c r="M7" s="149"/>
      <c r="N7" s="149"/>
      <c r="O7" s="149"/>
      <c r="P7" s="149"/>
      <c r="Q7" s="149"/>
      <c r="R7" s="149"/>
      <c r="S7" s="149"/>
    </row>
    <row r="8" spans="1:33" ht="15" customHeight="1">
      <c r="B8" s="38"/>
      <c r="C8" s="38"/>
      <c r="E8" s="149"/>
      <c r="F8" s="149"/>
      <c r="G8" s="149"/>
      <c r="H8" s="149"/>
      <c r="I8" s="149"/>
      <c r="J8" s="149"/>
      <c r="K8" s="149"/>
      <c r="L8" s="149"/>
      <c r="M8" s="149"/>
      <c r="N8" s="149"/>
      <c r="O8" s="149"/>
      <c r="P8" s="149"/>
      <c r="Q8" s="149"/>
      <c r="R8" s="149"/>
      <c r="S8" s="149"/>
    </row>
    <row r="9" spans="1:33" ht="15" customHeight="1">
      <c r="B9" s="38"/>
      <c r="C9" s="38"/>
      <c r="E9" s="149"/>
      <c r="F9" s="149"/>
      <c r="G9" s="149"/>
      <c r="H9" s="149"/>
      <c r="I9" s="149"/>
      <c r="J9" s="149"/>
      <c r="K9" s="149"/>
      <c r="L9" s="149"/>
      <c r="M9" s="149"/>
      <c r="N9" s="149"/>
      <c r="O9" s="149"/>
      <c r="P9" s="149"/>
      <c r="Q9" s="149"/>
      <c r="R9" s="149"/>
      <c r="S9" s="149"/>
    </row>
    <row r="11" spans="1:33" ht="15" customHeight="1">
      <c r="V11" s="38"/>
      <c r="W11" s="38"/>
      <c r="X11" s="38"/>
      <c r="Y11" s="38"/>
      <c r="Z11" s="38"/>
      <c r="AA11" s="38"/>
      <c r="AB11" s="38"/>
      <c r="AC11" s="38"/>
      <c r="AD11" s="38"/>
      <c r="AE11" s="38"/>
      <c r="AF11" s="170" t="s">
        <v>239</v>
      </c>
    </row>
    <row r="12" spans="1:33" ht="15" customHeight="1">
      <c r="V12" s="172"/>
      <c r="W12" s="172"/>
    </row>
    <row r="13" spans="1:33" ht="15" customHeight="1">
      <c r="A13" s="423" t="s">
        <v>240</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row>
    <row r="14" spans="1:33" ht="15" customHeight="1">
      <c r="A14" s="423"/>
      <c r="B14" s="423"/>
      <c r="C14" s="423"/>
      <c r="D14" s="423"/>
      <c r="E14" s="423"/>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row>
    <row r="17" spans="2:34" ht="15" customHeight="1">
      <c r="B17" s="427" t="s">
        <v>241</v>
      </c>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8"/>
      <c r="AH17" s="48"/>
    </row>
    <row r="18" spans="2:34" ht="15" customHeight="1">
      <c r="B18" s="427"/>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row>
    <row r="19" spans="2:34" ht="15" customHeight="1">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row>
    <row r="20" spans="2:34" ht="15" customHeight="1">
      <c r="B20" s="38"/>
      <c r="E20" s="166"/>
      <c r="F20" s="166"/>
      <c r="G20" s="166"/>
      <c r="H20" s="166"/>
      <c r="I20" s="166"/>
      <c r="J20" s="166"/>
      <c r="K20" s="166"/>
    </row>
    <row r="21" spans="2:34" ht="15" customHeight="1">
      <c r="B21" s="38"/>
      <c r="E21" s="166"/>
      <c r="F21" s="166"/>
      <c r="G21" s="166"/>
      <c r="H21" s="166"/>
      <c r="I21" s="166"/>
      <c r="J21" s="166"/>
      <c r="K21" s="166"/>
    </row>
    <row r="22" spans="2:34" ht="15" customHeight="1">
      <c r="B22" s="349" t="s">
        <v>34</v>
      </c>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row>
    <row r="23" spans="2:34" ht="15" customHeight="1">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row>
    <row r="25" spans="2:34" ht="15" customHeight="1">
      <c r="B25" s="38"/>
      <c r="C25" s="38"/>
      <c r="D25" s="38"/>
      <c r="E25" s="38"/>
      <c r="F25" s="38"/>
      <c r="G25" s="38"/>
      <c r="I25" s="173"/>
      <c r="J25" s="173"/>
      <c r="K25" s="173"/>
      <c r="L25" s="173"/>
      <c r="M25" s="173"/>
      <c r="N25" s="173"/>
      <c r="U25" s="38"/>
      <c r="V25" s="38"/>
      <c r="W25" s="38"/>
      <c r="X25" s="38"/>
      <c r="Y25" s="38"/>
      <c r="Z25" s="38"/>
      <c r="AA25" s="38"/>
      <c r="AB25" s="38"/>
      <c r="AC25" s="38"/>
      <c r="AD25" s="38"/>
      <c r="AE25" s="38"/>
      <c r="AF25" s="38"/>
    </row>
    <row r="26" spans="2:34" ht="15" customHeight="1">
      <c r="B26" s="38"/>
      <c r="C26" s="38" t="s">
        <v>242</v>
      </c>
      <c r="D26" s="38"/>
      <c r="E26" s="38"/>
      <c r="F26" s="38"/>
      <c r="G26" s="38"/>
      <c r="I26" s="169"/>
      <c r="J26" s="169"/>
      <c r="K26" s="169"/>
      <c r="L26" s="169"/>
      <c r="M26" s="169"/>
      <c r="N26" s="171" t="s">
        <v>243</v>
      </c>
      <c r="U26" s="38"/>
      <c r="V26" s="38"/>
      <c r="W26" s="38"/>
      <c r="X26" s="38"/>
      <c r="Y26" s="38"/>
      <c r="Z26" s="38"/>
      <c r="AA26" s="38"/>
      <c r="AB26" s="38"/>
      <c r="AC26" s="38"/>
      <c r="AD26" s="38"/>
      <c r="AE26" s="38"/>
      <c r="AF26" s="38"/>
    </row>
    <row r="27" spans="2:34" ht="15" customHeight="1">
      <c r="B27" s="38"/>
      <c r="C27" s="38"/>
      <c r="D27" s="38"/>
      <c r="E27" s="38"/>
      <c r="F27" s="38"/>
      <c r="G27" s="38"/>
      <c r="H27" s="38"/>
      <c r="I27" s="38"/>
      <c r="J27" s="38"/>
      <c r="K27" s="38"/>
      <c r="L27" s="50"/>
      <c r="M27" s="50"/>
      <c r="N27" s="50"/>
      <c r="O27" s="50"/>
      <c r="P27" s="50"/>
      <c r="Q27" s="50"/>
      <c r="R27" s="50"/>
      <c r="S27" s="50"/>
      <c r="T27" s="50"/>
      <c r="U27" s="50"/>
      <c r="V27" s="38"/>
      <c r="W27" s="38"/>
      <c r="X27" s="38"/>
      <c r="Y27" s="38"/>
      <c r="Z27" s="38"/>
      <c r="AA27" s="38"/>
      <c r="AB27" s="38"/>
      <c r="AC27" s="38"/>
      <c r="AD27" s="38"/>
      <c r="AE27" s="38"/>
      <c r="AF27" s="38"/>
    </row>
    <row r="28" spans="2:34" ht="15" customHeight="1">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row>
    <row r="29" spans="2:34" ht="15" customHeight="1">
      <c r="B29" s="140"/>
      <c r="C29" s="140"/>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6" t="s">
        <v>244</v>
      </c>
      <c r="AD29" s="175"/>
      <c r="AE29" s="175"/>
      <c r="AF29" s="175"/>
    </row>
    <row r="30" spans="2:34" ht="15" customHeight="1">
      <c r="B30" s="55"/>
      <c r="C30" s="140"/>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row>
    <row r="31" spans="2:34" ht="15" customHeight="1">
      <c r="B31" s="55"/>
      <c r="C31" s="140"/>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row>
    <row r="32" spans="2:34" ht="15" customHeight="1">
      <c r="B32" s="141"/>
      <c r="C32" s="141"/>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row>
    <row r="33" spans="2:32" ht="15" customHeight="1">
      <c r="B33" s="46"/>
      <c r="C33" s="141"/>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row>
    <row r="34" spans="2:32" ht="15" customHeight="1">
      <c r="B34" s="46"/>
      <c r="C34" s="141"/>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row>
    <row r="35" spans="2:32" ht="15" customHeight="1">
      <c r="B35" s="141"/>
      <c r="C35" s="141"/>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row>
    <row r="36" spans="2:32" ht="15" customHeight="1">
      <c r="B36" s="46"/>
      <c r="C36" s="141"/>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row>
    <row r="37" spans="2:32" ht="15" customHeight="1">
      <c r="B37" s="46"/>
      <c r="C37" s="141"/>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row>
    <row r="38" spans="2:32" ht="15" customHeight="1">
      <c r="B38" s="141"/>
      <c r="C38" s="141"/>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row>
    <row r="39" spans="2:32" ht="15" customHeight="1">
      <c r="B39" s="46"/>
      <c r="C39" s="141"/>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row>
    <row r="40" spans="2:32" ht="15" customHeight="1">
      <c r="B40" s="46"/>
      <c r="C40" s="141"/>
      <c r="D40" s="177"/>
      <c r="E40" s="177"/>
      <c r="F40" s="177"/>
      <c r="G40" s="177"/>
      <c r="H40" s="177"/>
      <c r="I40" s="177"/>
      <c r="J40" s="177"/>
      <c r="K40" s="177"/>
      <c r="L40" s="177"/>
      <c r="M40" s="177"/>
      <c r="N40" s="177"/>
      <c r="O40" s="177"/>
      <c r="P40" s="177"/>
      <c r="Q40" s="177"/>
      <c r="R40" s="177"/>
      <c r="S40" s="177"/>
      <c r="T40" s="177"/>
      <c r="U40" s="177"/>
      <c r="V40" s="177"/>
      <c r="W40" s="424" t="s">
        <v>245</v>
      </c>
      <c r="X40" s="425"/>
      <c r="Y40" s="425"/>
      <c r="Z40" s="425"/>
      <c r="AA40" s="425"/>
      <c r="AB40" s="425"/>
      <c r="AC40" s="425"/>
      <c r="AD40" s="425"/>
      <c r="AE40" s="426"/>
      <c r="AF40" s="177"/>
    </row>
    <row r="41" spans="2:32" ht="15" customHeight="1">
      <c r="B41" s="141"/>
      <c r="C41" s="141"/>
      <c r="D41" s="177"/>
      <c r="E41" s="177"/>
      <c r="F41" s="177"/>
      <c r="G41" s="177"/>
      <c r="H41" s="177"/>
      <c r="I41" s="177"/>
      <c r="J41" s="177"/>
      <c r="K41" s="177"/>
      <c r="L41" s="177"/>
      <c r="M41" s="177"/>
      <c r="N41" s="177"/>
      <c r="O41" s="177"/>
      <c r="P41" s="177"/>
      <c r="Q41" s="177"/>
      <c r="R41" s="177"/>
      <c r="S41" s="177"/>
      <c r="T41" s="177"/>
      <c r="U41" s="177"/>
      <c r="V41" s="177"/>
      <c r="W41" s="29"/>
      <c r="AE41" s="44"/>
      <c r="AF41" s="177"/>
    </row>
    <row r="42" spans="2:32" ht="15" customHeight="1">
      <c r="B42" s="46"/>
      <c r="C42" s="141"/>
      <c r="D42" s="177"/>
      <c r="E42" s="177"/>
      <c r="F42" s="177"/>
      <c r="G42" s="177"/>
      <c r="H42" s="177"/>
      <c r="I42" s="177"/>
      <c r="J42" s="177"/>
      <c r="K42" s="177"/>
      <c r="L42" s="177"/>
      <c r="M42" s="177"/>
      <c r="N42" s="177"/>
      <c r="O42" s="177"/>
      <c r="P42" s="177"/>
      <c r="Q42" s="177"/>
      <c r="R42" s="177"/>
      <c r="S42" s="177"/>
      <c r="T42" s="177"/>
      <c r="U42" s="177"/>
      <c r="V42" s="177"/>
      <c r="W42" s="416" t="s">
        <v>246</v>
      </c>
      <c r="X42" s="417"/>
      <c r="Y42" s="417"/>
      <c r="Z42" s="417"/>
      <c r="AA42" s="417"/>
      <c r="AB42" s="417"/>
      <c r="AC42" s="417"/>
      <c r="AD42" s="417"/>
      <c r="AE42" s="418"/>
      <c r="AF42" s="177"/>
    </row>
    <row r="43" spans="2:32" ht="15" customHeight="1">
      <c r="B43" s="46"/>
      <c r="C43" s="141"/>
      <c r="D43" s="177"/>
      <c r="E43" s="177"/>
      <c r="F43" s="177"/>
      <c r="G43" s="177"/>
      <c r="H43" s="177"/>
      <c r="I43" s="177"/>
      <c r="J43" s="177"/>
      <c r="K43" s="177"/>
      <c r="L43" s="177"/>
      <c r="M43" s="177"/>
      <c r="N43" s="177"/>
      <c r="O43" s="177"/>
      <c r="P43" s="177"/>
      <c r="Q43" s="177"/>
      <c r="R43" s="177"/>
      <c r="S43" s="177"/>
      <c r="T43" s="177"/>
      <c r="U43" s="177"/>
      <c r="V43" s="177"/>
      <c r="W43" s="416" t="s">
        <v>247</v>
      </c>
      <c r="X43" s="417"/>
      <c r="Y43" s="417"/>
      <c r="Z43" s="417"/>
      <c r="AA43" s="417"/>
      <c r="AB43" s="417"/>
      <c r="AC43" s="417"/>
      <c r="AD43" s="417"/>
      <c r="AE43" s="418"/>
      <c r="AF43" s="177"/>
    </row>
    <row r="44" spans="2:32" ht="15" customHeight="1">
      <c r="B44" s="141"/>
      <c r="C44" s="141"/>
      <c r="D44" s="177"/>
      <c r="E44" s="177"/>
      <c r="F44" s="177"/>
      <c r="G44" s="177"/>
      <c r="H44" s="177"/>
      <c r="I44" s="177"/>
      <c r="J44" s="177"/>
      <c r="K44" s="177"/>
      <c r="L44" s="177"/>
      <c r="M44" s="177"/>
      <c r="N44" s="177"/>
      <c r="O44" s="177"/>
      <c r="P44" s="177"/>
      <c r="Q44" s="177"/>
      <c r="R44" s="177"/>
      <c r="S44" s="177"/>
      <c r="T44" s="177"/>
      <c r="U44" s="177"/>
      <c r="V44" s="177"/>
      <c r="W44" s="419" t="s">
        <v>248</v>
      </c>
      <c r="X44" s="420"/>
      <c r="Y44" s="420"/>
      <c r="Z44" s="420"/>
      <c r="AA44" s="420"/>
      <c r="AB44" s="420"/>
      <c r="AC44" s="420"/>
      <c r="AD44" s="420"/>
      <c r="AE44" s="421"/>
      <c r="AF44" s="177"/>
    </row>
    <row r="45" spans="2:32" ht="15" customHeight="1">
      <c r="B45" s="46"/>
      <c r="C45" s="141"/>
      <c r="D45" s="177"/>
      <c r="E45" s="177"/>
      <c r="F45" s="177"/>
      <c r="G45" s="177"/>
      <c r="H45" s="177"/>
      <c r="I45" s="177"/>
      <c r="J45" s="177"/>
      <c r="K45" s="177"/>
      <c r="L45" s="177"/>
      <c r="M45" s="177"/>
      <c r="N45" s="177"/>
      <c r="O45" s="177"/>
      <c r="P45" s="177"/>
      <c r="Q45" s="177"/>
      <c r="R45" s="177"/>
      <c r="S45" s="177"/>
      <c r="T45" s="177"/>
      <c r="U45" s="177"/>
      <c r="V45" s="177"/>
      <c r="AF45" s="177"/>
    </row>
    <row r="46" spans="2:32" ht="15" customHeight="1">
      <c r="B46" s="38"/>
      <c r="C46" s="46"/>
      <c r="D46" s="46"/>
      <c r="E46" s="46"/>
      <c r="F46" s="46"/>
      <c r="G46" s="46"/>
      <c r="H46" s="46"/>
      <c r="I46" s="46"/>
      <c r="J46" s="46"/>
      <c r="K46" s="46"/>
      <c r="L46" s="46"/>
      <c r="M46" s="46"/>
      <c r="N46" s="46"/>
      <c r="O46" s="46"/>
      <c r="P46" s="46"/>
      <c r="Q46" s="46"/>
      <c r="R46" s="46"/>
      <c r="S46" s="46"/>
      <c r="T46" s="46"/>
      <c r="U46" s="46"/>
      <c r="V46" s="46"/>
      <c r="AF46" s="46"/>
    </row>
    <row r="47" spans="2:32" ht="15" customHeight="1">
      <c r="B47" s="38"/>
      <c r="C47" s="38"/>
      <c r="D47" s="178"/>
      <c r="E47" s="178"/>
      <c r="F47" s="178"/>
      <c r="G47" s="178"/>
      <c r="H47" s="178"/>
      <c r="I47" s="178"/>
      <c r="J47" s="178"/>
      <c r="K47" s="178"/>
      <c r="L47" s="178"/>
      <c r="M47" s="178"/>
      <c r="N47" s="178"/>
      <c r="O47" s="178"/>
      <c r="P47" s="178"/>
      <c r="Q47" s="178"/>
      <c r="R47" s="178"/>
      <c r="S47" s="178"/>
      <c r="T47" s="178"/>
      <c r="U47" s="178"/>
      <c r="V47" s="178"/>
      <c r="AF47" s="178"/>
    </row>
    <row r="48" spans="2:32" ht="15" customHeight="1">
      <c r="B48" s="38"/>
      <c r="C48" s="38"/>
      <c r="D48" s="178"/>
      <c r="E48" s="178"/>
      <c r="F48" s="178"/>
      <c r="G48" s="178"/>
      <c r="H48" s="178"/>
      <c r="I48" s="178"/>
      <c r="J48" s="178"/>
      <c r="K48" s="178"/>
      <c r="L48" s="178"/>
      <c r="M48" s="178"/>
      <c r="N48" s="178"/>
      <c r="O48" s="178"/>
      <c r="P48" s="178"/>
      <c r="Q48" s="178"/>
      <c r="R48" s="178"/>
      <c r="S48" s="178"/>
      <c r="T48" s="178"/>
      <c r="U48" s="178"/>
      <c r="V48" s="178"/>
      <c r="AF48" s="178"/>
    </row>
    <row r="49" spans="2:32" ht="15" customHeight="1">
      <c r="B49" s="38"/>
      <c r="C49" s="38"/>
      <c r="D49" s="179"/>
      <c r="E49" s="179"/>
      <c r="F49" s="179"/>
      <c r="G49" s="179"/>
      <c r="H49" s="179"/>
      <c r="I49" s="179"/>
      <c r="J49" s="179"/>
      <c r="K49" s="179"/>
      <c r="L49" s="179"/>
      <c r="M49" s="179"/>
      <c r="N49" s="179"/>
      <c r="O49" s="179"/>
      <c r="P49" s="179"/>
      <c r="Q49" s="179"/>
      <c r="R49" s="179"/>
      <c r="S49" s="179"/>
      <c r="T49" s="179"/>
      <c r="U49" s="179"/>
      <c r="V49" s="179"/>
      <c r="AF49" s="179"/>
    </row>
    <row r="50" spans="2:32" ht="15" customHeight="1">
      <c r="B50" s="38"/>
      <c r="C50" s="38"/>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row>
    <row r="51" spans="2:32" ht="15" customHeight="1">
      <c r="B51" s="51"/>
      <c r="C51" s="51"/>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row>
    <row r="52" spans="2:32" ht="15" customHeight="1">
      <c r="B52" s="51"/>
      <c r="C52" s="38"/>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row>
    <row r="53" spans="2:32" ht="15" customHeight="1">
      <c r="B53" s="51"/>
      <c r="C53" s="38"/>
      <c r="D53" s="167"/>
      <c r="E53" s="167"/>
      <c r="F53" s="167"/>
      <c r="G53" s="167"/>
      <c r="H53" s="167"/>
      <c r="I53" s="167"/>
      <c r="J53" s="167"/>
      <c r="K53" s="167"/>
      <c r="L53" s="167"/>
      <c r="M53" s="167"/>
      <c r="N53" s="167"/>
      <c r="O53" s="180"/>
      <c r="P53" s="180"/>
      <c r="Q53" s="180"/>
      <c r="R53" s="180"/>
      <c r="S53" s="180"/>
      <c r="T53" s="180"/>
      <c r="U53" s="167"/>
      <c r="V53" s="167"/>
      <c r="W53" s="167"/>
      <c r="X53" s="167"/>
      <c r="Y53" s="167"/>
      <c r="Z53" s="167"/>
      <c r="AA53" s="167"/>
      <c r="AB53" s="167"/>
      <c r="AC53" s="167"/>
      <c r="AD53" s="167"/>
      <c r="AE53" s="167"/>
      <c r="AF53" s="167"/>
    </row>
    <row r="54" spans="2:32" ht="15" customHeight="1">
      <c r="B54" s="51"/>
      <c r="C54" s="38"/>
      <c r="D54" s="167"/>
      <c r="E54" s="167"/>
      <c r="F54" s="167"/>
      <c r="G54" s="167"/>
      <c r="H54" s="167"/>
      <c r="I54" s="167"/>
      <c r="J54" s="167"/>
      <c r="K54" s="167"/>
      <c r="L54" s="167"/>
      <c r="M54" s="167"/>
      <c r="N54" s="167"/>
      <c r="O54" s="180"/>
      <c r="P54" s="180"/>
      <c r="Q54" s="180"/>
      <c r="R54" s="180"/>
      <c r="S54" s="180"/>
      <c r="T54" s="180"/>
      <c r="U54" s="167"/>
      <c r="V54" s="167"/>
      <c r="W54" s="167"/>
      <c r="X54" s="167"/>
      <c r="Y54" s="167"/>
      <c r="Z54" s="167"/>
      <c r="AA54" s="167"/>
      <c r="AB54" s="167"/>
      <c r="AC54" s="167"/>
      <c r="AD54" s="167"/>
      <c r="AE54" s="167"/>
      <c r="AF54" s="167"/>
    </row>
  </sheetData>
  <mergeCells count="8">
    <mergeCell ref="W42:AE42"/>
    <mergeCell ref="W43:AE43"/>
    <mergeCell ref="W44:AE44"/>
    <mergeCell ref="Z2:AF2"/>
    <mergeCell ref="A13:AG14"/>
    <mergeCell ref="B17:AF19"/>
    <mergeCell ref="B22:AF23"/>
    <mergeCell ref="W40:AE40"/>
  </mergeCells>
  <phoneticPr fontId="3"/>
  <dataValidations count="1">
    <dataValidation type="list" allowBlank="1" showInputMessage="1" showErrorMessage="1" sqref="L27:M27 O27:U27">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6"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AG56"/>
  <sheetViews>
    <sheetView showGridLines="0" view="pageBreakPreview" zoomScale="115" zoomScaleNormal="100" zoomScaleSheetLayoutView="115" workbookViewId="0">
      <selection activeCell="B9" sqref="B9"/>
    </sheetView>
  </sheetViews>
  <sheetFormatPr defaultColWidth="2.5" defaultRowHeight="15" customHeight="1"/>
  <cols>
    <col min="1" max="16384" width="2.5" style="14"/>
  </cols>
  <sheetData>
    <row r="1" spans="1:33" ht="15" customHeight="1">
      <c r="A1" s="14" t="s">
        <v>111</v>
      </c>
    </row>
    <row r="2" spans="1:33" ht="15" customHeight="1">
      <c r="A2" s="1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7"/>
    </row>
    <row r="3" spans="1:33" ht="15" customHeight="1">
      <c r="A3" s="18"/>
      <c r="B3" s="19"/>
      <c r="C3" s="19"/>
      <c r="D3" s="19"/>
      <c r="E3" s="19"/>
      <c r="F3" s="19"/>
      <c r="G3" s="19"/>
      <c r="H3" s="19"/>
      <c r="I3" s="19"/>
      <c r="J3" s="19"/>
      <c r="K3" s="19"/>
      <c r="L3" s="19"/>
      <c r="M3" s="19"/>
      <c r="N3" s="19"/>
      <c r="O3" s="19"/>
      <c r="P3" s="19"/>
      <c r="Q3" s="19"/>
      <c r="R3" s="19"/>
      <c r="S3" s="19"/>
      <c r="T3" s="19"/>
      <c r="U3" s="19"/>
      <c r="V3" s="19"/>
      <c r="W3" s="20"/>
      <c r="X3" s="19"/>
      <c r="Y3" s="19"/>
      <c r="AA3" s="235"/>
      <c r="AB3" s="235"/>
      <c r="AC3" s="235"/>
      <c r="AD3" s="235"/>
      <c r="AE3" s="235"/>
      <c r="AF3" s="235" t="str">
        <f>TEXT(受付書!M4,"[$-ja-JP]ggge年m月d日")</f>
        <v>明治33年1月0日</v>
      </c>
      <c r="AG3" s="21"/>
    </row>
    <row r="4" spans="1:33" ht="15" customHeight="1">
      <c r="A4" s="18"/>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21"/>
    </row>
    <row r="5" spans="1:33" ht="15" customHeight="1">
      <c r="A5" s="18"/>
      <c r="B5" s="350" t="s">
        <v>112</v>
      </c>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21"/>
    </row>
    <row r="6" spans="1:33" ht="15" customHeight="1">
      <c r="A6" s="23"/>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21"/>
    </row>
    <row r="7" spans="1:33" ht="15" customHeight="1">
      <c r="A7" s="18"/>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21"/>
    </row>
    <row r="8" spans="1:33" ht="15" customHeight="1">
      <c r="A8" s="18"/>
      <c r="B8" s="26" t="s">
        <v>1972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21"/>
    </row>
    <row r="9" spans="1:33" ht="15" customHeight="1">
      <c r="A9" s="1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21"/>
    </row>
    <row r="10" spans="1:33" ht="15" customHeight="1">
      <c r="A10" s="1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21"/>
    </row>
    <row r="11" spans="1:33" ht="15" customHeight="1">
      <c r="A11" s="18"/>
      <c r="B11" s="19"/>
      <c r="C11" s="19"/>
      <c r="D11" s="19"/>
      <c r="E11" s="19"/>
      <c r="F11" s="19"/>
      <c r="G11" s="19"/>
      <c r="H11" s="19"/>
      <c r="I11" s="19"/>
      <c r="J11" s="19"/>
      <c r="K11" s="19"/>
      <c r="L11" s="19"/>
      <c r="M11" s="19"/>
      <c r="N11" s="19"/>
      <c r="O11" s="19"/>
      <c r="P11" s="19"/>
      <c r="Q11" s="19"/>
      <c r="R11" s="19"/>
      <c r="S11" s="19"/>
      <c r="T11" s="352" t="s">
        <v>35</v>
      </c>
      <c r="U11" s="352"/>
      <c r="W11" s="353" t="str">
        <f>'1. 申請書'!W15</f>
        <v/>
      </c>
      <c r="X11" s="353"/>
      <c r="Y11" s="353"/>
      <c r="Z11" s="353"/>
      <c r="AA11" s="353"/>
      <c r="AB11" s="353"/>
      <c r="AC11" s="353"/>
      <c r="AD11" s="353"/>
      <c r="AE11" s="353"/>
      <c r="AF11" s="353"/>
      <c r="AG11" s="21"/>
    </row>
    <row r="12" spans="1:33" ht="15" customHeight="1">
      <c r="A12" s="18"/>
      <c r="B12" s="19"/>
      <c r="C12" s="19"/>
      <c r="D12" s="19"/>
      <c r="E12" s="19"/>
      <c r="F12" s="19"/>
      <c r="G12" s="19"/>
      <c r="H12" s="19"/>
      <c r="I12" s="19"/>
      <c r="J12" s="19"/>
      <c r="K12" s="19"/>
      <c r="L12" s="19"/>
      <c r="M12" s="19"/>
      <c r="N12" s="19"/>
      <c r="O12" s="19"/>
      <c r="P12" s="19"/>
      <c r="Q12" s="19"/>
      <c r="R12" s="19"/>
      <c r="S12" s="19"/>
      <c r="T12" s="352" t="s">
        <v>36</v>
      </c>
      <c r="U12" s="352"/>
      <c r="W12" s="353">
        <f>'1. 申請書'!W16</f>
        <v>0</v>
      </c>
      <c r="X12" s="353"/>
      <c r="Y12" s="353"/>
      <c r="Z12" s="353"/>
      <c r="AA12" s="353"/>
      <c r="AB12" s="353"/>
      <c r="AC12" s="353"/>
      <c r="AD12" s="353"/>
      <c r="AE12" s="353"/>
      <c r="AF12" s="353"/>
      <c r="AG12" s="21"/>
    </row>
    <row r="13" spans="1:33" ht="15" customHeight="1">
      <c r="A13" s="18"/>
      <c r="B13" s="19"/>
      <c r="C13" s="19"/>
      <c r="D13" s="19"/>
      <c r="E13" s="19"/>
      <c r="F13" s="19"/>
      <c r="G13" s="19"/>
      <c r="H13" s="19"/>
      <c r="I13" s="19"/>
      <c r="J13" s="19"/>
      <c r="K13" s="19"/>
      <c r="L13" s="19"/>
      <c r="M13" s="19"/>
      <c r="N13" s="19"/>
      <c r="O13" s="19"/>
      <c r="P13" s="19"/>
      <c r="Q13" s="19"/>
      <c r="R13" s="19"/>
      <c r="S13" s="19"/>
      <c r="T13" s="19"/>
      <c r="U13" s="19"/>
      <c r="V13" s="27"/>
      <c r="W13" s="353">
        <f>'1. 申請書'!W17</f>
        <v>0</v>
      </c>
      <c r="X13" s="353"/>
      <c r="Y13" s="353"/>
      <c r="Z13" s="353"/>
      <c r="AA13" s="353"/>
      <c r="AB13" s="353"/>
      <c r="AC13" s="353"/>
      <c r="AD13" s="353"/>
      <c r="AE13" s="353"/>
      <c r="AF13" s="353"/>
      <c r="AG13" s="21"/>
    </row>
    <row r="14" spans="1:33" ht="15" customHeight="1">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21"/>
    </row>
    <row r="15" spans="1:33" ht="15" customHeight="1">
      <c r="A15" s="18"/>
      <c r="B15" s="19"/>
      <c r="C15" s="19"/>
      <c r="D15" s="19"/>
      <c r="E15" s="19"/>
      <c r="F15" s="19"/>
      <c r="G15" s="19"/>
      <c r="H15" s="19"/>
      <c r="I15" s="19"/>
      <c r="J15" s="19"/>
      <c r="K15" s="19"/>
      <c r="L15" s="19"/>
      <c r="M15" s="19"/>
      <c r="N15" s="19"/>
      <c r="O15" s="19"/>
      <c r="R15" s="19"/>
      <c r="S15" s="19"/>
      <c r="T15" s="19"/>
      <c r="U15" s="19"/>
      <c r="V15" s="19"/>
      <c r="W15" s="19"/>
      <c r="X15" s="19"/>
      <c r="Y15" s="19"/>
      <c r="Z15" s="19"/>
      <c r="AA15" s="19"/>
      <c r="AB15" s="19"/>
      <c r="AC15" s="19"/>
      <c r="AD15" s="19"/>
      <c r="AE15" s="19"/>
      <c r="AF15" s="19"/>
      <c r="AG15" s="21"/>
    </row>
    <row r="16" spans="1:33" ht="15" customHeight="1">
      <c r="A16" s="18"/>
      <c r="B16" s="407" t="str">
        <f>"　"&amp;TEXT('交付決定（決裁後）'!Z4,"[$-ja-JP]ggge年m月d日")&amp;"付け延水産第"&amp;'交付決定（決裁後）'!Z3&amp;"号で補助金等の交付の決定を受けた水産業販路拡大等支援事業"&amp;"（"&amp;受付書!C14&amp;"）"&amp;"について事業が完了しましたので、延岡市補助金等の交付に関する規則第15条の規定に基づいて補助金等の交付を請求します。"</f>
        <v>　明治33年1月0日付け延水産第0号で補助金等の交付の決定を受けた水産業販路拡大等支援事業（）について事業が完了しましたので、延岡市補助金等の交付に関する規則第15条の規定に基づいて補助金等の交付を請求します。</v>
      </c>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21"/>
    </row>
    <row r="17" spans="1:33" ht="15" customHeight="1">
      <c r="A17" s="18"/>
      <c r="B17" s="407"/>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21"/>
    </row>
    <row r="18" spans="1:33" ht="15" customHeight="1">
      <c r="A18" s="18"/>
      <c r="B18" s="407"/>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21"/>
    </row>
    <row r="19" spans="1:33" ht="15" customHeight="1">
      <c r="A19" s="18"/>
      <c r="B19" s="407"/>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21"/>
    </row>
    <row r="20" spans="1:33" ht="15" customHeight="1">
      <c r="A20" s="18"/>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21"/>
    </row>
    <row r="21" spans="1:33" ht="15" customHeight="1">
      <c r="A21" s="18"/>
      <c r="B21" s="349" t="s">
        <v>34</v>
      </c>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21"/>
    </row>
    <row r="22" spans="1:33" ht="15" customHeight="1">
      <c r="A22" s="29"/>
      <c r="B22" s="349"/>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21"/>
    </row>
    <row r="23" spans="1:33" ht="15" customHeight="1">
      <c r="A23" s="3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1"/>
    </row>
    <row r="24" spans="1:33" ht="15" customHeight="1">
      <c r="A24" s="18"/>
      <c r="B24" s="26" t="s">
        <v>113</v>
      </c>
      <c r="C24" s="26"/>
      <c r="D24" s="26"/>
      <c r="E24" s="26"/>
      <c r="F24" s="26"/>
      <c r="G24" s="26"/>
      <c r="H24" s="26"/>
      <c r="I24" s="26"/>
      <c r="J24" s="26"/>
      <c r="K24" s="26"/>
      <c r="L24" s="26"/>
      <c r="M24" s="26"/>
      <c r="N24" s="19"/>
      <c r="O24" s="19"/>
      <c r="P24" s="19"/>
      <c r="Q24" s="19"/>
      <c r="R24" s="19"/>
      <c r="S24" s="19"/>
      <c r="T24" s="19"/>
      <c r="U24" s="19"/>
      <c r="V24" s="19"/>
      <c r="W24" s="19"/>
      <c r="X24" s="26"/>
      <c r="Y24" s="26"/>
      <c r="Z24" s="26"/>
      <c r="AA24" s="26"/>
      <c r="AB24" s="26"/>
      <c r="AC24" s="26"/>
      <c r="AD24" s="26"/>
      <c r="AE24" s="26"/>
      <c r="AF24" s="26"/>
      <c r="AG24" s="21"/>
    </row>
    <row r="25" spans="1:33" ht="15" customHeight="1">
      <c r="A25" s="18"/>
      <c r="B25" s="26"/>
      <c r="D25" s="498" t="e">
        <f>'額確定通知書（決裁後）'!I31</f>
        <v>#N/A</v>
      </c>
      <c r="E25" s="498"/>
      <c r="F25" s="498"/>
      <c r="G25" s="498"/>
      <c r="H25" s="498"/>
      <c r="I25" s="498"/>
      <c r="J25" s="498"/>
      <c r="R25" s="50"/>
      <c r="S25" s="50"/>
      <c r="T25" s="50"/>
      <c r="U25" s="50"/>
      <c r="V25" s="50"/>
      <c r="W25" s="50"/>
      <c r="X25" s="26"/>
      <c r="Y25" s="26"/>
      <c r="Z25" s="26"/>
      <c r="AA25" s="26"/>
      <c r="AB25" s="26"/>
      <c r="AC25" s="26"/>
      <c r="AD25" s="26"/>
      <c r="AE25" s="26"/>
      <c r="AF25" s="26"/>
      <c r="AG25" s="21"/>
    </row>
    <row r="26" spans="1:33" ht="15" customHeight="1">
      <c r="A26" s="18"/>
      <c r="B26" s="26"/>
      <c r="D26" s="498"/>
      <c r="E26" s="498"/>
      <c r="F26" s="498"/>
      <c r="G26" s="498"/>
      <c r="H26" s="498"/>
      <c r="I26" s="498"/>
      <c r="J26" s="498"/>
      <c r="R26" s="50"/>
      <c r="S26" s="50"/>
      <c r="T26" s="50"/>
      <c r="U26" s="50"/>
      <c r="V26" s="50"/>
      <c r="W26" s="50"/>
      <c r="X26" s="26"/>
      <c r="Y26" s="26"/>
      <c r="Z26" s="26"/>
      <c r="AA26" s="26"/>
      <c r="AB26" s="26"/>
      <c r="AC26" s="26"/>
      <c r="AD26" s="26"/>
      <c r="AE26" s="26"/>
      <c r="AF26" s="26"/>
      <c r="AG26" s="21"/>
    </row>
    <row r="27" spans="1:33" ht="15" customHeight="1">
      <c r="A27" s="18"/>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1"/>
    </row>
    <row r="28" spans="1:33" ht="15" customHeight="1">
      <c r="A28" s="18"/>
      <c r="B28" s="26" t="s">
        <v>114</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1"/>
    </row>
    <row r="29" spans="1:33" ht="15" customHeight="1">
      <c r="A29" s="18"/>
      <c r="B29" s="26"/>
      <c r="D29" s="354" t="str">
        <f>'1. 申請書'!D30</f>
        <v>水産業販路拡大等支援事業（）</v>
      </c>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21"/>
    </row>
    <row r="30" spans="1:33" ht="15" customHeight="1">
      <c r="A30" s="18"/>
      <c r="B30" s="26"/>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21"/>
    </row>
    <row r="31" spans="1:33" ht="15" customHeight="1">
      <c r="A31" s="18"/>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1"/>
    </row>
    <row r="32" spans="1:33" ht="15" customHeight="1">
      <c r="A32" s="18"/>
      <c r="B32" s="26" t="s">
        <v>116</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1"/>
    </row>
    <row r="33" spans="1:33" ht="15" customHeight="1">
      <c r="A33" s="18"/>
      <c r="B33" s="26"/>
      <c r="D33" s="498">
        <f>'確定調書（様式）'!F7</f>
        <v>0</v>
      </c>
      <c r="E33" s="498"/>
      <c r="F33" s="498"/>
      <c r="G33" s="498"/>
      <c r="H33" s="498"/>
      <c r="I33" s="498"/>
      <c r="J33" s="342">
        <f>'確定調書（様式）'!F8</f>
        <v>0</v>
      </c>
      <c r="K33" s="342"/>
      <c r="L33" s="342"/>
      <c r="M33" s="342"/>
      <c r="N33" s="342"/>
      <c r="O33" s="342"/>
      <c r="P33" s="342"/>
      <c r="Q33" s="342"/>
      <c r="U33" s="19"/>
      <c r="AD33" s="26"/>
      <c r="AE33" s="26"/>
      <c r="AF33" s="26"/>
      <c r="AG33" s="21"/>
    </row>
    <row r="34" spans="1:33" ht="15" customHeight="1">
      <c r="A34" s="18"/>
      <c r="B34" s="26"/>
      <c r="D34" s="498"/>
      <c r="E34" s="498"/>
      <c r="F34" s="498"/>
      <c r="G34" s="498"/>
      <c r="H34" s="498"/>
      <c r="I34" s="498"/>
      <c r="J34" s="342"/>
      <c r="K34" s="342"/>
      <c r="L34" s="342"/>
      <c r="M34" s="342"/>
      <c r="N34" s="342"/>
      <c r="O34" s="342"/>
      <c r="P34" s="342"/>
      <c r="Q34" s="342"/>
      <c r="U34" s="19"/>
      <c r="AD34" s="26"/>
      <c r="AE34" s="26"/>
      <c r="AF34" s="26"/>
      <c r="AG34" s="21"/>
    </row>
    <row r="35" spans="1:33" ht="15" customHeight="1">
      <c r="A35" s="18"/>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1"/>
    </row>
    <row r="36" spans="1:33" ht="15" customHeight="1">
      <c r="A36" s="18"/>
      <c r="B36" s="26" t="s">
        <v>117</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1"/>
    </row>
    <row r="37" spans="1:33" ht="15" customHeight="1">
      <c r="A37" s="18"/>
      <c r="B37" s="26"/>
      <c r="D37" s="345">
        <f>'3. 実績報告書'!D41</f>
        <v>0</v>
      </c>
      <c r="E37" s="345"/>
      <c r="F37" s="345"/>
      <c r="G37" s="345"/>
      <c r="H37" s="345"/>
      <c r="I37" s="345"/>
      <c r="J37" s="345"/>
      <c r="K37" s="345"/>
      <c r="R37" s="19"/>
      <c r="S37" s="19"/>
      <c r="T37" s="19"/>
      <c r="U37" s="19"/>
      <c r="V37" s="19"/>
      <c r="W37" s="38"/>
      <c r="X37" s="19"/>
      <c r="Y37" s="19"/>
      <c r="Z37" s="19"/>
      <c r="AA37" s="19"/>
      <c r="AB37" s="19"/>
      <c r="AC37" s="19"/>
      <c r="AD37" s="19"/>
      <c r="AE37" s="26"/>
      <c r="AF37" s="26"/>
      <c r="AG37" s="21"/>
    </row>
    <row r="38" spans="1:33" ht="15" customHeight="1">
      <c r="A38" s="18"/>
      <c r="B38" s="26"/>
      <c r="D38" s="345"/>
      <c r="E38" s="345"/>
      <c r="F38" s="345"/>
      <c r="G38" s="345"/>
      <c r="H38" s="345"/>
      <c r="I38" s="345"/>
      <c r="J38" s="345"/>
      <c r="K38" s="345"/>
      <c r="R38" s="19"/>
      <c r="S38" s="19"/>
      <c r="T38" s="19"/>
      <c r="U38" s="19"/>
      <c r="V38" s="19"/>
      <c r="W38" s="38"/>
      <c r="X38" s="19"/>
      <c r="Y38" s="19"/>
      <c r="Z38" s="19"/>
      <c r="AA38" s="19"/>
      <c r="AB38" s="19"/>
      <c r="AC38" s="19"/>
      <c r="AD38" s="19"/>
      <c r="AE38" s="26"/>
      <c r="AF38" s="26"/>
      <c r="AG38" s="21"/>
    </row>
    <row r="39" spans="1:33" ht="15" customHeight="1">
      <c r="A39" s="18"/>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21"/>
    </row>
    <row r="40" spans="1:33" ht="15" customHeight="1">
      <c r="A40" s="18"/>
      <c r="B40" s="19" t="s">
        <v>118</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21"/>
    </row>
    <row r="41" spans="1:33" ht="15" customHeight="1">
      <c r="A41" s="18"/>
      <c r="B41" s="19"/>
      <c r="D41" s="345">
        <f>'3. 実績報告書'!M41</f>
        <v>0</v>
      </c>
      <c r="E41" s="345"/>
      <c r="F41" s="345"/>
      <c r="G41" s="345"/>
      <c r="H41" s="345"/>
      <c r="I41" s="345"/>
      <c r="J41" s="345"/>
      <c r="K41" s="345"/>
      <c r="S41" s="19"/>
      <c r="T41" s="19"/>
      <c r="U41" s="19"/>
      <c r="V41" s="19"/>
      <c r="W41" s="19"/>
      <c r="X41" s="19"/>
      <c r="Y41" s="19"/>
      <c r="Z41" s="19"/>
      <c r="AA41" s="19"/>
      <c r="AB41" s="19"/>
      <c r="AC41" s="19"/>
      <c r="AD41" s="19"/>
      <c r="AE41" s="19"/>
      <c r="AF41" s="19"/>
      <c r="AG41" s="21"/>
    </row>
    <row r="42" spans="1:33" ht="15" customHeight="1">
      <c r="A42" s="18"/>
      <c r="B42" s="19"/>
      <c r="D42" s="345"/>
      <c r="E42" s="345"/>
      <c r="F42" s="345"/>
      <c r="G42" s="345"/>
      <c r="H42" s="345"/>
      <c r="I42" s="345"/>
      <c r="J42" s="345"/>
      <c r="K42" s="345"/>
      <c r="S42" s="19"/>
      <c r="T42" s="19"/>
      <c r="U42" s="19"/>
      <c r="V42" s="19"/>
      <c r="W42" s="19"/>
      <c r="X42" s="19"/>
      <c r="Y42" s="19"/>
      <c r="Z42" s="19"/>
      <c r="AA42" s="19"/>
      <c r="AB42" s="19"/>
      <c r="AC42" s="19"/>
      <c r="AD42" s="19"/>
      <c r="AE42" s="19"/>
      <c r="AF42" s="19"/>
      <c r="AG42" s="21"/>
    </row>
    <row r="43" spans="1:33" ht="15" customHeight="1">
      <c r="A43" s="3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3"/>
    </row>
    <row r="44" spans="1:33" ht="1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row>
    <row r="45" spans="1:33" ht="15" customHeight="1">
      <c r="A45" s="19" t="s">
        <v>119</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row>
    <row r="46" spans="1:33" ht="15" customHeight="1">
      <c r="A46" s="503" t="s">
        <v>120</v>
      </c>
      <c r="B46" s="503"/>
      <c r="C46" s="503"/>
      <c r="D46" s="503"/>
      <c r="E46" s="503"/>
      <c r="F46" s="503"/>
      <c r="G46" s="503"/>
      <c r="H46" s="503"/>
      <c r="I46" s="503"/>
      <c r="J46" s="503"/>
      <c r="K46" s="499">
        <f>受付書!M6</f>
        <v>0</v>
      </c>
      <c r="L46" s="500"/>
      <c r="M46" s="500"/>
      <c r="N46" s="500"/>
      <c r="O46" s="500"/>
      <c r="P46" s="500"/>
      <c r="Q46" s="500"/>
      <c r="R46" s="500"/>
      <c r="S46" s="500"/>
      <c r="T46" s="500"/>
      <c r="U46" s="500"/>
      <c r="V46" s="500"/>
      <c r="W46" s="505">
        <f>受付書!M8</f>
        <v>0</v>
      </c>
      <c r="X46" s="500"/>
      <c r="Y46" s="500"/>
      <c r="Z46" s="500"/>
      <c r="AA46" s="500"/>
      <c r="AB46" s="500"/>
      <c r="AC46" s="500"/>
      <c r="AD46" s="500"/>
      <c r="AE46" s="500"/>
      <c r="AF46" s="500"/>
      <c r="AG46" s="506"/>
    </row>
    <row r="47" spans="1:33" ht="15" customHeight="1">
      <c r="A47" s="503"/>
      <c r="B47" s="503"/>
      <c r="C47" s="503"/>
      <c r="D47" s="503"/>
      <c r="E47" s="503"/>
      <c r="F47" s="503"/>
      <c r="G47" s="503"/>
      <c r="H47" s="503"/>
      <c r="I47" s="503"/>
      <c r="J47" s="503"/>
      <c r="K47" s="501"/>
      <c r="L47" s="502"/>
      <c r="M47" s="502"/>
      <c r="N47" s="502"/>
      <c r="O47" s="502"/>
      <c r="P47" s="502"/>
      <c r="Q47" s="502"/>
      <c r="R47" s="502"/>
      <c r="S47" s="502"/>
      <c r="T47" s="502"/>
      <c r="U47" s="502"/>
      <c r="V47" s="502"/>
      <c r="W47" s="502"/>
      <c r="X47" s="502"/>
      <c r="Y47" s="502"/>
      <c r="Z47" s="502"/>
      <c r="AA47" s="502"/>
      <c r="AB47" s="502"/>
      <c r="AC47" s="502"/>
      <c r="AD47" s="502"/>
      <c r="AE47" s="502"/>
      <c r="AF47" s="502"/>
      <c r="AG47" s="507"/>
    </row>
    <row r="48" spans="1:33" ht="15" customHeight="1">
      <c r="A48" s="503" t="s">
        <v>121</v>
      </c>
      <c r="B48" s="503"/>
      <c r="C48" s="503"/>
      <c r="D48" s="503"/>
      <c r="E48" s="503"/>
      <c r="F48" s="503"/>
      <c r="G48" s="503"/>
      <c r="H48" s="503"/>
      <c r="I48" s="503"/>
      <c r="J48" s="503"/>
      <c r="K48" s="503">
        <f>受付書!M10</f>
        <v>0</v>
      </c>
      <c r="L48" s="503"/>
      <c r="M48" s="503"/>
      <c r="N48" s="503"/>
      <c r="O48" s="503"/>
      <c r="P48" s="503"/>
      <c r="Q48" s="503"/>
      <c r="R48" s="503"/>
      <c r="S48" s="503"/>
      <c r="T48" s="503"/>
      <c r="U48" s="503"/>
      <c r="V48" s="503"/>
      <c r="W48" s="503"/>
      <c r="X48" s="503"/>
      <c r="Y48" s="503"/>
      <c r="Z48" s="503"/>
      <c r="AA48" s="503"/>
      <c r="AB48" s="503"/>
      <c r="AC48" s="503"/>
      <c r="AD48" s="503"/>
      <c r="AE48" s="503"/>
      <c r="AF48" s="503"/>
      <c r="AG48" s="503"/>
    </row>
    <row r="49" spans="1:33" ht="15" customHeight="1">
      <c r="A49" s="503"/>
      <c r="B49" s="503"/>
      <c r="C49" s="503"/>
      <c r="D49" s="503"/>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row>
    <row r="50" spans="1:33" ht="15" customHeight="1">
      <c r="A50" s="503" t="s">
        <v>122</v>
      </c>
      <c r="B50" s="503"/>
      <c r="C50" s="503"/>
      <c r="D50" s="503"/>
      <c r="E50" s="503"/>
      <c r="F50" s="503"/>
      <c r="G50" s="503"/>
      <c r="H50" s="503"/>
      <c r="I50" s="503"/>
      <c r="J50" s="503"/>
      <c r="K50" s="503">
        <f>受付書!M12</f>
        <v>0</v>
      </c>
      <c r="L50" s="503"/>
      <c r="M50" s="503"/>
      <c r="N50" s="503"/>
      <c r="O50" s="503"/>
      <c r="P50" s="503"/>
      <c r="Q50" s="503"/>
      <c r="R50" s="503"/>
      <c r="S50" s="503"/>
      <c r="T50" s="503"/>
      <c r="U50" s="503"/>
      <c r="V50" s="503"/>
      <c r="W50" s="503"/>
      <c r="X50" s="503"/>
      <c r="Y50" s="503"/>
      <c r="Z50" s="503"/>
      <c r="AA50" s="503"/>
      <c r="AB50" s="503"/>
      <c r="AC50" s="503"/>
      <c r="AD50" s="503"/>
      <c r="AE50" s="503"/>
      <c r="AF50" s="503"/>
      <c r="AG50" s="503"/>
    </row>
    <row r="51" spans="1:33" ht="15" customHeight="1">
      <c r="A51" s="503"/>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c r="AF51" s="503"/>
      <c r="AG51" s="503"/>
    </row>
    <row r="52" spans="1:33" ht="15" customHeight="1">
      <c r="A52" s="503" t="s">
        <v>123</v>
      </c>
      <c r="B52" s="503"/>
      <c r="C52" s="503"/>
      <c r="D52" s="503"/>
      <c r="E52" s="503"/>
      <c r="F52" s="503"/>
      <c r="G52" s="503"/>
      <c r="H52" s="503"/>
      <c r="I52" s="503"/>
      <c r="J52" s="503"/>
      <c r="K52" s="504">
        <f>受付書!M16</f>
        <v>0</v>
      </c>
      <c r="L52" s="504"/>
      <c r="M52" s="504"/>
      <c r="N52" s="504"/>
      <c r="O52" s="504"/>
      <c r="P52" s="504"/>
      <c r="Q52" s="504"/>
      <c r="R52" s="504"/>
      <c r="S52" s="504"/>
      <c r="T52" s="504"/>
      <c r="U52" s="504"/>
      <c r="V52" s="504"/>
      <c r="W52" s="504"/>
      <c r="X52" s="504"/>
      <c r="Y52" s="504"/>
      <c r="Z52" s="504"/>
      <c r="AA52" s="504"/>
      <c r="AB52" s="504"/>
      <c r="AC52" s="504"/>
      <c r="AD52" s="504"/>
      <c r="AE52" s="504"/>
      <c r="AF52" s="504"/>
      <c r="AG52" s="504"/>
    </row>
    <row r="53" spans="1:33" ht="15" customHeight="1">
      <c r="A53" s="503"/>
      <c r="B53" s="503"/>
      <c r="C53" s="503"/>
      <c r="D53" s="503"/>
      <c r="E53" s="503"/>
      <c r="F53" s="503"/>
      <c r="G53" s="503"/>
      <c r="H53" s="503"/>
      <c r="I53" s="503"/>
      <c r="J53" s="503"/>
      <c r="K53" s="504"/>
      <c r="L53" s="504"/>
      <c r="M53" s="504"/>
      <c r="N53" s="504"/>
      <c r="O53" s="504"/>
      <c r="P53" s="504"/>
      <c r="Q53" s="504"/>
      <c r="R53" s="504"/>
      <c r="S53" s="504"/>
      <c r="T53" s="504"/>
      <c r="U53" s="504"/>
      <c r="V53" s="504"/>
      <c r="W53" s="504"/>
      <c r="X53" s="504"/>
      <c r="Y53" s="504"/>
      <c r="Z53" s="504"/>
      <c r="AA53" s="504"/>
      <c r="AB53" s="504"/>
      <c r="AC53" s="504"/>
      <c r="AD53" s="504"/>
      <c r="AE53" s="504"/>
      <c r="AF53" s="504"/>
      <c r="AG53" s="504"/>
    </row>
    <row r="54" spans="1:33" ht="15" customHeight="1">
      <c r="A54" s="503" t="s">
        <v>125</v>
      </c>
      <c r="B54" s="503"/>
      <c r="C54" s="503"/>
      <c r="D54" s="503"/>
      <c r="E54" s="503"/>
      <c r="F54" s="503"/>
      <c r="G54" s="503"/>
      <c r="H54" s="503"/>
      <c r="I54" s="503"/>
      <c r="J54" s="503"/>
      <c r="K54" s="504">
        <f>受付書!M14</f>
        <v>0</v>
      </c>
      <c r="L54" s="504"/>
      <c r="M54" s="504"/>
      <c r="N54" s="504"/>
      <c r="O54" s="504"/>
      <c r="P54" s="504"/>
      <c r="Q54" s="504"/>
      <c r="R54" s="504"/>
      <c r="S54" s="504"/>
      <c r="T54" s="504"/>
      <c r="U54" s="504"/>
      <c r="V54" s="504"/>
      <c r="W54" s="504"/>
      <c r="X54" s="504"/>
      <c r="Y54" s="504"/>
      <c r="Z54" s="504"/>
      <c r="AA54" s="504"/>
      <c r="AB54" s="504"/>
      <c r="AC54" s="504"/>
      <c r="AD54" s="504"/>
      <c r="AE54" s="504"/>
      <c r="AF54" s="504"/>
      <c r="AG54" s="504"/>
    </row>
    <row r="55" spans="1:33" ht="15" customHeight="1">
      <c r="A55" s="503"/>
      <c r="B55" s="503"/>
      <c r="C55" s="503"/>
      <c r="D55" s="503"/>
      <c r="E55" s="503"/>
      <c r="F55" s="503"/>
      <c r="G55" s="503"/>
      <c r="H55" s="503"/>
      <c r="I55" s="503"/>
      <c r="J55" s="503"/>
      <c r="K55" s="504"/>
      <c r="L55" s="504"/>
      <c r="M55" s="504"/>
      <c r="N55" s="504"/>
      <c r="O55" s="504"/>
      <c r="P55" s="504"/>
      <c r="Q55" s="504"/>
      <c r="R55" s="504"/>
      <c r="S55" s="504"/>
      <c r="T55" s="504"/>
      <c r="U55" s="504"/>
      <c r="V55" s="504"/>
      <c r="W55" s="504"/>
      <c r="X55" s="504"/>
      <c r="Y55" s="504"/>
      <c r="Z55" s="504"/>
      <c r="AA55" s="504"/>
      <c r="AB55" s="504"/>
      <c r="AC55" s="504"/>
      <c r="AD55" s="504"/>
      <c r="AE55" s="504"/>
      <c r="AF55" s="504"/>
      <c r="AG55" s="504"/>
    </row>
    <row r="56" spans="1:33" ht="15" customHeight="1">
      <c r="A56" s="14" t="s">
        <v>124</v>
      </c>
    </row>
  </sheetData>
  <sheetProtection sheet="1" objects="1" scenarios="1"/>
  <mergeCells count="25">
    <mergeCell ref="K46:V47"/>
    <mergeCell ref="B16:AF19"/>
    <mergeCell ref="D37:K38"/>
    <mergeCell ref="D41:K42"/>
    <mergeCell ref="A54:J55"/>
    <mergeCell ref="K54:AG55"/>
    <mergeCell ref="A48:J49"/>
    <mergeCell ref="K48:AG49"/>
    <mergeCell ref="A50:J51"/>
    <mergeCell ref="K50:AG51"/>
    <mergeCell ref="A46:J47"/>
    <mergeCell ref="A52:J53"/>
    <mergeCell ref="K52:AG53"/>
    <mergeCell ref="W46:AG47"/>
    <mergeCell ref="D33:I34"/>
    <mergeCell ref="J33:Q34"/>
    <mergeCell ref="B21:AF22"/>
    <mergeCell ref="D25:J26"/>
    <mergeCell ref="W13:AF13"/>
    <mergeCell ref="D29:AF30"/>
    <mergeCell ref="B5:AF6"/>
    <mergeCell ref="T11:U11"/>
    <mergeCell ref="T12:U12"/>
    <mergeCell ref="W11:AF11"/>
    <mergeCell ref="W12:AF12"/>
  </mergeCells>
  <phoneticPr fontId="3"/>
  <printOptions horizontalCentered="1"/>
  <pageMargins left="0.43307086614173229" right="0.43307086614173229" top="0.74803149606299213" bottom="0.74803149606299213" header="0.31496062992125984" footer="0.31496062992125984"/>
  <pageSetup paperSize="9" scale="93"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9" tint="0.39997558519241921"/>
  </sheetPr>
  <dimension ref="B1:M30"/>
  <sheetViews>
    <sheetView view="pageBreakPreview" zoomScale="85" zoomScaleSheetLayoutView="85" workbookViewId="0">
      <selection activeCell="B10" sqref="B10"/>
    </sheetView>
  </sheetViews>
  <sheetFormatPr defaultRowHeight="13.5"/>
  <cols>
    <col min="1" max="1" width="2.125" style="72" customWidth="1"/>
    <col min="2" max="9" width="9" style="72" customWidth="1"/>
    <col min="10" max="10" width="9.125" style="72" customWidth="1"/>
    <col min="11" max="11" width="8.5" style="72" bestFit="1" customWidth="1"/>
    <col min="12" max="12" width="2.625" style="72" customWidth="1"/>
    <col min="13" max="13" width="8.5" style="72" customWidth="1"/>
    <col min="14" max="14" width="9" style="72" customWidth="1"/>
    <col min="15" max="16384" width="9" style="72"/>
  </cols>
  <sheetData>
    <row r="1" spans="2:13" ht="12" customHeight="1">
      <c r="J1" s="511"/>
      <c r="K1" s="512"/>
      <c r="L1" s="254"/>
      <c r="M1" s="254"/>
    </row>
    <row r="2" spans="2:13" ht="21" customHeight="1">
      <c r="B2" s="513" t="s">
        <v>1952</v>
      </c>
      <c r="C2" s="514"/>
      <c r="D2" s="255"/>
      <c r="E2" s="256"/>
      <c r="F2" s="256"/>
      <c r="G2" s="256"/>
      <c r="H2" s="256"/>
      <c r="I2" s="256"/>
      <c r="J2" s="257"/>
      <c r="K2" s="258"/>
      <c r="L2" s="254"/>
      <c r="M2" s="254"/>
    </row>
    <row r="3" spans="2:13" ht="21" customHeight="1">
      <c r="B3" s="515"/>
      <c r="C3" s="516"/>
      <c r="D3" s="259"/>
      <c r="E3" s="90"/>
      <c r="F3" s="90"/>
      <c r="G3" s="90"/>
      <c r="H3" s="90"/>
      <c r="I3" s="517"/>
      <c r="J3" s="517"/>
      <c r="K3" s="518"/>
    </row>
    <row r="4" spans="2:13" ht="21" customHeight="1">
      <c r="B4" s="260"/>
      <c r="C4" s="90"/>
      <c r="D4" s="90"/>
      <c r="E4" s="90"/>
      <c r="F4" s="90"/>
      <c r="G4" s="90"/>
      <c r="H4" s="90"/>
      <c r="I4" s="90"/>
      <c r="J4" s="90"/>
      <c r="K4" s="261"/>
    </row>
    <row r="5" spans="2:13" ht="21" customHeight="1">
      <c r="B5" s="260"/>
      <c r="C5" s="90"/>
      <c r="D5" s="90"/>
      <c r="E5" s="90"/>
      <c r="F5" s="90"/>
      <c r="G5" s="90"/>
      <c r="H5" s="90"/>
      <c r="I5" s="90"/>
      <c r="J5" s="90"/>
      <c r="K5" s="261"/>
    </row>
    <row r="6" spans="2:13" ht="21" customHeight="1">
      <c r="B6" s="260"/>
      <c r="C6" s="90"/>
      <c r="D6" s="90"/>
      <c r="E6" s="90"/>
      <c r="F6" s="262" t="s">
        <v>1953</v>
      </c>
      <c r="G6" s="90"/>
      <c r="H6" s="90"/>
      <c r="I6" s="90"/>
      <c r="J6" s="90"/>
      <c r="K6" s="261"/>
    </row>
    <row r="7" spans="2:13" ht="21" customHeight="1">
      <c r="B7" s="260"/>
      <c r="C7" s="90"/>
      <c r="D7" s="90"/>
      <c r="E7" s="90"/>
      <c r="F7" s="90"/>
      <c r="G7" s="90"/>
      <c r="H7" s="90"/>
      <c r="I7" s="90"/>
      <c r="J7" s="90"/>
      <c r="K7" s="263"/>
      <c r="L7" s="264"/>
      <c r="M7" s="264"/>
    </row>
    <row r="8" spans="2:13" ht="21" customHeight="1">
      <c r="B8" s="519" t="s">
        <v>1975</v>
      </c>
      <c r="C8" s="520"/>
      <c r="D8" s="520"/>
      <c r="E8" s="520"/>
      <c r="F8" s="90"/>
      <c r="G8" s="90"/>
      <c r="H8" s="90"/>
      <c r="I8" s="90"/>
      <c r="J8" s="90"/>
      <c r="K8" s="263"/>
      <c r="L8" s="264"/>
      <c r="M8" s="264"/>
    </row>
    <row r="9" spans="2:13" ht="21" customHeight="1">
      <c r="B9" s="519"/>
      <c r="C9" s="520"/>
      <c r="D9" s="520"/>
      <c r="E9" s="520"/>
      <c r="F9" s="90"/>
      <c r="G9" s="90"/>
      <c r="H9" s="90"/>
      <c r="I9" s="90"/>
      <c r="J9" s="90"/>
      <c r="K9" s="263"/>
      <c r="L9" s="264"/>
      <c r="M9" s="264"/>
    </row>
    <row r="10" spans="2:13" ht="21" customHeight="1">
      <c r="B10" s="260"/>
      <c r="C10" s="90"/>
      <c r="D10" s="90"/>
      <c r="E10" s="90"/>
      <c r="F10" s="90"/>
      <c r="G10" s="265" t="s">
        <v>1954</v>
      </c>
      <c r="H10" s="521" t="str">
        <f>'1. 申請書'!W15</f>
        <v/>
      </c>
      <c r="I10" s="521"/>
      <c r="J10" s="521"/>
      <c r="K10" s="522"/>
      <c r="L10" s="264"/>
      <c r="M10" s="264"/>
    </row>
    <row r="11" spans="2:13" ht="21" customHeight="1">
      <c r="B11" s="260"/>
      <c r="C11" s="90"/>
      <c r="D11" s="90"/>
      <c r="E11" s="90"/>
      <c r="F11" s="90"/>
      <c r="G11" s="265" t="s">
        <v>1955</v>
      </c>
      <c r="H11" s="521">
        <f>'1. 申請書'!W16</f>
        <v>0</v>
      </c>
      <c r="I11" s="521"/>
      <c r="J11" s="521"/>
      <c r="K11" s="522"/>
    </row>
    <row r="12" spans="2:13" ht="21" customHeight="1">
      <c r="B12" s="260"/>
      <c r="C12" s="90"/>
      <c r="D12" s="90"/>
      <c r="E12" s="90"/>
      <c r="F12" s="266"/>
      <c r="G12" s="265"/>
      <c r="H12" s="521">
        <f>'1. 申請書'!W17</f>
        <v>0</v>
      </c>
      <c r="I12" s="521"/>
      <c r="J12" s="521"/>
      <c r="K12" s="267"/>
    </row>
    <row r="13" spans="2:13" ht="21" customHeight="1">
      <c r="B13" s="260"/>
      <c r="C13" s="90"/>
      <c r="D13" s="90"/>
      <c r="E13" s="90"/>
      <c r="F13" s="268"/>
      <c r="G13" s="90"/>
      <c r="H13" s="90"/>
      <c r="I13" s="90"/>
      <c r="J13" s="90"/>
      <c r="K13" s="261"/>
    </row>
    <row r="14" spans="2:13" ht="21" customHeight="1">
      <c r="B14" s="269"/>
      <c r="C14" s="523" t="str">
        <f>"　"&amp;TEXT('交付決定（決裁後）'!Z4,"[$-ja-JP]ggge年m月d日")&amp;"付延水産第"&amp;'交付決定（決裁後）'!Z3&amp;"号で補助金等の交付決定を受けた水産業販路拡大等支援事業"&amp;"（"&amp;受付書!C14&amp;"）"&amp;"について次のとおり変更したいので、延岡市補助金等の交付に関する規則第８条第１項の規定に基づいて申請します。"</f>
        <v>　明治33年1月0日付延水産第0号で補助金等の交付決定を受けた水産業販路拡大等支援事業（）について次のとおり変更したいので、延岡市補助金等の交付に関する規則第８条第１項の規定に基づいて申請します。</v>
      </c>
      <c r="D14" s="523"/>
      <c r="E14" s="523"/>
      <c r="F14" s="523"/>
      <c r="G14" s="523"/>
      <c r="H14" s="523"/>
      <c r="I14" s="523"/>
      <c r="J14" s="523"/>
      <c r="K14" s="270"/>
      <c r="L14" s="271"/>
      <c r="M14" s="271"/>
    </row>
    <row r="15" spans="2:13" s="272" customFormat="1" ht="21" customHeight="1">
      <c r="B15" s="269"/>
      <c r="C15" s="523"/>
      <c r="D15" s="523"/>
      <c r="E15" s="523"/>
      <c r="F15" s="523"/>
      <c r="G15" s="523"/>
      <c r="H15" s="523"/>
      <c r="I15" s="523"/>
      <c r="J15" s="523"/>
      <c r="K15" s="270"/>
    </row>
    <row r="16" spans="2:13" s="272" customFormat="1" ht="21" customHeight="1">
      <c r="B16" s="269"/>
      <c r="C16" s="523"/>
      <c r="D16" s="523"/>
      <c r="E16" s="523"/>
      <c r="F16" s="523"/>
      <c r="G16" s="523"/>
      <c r="H16" s="523"/>
      <c r="I16" s="523"/>
      <c r="J16" s="523"/>
      <c r="K16" s="270"/>
    </row>
    <row r="17" spans="2:13" s="272" customFormat="1" ht="21" customHeight="1">
      <c r="B17" s="273"/>
      <c r="C17" s="523"/>
      <c r="D17" s="523"/>
      <c r="E17" s="523"/>
      <c r="F17" s="523"/>
      <c r="G17" s="523"/>
      <c r="H17" s="523"/>
      <c r="I17" s="523"/>
      <c r="J17" s="523"/>
      <c r="K17" s="274"/>
    </row>
    <row r="18" spans="2:13" s="272" customFormat="1" ht="21" customHeight="1">
      <c r="B18" s="273"/>
      <c r="C18" s="275"/>
      <c r="D18" s="276"/>
      <c r="E18" s="276"/>
      <c r="F18" s="524" t="s">
        <v>1956</v>
      </c>
      <c r="G18" s="524"/>
      <c r="H18" s="276"/>
      <c r="I18" s="276"/>
      <c r="J18" s="276"/>
      <c r="K18" s="274"/>
    </row>
    <row r="19" spans="2:13" s="272" customFormat="1" ht="21" customHeight="1">
      <c r="B19" s="273"/>
      <c r="C19" s="275"/>
      <c r="D19" s="276"/>
      <c r="E19" s="276"/>
      <c r="F19" s="276"/>
      <c r="G19" s="276"/>
      <c r="H19" s="276"/>
      <c r="I19" s="276"/>
      <c r="J19" s="276"/>
      <c r="K19" s="274"/>
    </row>
    <row r="20" spans="2:13" s="272" customFormat="1" ht="21" customHeight="1">
      <c r="B20" s="273"/>
      <c r="C20" s="275"/>
      <c r="D20" s="276"/>
      <c r="E20" s="276"/>
      <c r="F20" s="276"/>
      <c r="G20" s="276"/>
      <c r="H20" s="276"/>
      <c r="I20" s="276"/>
      <c r="J20" s="276"/>
      <c r="K20" s="274"/>
    </row>
    <row r="21" spans="2:13" s="272" customFormat="1" ht="40.5" customHeight="1">
      <c r="B21" s="277"/>
      <c r="C21" s="508" t="s">
        <v>1957</v>
      </c>
      <c r="D21" s="508"/>
      <c r="E21" s="508" t="s">
        <v>1958</v>
      </c>
      <c r="F21" s="508"/>
      <c r="G21" s="508"/>
      <c r="H21" s="508"/>
      <c r="I21" s="508"/>
      <c r="J21" s="508"/>
      <c r="K21" s="278"/>
    </row>
    <row r="22" spans="2:13" ht="40.5" customHeight="1">
      <c r="B22" s="279"/>
      <c r="C22" s="508"/>
      <c r="D22" s="508"/>
      <c r="E22" s="508" t="s">
        <v>1959</v>
      </c>
      <c r="F22" s="508"/>
      <c r="G22" s="509"/>
      <c r="H22" s="510" t="s">
        <v>1960</v>
      </c>
      <c r="I22" s="508"/>
      <c r="J22" s="508"/>
      <c r="K22" s="261"/>
    </row>
    <row r="23" spans="2:13" s="272" customFormat="1" ht="40.5" customHeight="1">
      <c r="B23" s="279"/>
      <c r="C23" s="508" t="s">
        <v>1961</v>
      </c>
      <c r="D23" s="508"/>
      <c r="E23" s="525">
        <f>'1. 申請書'!C50</f>
        <v>0</v>
      </c>
      <c r="F23" s="525"/>
      <c r="G23" s="526"/>
      <c r="H23" s="527"/>
      <c r="I23" s="528"/>
      <c r="J23" s="528"/>
      <c r="K23" s="278"/>
    </row>
    <row r="24" spans="2:13" s="272" customFormat="1" ht="40.5" customHeight="1">
      <c r="B24" s="277"/>
      <c r="C24" s="508" t="s">
        <v>140</v>
      </c>
      <c r="D24" s="508"/>
      <c r="E24" s="525">
        <f>'1. 申請書'!J50</f>
        <v>0</v>
      </c>
      <c r="F24" s="525"/>
      <c r="G24" s="526"/>
      <c r="H24" s="527"/>
      <c r="I24" s="528"/>
      <c r="J24" s="528"/>
      <c r="K24" s="278"/>
    </row>
    <row r="25" spans="2:13" ht="40.5" customHeight="1">
      <c r="B25" s="260"/>
      <c r="C25" s="508" t="s">
        <v>1962</v>
      </c>
      <c r="D25" s="508"/>
      <c r="E25" s="525" t="str">
        <f>'交付決定（決裁後）'!I26</f>
        <v/>
      </c>
      <c r="F25" s="525"/>
      <c r="G25" s="526"/>
      <c r="H25" s="527"/>
      <c r="I25" s="528"/>
      <c r="J25" s="528"/>
      <c r="K25" s="263"/>
      <c r="L25" s="264"/>
      <c r="M25" s="264"/>
    </row>
    <row r="26" spans="2:13" ht="40.5" customHeight="1">
      <c r="B26" s="279"/>
      <c r="C26" s="508" t="s">
        <v>1963</v>
      </c>
      <c r="D26" s="508"/>
      <c r="E26" s="531">
        <f>'1. 申請書'!M45</f>
        <v>0</v>
      </c>
      <c r="F26" s="531"/>
      <c r="G26" s="532"/>
      <c r="H26" s="533"/>
      <c r="I26" s="534"/>
      <c r="J26" s="534"/>
      <c r="K26" s="261"/>
    </row>
    <row r="27" spans="2:13" ht="85.5" customHeight="1">
      <c r="B27" s="277"/>
      <c r="C27" s="529" t="s">
        <v>1964</v>
      </c>
      <c r="D27" s="508"/>
      <c r="E27" s="530"/>
      <c r="F27" s="530"/>
      <c r="G27" s="530"/>
      <c r="H27" s="530"/>
      <c r="I27" s="530"/>
      <c r="J27" s="530"/>
      <c r="K27" s="261"/>
    </row>
    <row r="28" spans="2:13" ht="21" customHeight="1">
      <c r="B28" s="279"/>
      <c r="C28" s="516"/>
      <c r="D28" s="516"/>
      <c r="E28" s="280"/>
      <c r="F28" s="280"/>
      <c r="G28" s="280"/>
      <c r="H28" s="280"/>
      <c r="I28" s="280"/>
      <c r="J28" s="280"/>
      <c r="K28" s="261"/>
    </row>
    <row r="29" spans="2:13" ht="21" customHeight="1">
      <c r="B29" s="281"/>
      <c r="C29" s="282"/>
      <c r="D29" s="282"/>
      <c r="E29" s="282"/>
      <c r="F29" s="282"/>
      <c r="G29" s="282"/>
      <c r="H29" s="282"/>
      <c r="I29" s="282"/>
      <c r="J29" s="282"/>
      <c r="K29" s="283"/>
      <c r="L29" s="264"/>
      <c r="M29" s="264"/>
    </row>
    <row r="30" spans="2:13" ht="18" customHeight="1"/>
  </sheetData>
  <sheetProtection sheet="1" objects="1" scenarios="1"/>
  <mergeCells count="29">
    <mergeCell ref="C27:D27"/>
    <mergeCell ref="E27:J27"/>
    <mergeCell ref="C28:D28"/>
    <mergeCell ref="C25:D25"/>
    <mergeCell ref="E25:G25"/>
    <mergeCell ref="H25:J25"/>
    <mergeCell ref="C26:D26"/>
    <mergeCell ref="E26:G26"/>
    <mergeCell ref="H26:J26"/>
    <mergeCell ref="C23:D23"/>
    <mergeCell ref="E23:G23"/>
    <mergeCell ref="H23:J23"/>
    <mergeCell ref="C24:D24"/>
    <mergeCell ref="E24:G24"/>
    <mergeCell ref="H24:J24"/>
    <mergeCell ref="C22:D22"/>
    <mergeCell ref="E22:G22"/>
    <mergeCell ref="H22:J22"/>
    <mergeCell ref="J1:K1"/>
    <mergeCell ref="B2:C3"/>
    <mergeCell ref="I3:K3"/>
    <mergeCell ref="B8:E9"/>
    <mergeCell ref="H10:K10"/>
    <mergeCell ref="H11:K11"/>
    <mergeCell ref="H12:J12"/>
    <mergeCell ref="C14:J17"/>
    <mergeCell ref="F18:G18"/>
    <mergeCell ref="C21:D21"/>
    <mergeCell ref="E21:J21"/>
  </mergeCells>
  <phoneticPr fontId="3"/>
  <conditionalFormatting sqref="H23:J26 E27 I3">
    <cfRule type="containsBlanks" dxfId="2" priority="2">
      <formula>LEN(TRIM(E3))=0</formula>
    </cfRule>
  </conditionalFormatting>
  <pageMargins left="0.51181102362204722" right="0.31496062992125984" top="0.74803149606299213" bottom="0.74803149606299213" header="0.31496062992125984" footer="0.31496062992125984"/>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tint="0.79998168889431442"/>
  </sheetPr>
  <dimension ref="A1:AH63"/>
  <sheetViews>
    <sheetView showGridLines="0" view="pageBreakPreview" zoomScale="115" zoomScaleNormal="100" zoomScaleSheetLayoutView="115" workbookViewId="0">
      <selection activeCell="C31" sqref="B30:AF32"/>
    </sheetView>
  </sheetViews>
  <sheetFormatPr defaultColWidth="2.5" defaultRowHeight="15" customHeight="1"/>
  <cols>
    <col min="1" max="1" width="2.5" style="284"/>
    <col min="2" max="2" width="2.5" style="284" customWidth="1"/>
    <col min="3" max="3" width="2.5" style="284"/>
    <col min="4" max="4" width="2.5" style="284" customWidth="1"/>
    <col min="5" max="16384" width="2.5" style="284"/>
  </cols>
  <sheetData>
    <row r="1" spans="1:33" ht="15" customHeight="1">
      <c r="A1" s="284" t="s">
        <v>1965</v>
      </c>
    </row>
    <row r="2" spans="1:33" ht="15" customHeight="1">
      <c r="A2" s="285"/>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7"/>
    </row>
    <row r="3" spans="1:33" ht="15" customHeight="1">
      <c r="A3" s="288"/>
      <c r="B3" s="289"/>
      <c r="C3" s="289"/>
      <c r="D3" s="289"/>
      <c r="E3" s="289"/>
      <c r="F3" s="289"/>
      <c r="G3" s="289"/>
      <c r="H3" s="289"/>
      <c r="I3" s="289"/>
      <c r="J3" s="289"/>
      <c r="K3" s="289"/>
      <c r="L3" s="289"/>
      <c r="M3" s="289"/>
      <c r="N3" s="289"/>
      <c r="O3" s="289"/>
      <c r="P3" s="289"/>
      <c r="Q3" s="289"/>
      <c r="R3" s="289"/>
      <c r="S3" s="289"/>
      <c r="T3" s="289"/>
      <c r="U3" s="289"/>
      <c r="V3" s="289"/>
      <c r="W3" s="289"/>
      <c r="X3" s="289"/>
      <c r="Y3" s="289"/>
      <c r="Z3" s="536"/>
      <c r="AA3" s="536"/>
      <c r="AB3" s="536"/>
      <c r="AC3" s="536"/>
      <c r="AD3" s="536"/>
      <c r="AE3" s="536"/>
      <c r="AF3" s="536"/>
      <c r="AG3" s="290"/>
    </row>
    <row r="4" spans="1:33" ht="15" customHeight="1">
      <c r="A4" s="288"/>
      <c r="B4" s="289"/>
      <c r="C4" s="289"/>
      <c r="D4" s="289"/>
      <c r="E4" s="289"/>
      <c r="F4" s="289"/>
      <c r="G4" s="289"/>
      <c r="H4" s="289"/>
      <c r="I4" s="289"/>
      <c r="J4" s="289"/>
      <c r="K4" s="289"/>
      <c r="L4" s="289"/>
      <c r="M4" s="289"/>
      <c r="N4" s="289"/>
      <c r="O4" s="289"/>
      <c r="P4" s="289"/>
      <c r="Q4" s="289"/>
      <c r="R4" s="289"/>
      <c r="S4" s="289"/>
      <c r="T4" s="289"/>
      <c r="U4" s="289"/>
      <c r="V4" s="289"/>
      <c r="W4" s="291"/>
      <c r="X4" s="289"/>
      <c r="Y4" s="289"/>
      <c r="Z4" s="537" t="s">
        <v>1946</v>
      </c>
      <c r="AA4" s="537"/>
      <c r="AB4" s="537"/>
      <c r="AC4" s="537"/>
      <c r="AD4" s="537"/>
      <c r="AE4" s="537"/>
      <c r="AF4" s="537"/>
      <c r="AG4" s="290"/>
    </row>
    <row r="5" spans="1:33" ht="15" customHeight="1">
      <c r="A5" s="288"/>
      <c r="B5" s="289"/>
      <c r="C5" s="289"/>
      <c r="D5" s="289"/>
      <c r="E5" s="289"/>
      <c r="F5" s="289"/>
      <c r="G5" s="289"/>
      <c r="H5" s="289"/>
      <c r="I5" s="289"/>
      <c r="J5" s="289"/>
      <c r="K5" s="289"/>
      <c r="L5" s="289"/>
      <c r="M5" s="289"/>
      <c r="N5" s="289"/>
      <c r="O5" s="289"/>
      <c r="P5" s="289"/>
      <c r="Q5" s="289"/>
      <c r="R5" s="289"/>
      <c r="S5" s="289"/>
      <c r="T5" s="289"/>
      <c r="U5" s="289"/>
      <c r="V5" s="289"/>
      <c r="W5" s="289"/>
      <c r="X5" s="289"/>
      <c r="Y5" s="292"/>
      <c r="Z5" s="289"/>
      <c r="AA5" s="289"/>
      <c r="AB5" s="289"/>
      <c r="AC5" s="289"/>
      <c r="AD5" s="289"/>
      <c r="AE5" s="289"/>
      <c r="AF5" s="289"/>
      <c r="AG5" s="290"/>
    </row>
    <row r="6" spans="1:33" ht="15" customHeight="1">
      <c r="A6" s="288"/>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90"/>
    </row>
    <row r="7" spans="1:33" ht="15" customHeight="1">
      <c r="A7" s="288"/>
      <c r="B7" s="538" t="s">
        <v>1966</v>
      </c>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8"/>
      <c r="AC7" s="538"/>
      <c r="AD7" s="538"/>
      <c r="AE7" s="538"/>
      <c r="AF7" s="538"/>
      <c r="AG7" s="290"/>
    </row>
    <row r="8" spans="1:33" ht="15" customHeight="1">
      <c r="A8" s="293"/>
      <c r="B8" s="538"/>
      <c r="C8" s="538"/>
      <c r="D8" s="538"/>
      <c r="E8" s="538"/>
      <c r="F8" s="538"/>
      <c r="G8" s="538"/>
      <c r="H8" s="538"/>
      <c r="I8" s="538"/>
      <c r="J8" s="538"/>
      <c r="K8" s="538"/>
      <c r="L8" s="538"/>
      <c r="M8" s="538"/>
      <c r="N8" s="538"/>
      <c r="O8" s="538"/>
      <c r="P8" s="538"/>
      <c r="Q8" s="538"/>
      <c r="R8" s="538"/>
      <c r="S8" s="538"/>
      <c r="T8" s="538"/>
      <c r="U8" s="538"/>
      <c r="V8" s="538"/>
      <c r="W8" s="538"/>
      <c r="X8" s="538"/>
      <c r="Y8" s="538"/>
      <c r="Z8" s="538"/>
      <c r="AA8" s="538"/>
      <c r="AB8" s="538"/>
      <c r="AC8" s="538"/>
      <c r="AD8" s="538"/>
      <c r="AE8" s="538"/>
      <c r="AF8" s="538"/>
      <c r="AG8" s="290"/>
    </row>
    <row r="9" spans="1:33" ht="15" customHeight="1">
      <c r="A9" s="294"/>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0"/>
    </row>
    <row r="10" spans="1:33" ht="15" customHeight="1">
      <c r="A10" s="288"/>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90"/>
    </row>
    <row r="11" spans="1:33" ht="15" customHeight="1">
      <c r="A11" s="288"/>
      <c r="B11" s="535" t="s">
        <v>35</v>
      </c>
      <c r="C11" s="535"/>
      <c r="E11" s="296" t="str">
        <f>'変更申請（ある場合のみ）'!H10</f>
        <v/>
      </c>
      <c r="F11" s="297"/>
      <c r="G11" s="297"/>
      <c r="H11" s="297"/>
      <c r="I11" s="297"/>
      <c r="J11" s="297"/>
      <c r="K11" s="297"/>
      <c r="L11" s="297"/>
      <c r="M11" s="297"/>
      <c r="N11" s="297"/>
      <c r="O11" s="297"/>
      <c r="P11" s="297"/>
      <c r="Q11" s="297"/>
      <c r="R11" s="297"/>
      <c r="S11" s="297"/>
      <c r="T11" s="297"/>
      <c r="U11" s="289"/>
      <c r="V11" s="289"/>
      <c r="W11" s="289"/>
      <c r="X11" s="289"/>
      <c r="Y11" s="289"/>
      <c r="Z11" s="289"/>
      <c r="AA11" s="289"/>
      <c r="AB11" s="289"/>
      <c r="AC11" s="289"/>
      <c r="AD11" s="289"/>
      <c r="AE11" s="289"/>
      <c r="AF11" s="289"/>
      <c r="AG11" s="290"/>
    </row>
    <row r="12" spans="1:33" ht="15" customHeight="1">
      <c r="A12" s="288"/>
      <c r="B12" s="535" t="s">
        <v>36</v>
      </c>
      <c r="C12" s="535"/>
      <c r="E12" s="296">
        <f>'変更申請（ある場合のみ）'!H11</f>
        <v>0</v>
      </c>
      <c r="F12" s="297"/>
      <c r="G12" s="297"/>
      <c r="H12" s="297"/>
      <c r="I12" s="297"/>
      <c r="J12" s="297"/>
      <c r="K12" s="297"/>
      <c r="L12" s="297"/>
      <c r="M12" s="297"/>
      <c r="N12" s="297"/>
      <c r="O12" s="297"/>
      <c r="P12" s="297"/>
      <c r="Q12" s="297"/>
      <c r="R12" s="297"/>
      <c r="S12" s="297"/>
      <c r="T12" s="297"/>
      <c r="U12" s="289"/>
      <c r="V12" s="289"/>
      <c r="W12" s="289"/>
      <c r="X12" s="289"/>
      <c r="Y12" s="289"/>
      <c r="Z12" s="289"/>
      <c r="AA12" s="289"/>
      <c r="AB12" s="289"/>
      <c r="AC12" s="289"/>
      <c r="AD12" s="289"/>
      <c r="AE12" s="289"/>
      <c r="AF12" s="289"/>
      <c r="AG12" s="290"/>
    </row>
    <row r="13" spans="1:33" ht="15" customHeight="1">
      <c r="A13" s="288"/>
      <c r="B13" s="297"/>
      <c r="C13" s="297"/>
      <c r="E13" s="298">
        <f>'変更申請（ある場合のみ）'!H12</f>
        <v>0</v>
      </c>
      <c r="F13" s="299"/>
      <c r="G13" s="299"/>
      <c r="H13" s="299"/>
      <c r="I13" s="299"/>
      <c r="J13" s="299"/>
      <c r="K13" s="299"/>
      <c r="L13" s="299"/>
      <c r="M13" s="299"/>
      <c r="N13" s="299"/>
      <c r="O13" s="299"/>
      <c r="P13" s="299"/>
      <c r="Q13" s="289"/>
      <c r="R13" s="289"/>
      <c r="S13" s="289"/>
      <c r="T13" s="289"/>
      <c r="U13" s="289"/>
      <c r="V13" s="289"/>
      <c r="W13" s="289"/>
      <c r="X13" s="289"/>
      <c r="Y13" s="289"/>
      <c r="Z13" s="289"/>
      <c r="AA13" s="289"/>
      <c r="AB13" s="289"/>
      <c r="AC13" s="289"/>
      <c r="AD13" s="289"/>
      <c r="AE13" s="289"/>
      <c r="AF13" s="289"/>
      <c r="AG13" s="290"/>
    </row>
    <row r="14" spans="1:33" ht="15" customHeight="1">
      <c r="A14" s="288"/>
      <c r="B14" s="289"/>
      <c r="C14" s="289"/>
      <c r="D14" s="289"/>
      <c r="E14" s="300"/>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90"/>
    </row>
    <row r="15" spans="1:33" ht="15" customHeight="1">
      <c r="A15" s="288"/>
      <c r="B15" s="289"/>
      <c r="C15" s="289"/>
      <c r="D15" s="289"/>
      <c r="E15" s="289"/>
      <c r="F15" s="289"/>
      <c r="G15" s="289"/>
      <c r="H15" s="289"/>
      <c r="I15" s="289"/>
      <c r="J15" s="289"/>
      <c r="K15" s="289"/>
      <c r="L15" s="289"/>
      <c r="M15" s="289"/>
      <c r="N15" s="289"/>
      <c r="O15" s="289"/>
      <c r="P15" s="289"/>
      <c r="Q15" s="289"/>
      <c r="R15" s="289"/>
      <c r="S15" s="289"/>
      <c r="T15" s="289"/>
      <c r="V15" s="297"/>
      <c r="W15" s="297"/>
      <c r="X15" s="297"/>
      <c r="Y15" s="297"/>
      <c r="Z15" s="297"/>
      <c r="AA15" s="297"/>
      <c r="AB15" s="297"/>
      <c r="AC15" s="297"/>
      <c r="AD15" s="297"/>
      <c r="AE15" s="297"/>
      <c r="AF15" s="301" t="s">
        <v>1974</v>
      </c>
      <c r="AG15" s="290"/>
    </row>
    <row r="16" spans="1:33" ht="15" customHeight="1">
      <c r="A16" s="288"/>
      <c r="B16" s="289"/>
      <c r="C16" s="289"/>
      <c r="D16" s="289"/>
      <c r="E16" s="289"/>
      <c r="F16" s="289"/>
      <c r="G16" s="289"/>
      <c r="H16" s="289"/>
      <c r="I16" s="289"/>
      <c r="J16" s="289"/>
      <c r="K16" s="289"/>
      <c r="L16" s="289"/>
      <c r="M16" s="289"/>
      <c r="N16" s="289"/>
      <c r="O16" s="289"/>
      <c r="P16" s="289"/>
      <c r="Q16" s="289"/>
      <c r="R16" s="289"/>
      <c r="S16" s="289"/>
      <c r="T16" s="289"/>
      <c r="U16" s="289"/>
      <c r="V16" s="291"/>
      <c r="W16" s="291"/>
      <c r="X16" s="289"/>
      <c r="Y16" s="289"/>
      <c r="Z16" s="289"/>
      <c r="AA16" s="289"/>
      <c r="AB16" s="289"/>
      <c r="AC16" s="289"/>
      <c r="AD16" s="289"/>
      <c r="AE16" s="289"/>
      <c r="AF16" s="289"/>
      <c r="AG16" s="290"/>
    </row>
    <row r="17" spans="1:34" ht="15" customHeight="1">
      <c r="A17" s="288"/>
      <c r="B17" s="289"/>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90"/>
    </row>
    <row r="18" spans="1:34" ht="15" customHeight="1">
      <c r="A18" s="288"/>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G18" s="290"/>
    </row>
    <row r="19" spans="1:34" ht="15" customHeight="1">
      <c r="A19" s="288"/>
      <c r="B19" s="539" t="str">
        <f>"　"&amp;TEXT('変更申請（ある場合のみ）'!I3,"[$-ja-JP]ggge年m月d日")&amp;"付けで提出のあった水産業販路拡大等支援事業に係る補助事業変更承認申請について、次のとおり承認しますので通知します。"</f>
        <v>　明治33年1月0日付けで提出のあった水産業販路拡大等支援事業に係る補助事業変更承認申請について、次のとおり承認しますので通知します。</v>
      </c>
      <c r="C19" s="539"/>
      <c r="D19" s="539"/>
      <c r="E19" s="539"/>
      <c r="F19" s="539"/>
      <c r="G19" s="539"/>
      <c r="H19" s="539"/>
      <c r="I19" s="53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302"/>
      <c r="AH19" s="303"/>
    </row>
    <row r="20" spans="1:34" ht="15" customHeight="1">
      <c r="A20" s="288"/>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290"/>
    </row>
    <row r="21" spans="1:34" ht="15" customHeight="1">
      <c r="A21" s="288"/>
      <c r="B21" s="539"/>
      <c r="C21" s="539"/>
      <c r="D21" s="539"/>
      <c r="E21" s="539"/>
      <c r="F21" s="539"/>
      <c r="G21" s="539"/>
      <c r="H21" s="539"/>
      <c r="I21" s="539"/>
      <c r="J21" s="539"/>
      <c r="K21" s="539"/>
      <c r="L21" s="539"/>
      <c r="M21" s="539"/>
      <c r="N21" s="539"/>
      <c r="O21" s="539"/>
      <c r="P21" s="539"/>
      <c r="Q21" s="539"/>
      <c r="R21" s="539"/>
      <c r="S21" s="539"/>
      <c r="T21" s="539"/>
      <c r="U21" s="539"/>
      <c r="V21" s="539"/>
      <c r="W21" s="539"/>
      <c r="X21" s="539"/>
      <c r="Y21" s="539"/>
      <c r="Z21" s="539"/>
      <c r="AA21" s="539"/>
      <c r="AB21" s="539"/>
      <c r="AC21" s="539"/>
      <c r="AD21" s="539"/>
      <c r="AE21" s="539"/>
      <c r="AF21" s="539"/>
      <c r="AG21" s="290"/>
    </row>
    <row r="22" spans="1:34" ht="15" customHeight="1">
      <c r="A22" s="288"/>
      <c r="B22" s="297"/>
      <c r="C22" s="289"/>
      <c r="D22" s="289"/>
      <c r="E22" s="304"/>
      <c r="F22" s="304"/>
      <c r="G22" s="304"/>
      <c r="H22" s="304"/>
      <c r="I22" s="304"/>
      <c r="J22" s="304"/>
      <c r="K22" s="304"/>
      <c r="L22" s="289"/>
      <c r="M22" s="289"/>
      <c r="N22" s="289"/>
      <c r="O22" s="289"/>
      <c r="P22" s="289"/>
      <c r="Q22" s="289"/>
      <c r="R22" s="289"/>
      <c r="S22" s="289"/>
      <c r="T22" s="289"/>
      <c r="U22" s="289"/>
      <c r="V22" s="289"/>
      <c r="W22" s="289"/>
      <c r="X22" s="289"/>
      <c r="Y22" s="289"/>
      <c r="Z22" s="289"/>
      <c r="AA22" s="289"/>
      <c r="AB22" s="289"/>
      <c r="AC22" s="289"/>
      <c r="AD22" s="289"/>
      <c r="AE22" s="289"/>
      <c r="AF22" s="289"/>
      <c r="AG22" s="290"/>
    </row>
    <row r="23" spans="1:34" ht="15" customHeight="1">
      <c r="A23" s="288"/>
      <c r="B23" s="535" t="s">
        <v>34</v>
      </c>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290"/>
    </row>
    <row r="24" spans="1:34" ht="15" customHeight="1">
      <c r="A24" s="288"/>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290"/>
    </row>
    <row r="25" spans="1:34" ht="15" customHeight="1">
      <c r="A25" s="288"/>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90"/>
    </row>
    <row r="26" spans="1:34" ht="15" customHeight="1">
      <c r="A26" s="288"/>
      <c r="B26" s="297">
        <v>1</v>
      </c>
      <c r="C26" s="297"/>
      <c r="D26" s="297" t="str">
        <f>"事業完了予定日"&amp;"　　"&amp;TEXT('変更申請（ある場合のみ）'!H26,"[$-ja-JP]ggge年m月d日")</f>
        <v>事業完了予定日　　明治33年1月0日</v>
      </c>
      <c r="E26" s="297"/>
      <c r="F26" s="297"/>
      <c r="G26" s="297"/>
      <c r="I26" s="305"/>
      <c r="J26" s="305"/>
      <c r="K26" s="305"/>
      <c r="L26" s="305"/>
      <c r="M26" s="305"/>
      <c r="N26" s="305"/>
      <c r="U26" s="297"/>
      <c r="V26" s="297"/>
      <c r="W26" s="297"/>
      <c r="X26" s="297"/>
      <c r="Y26" s="297"/>
      <c r="Z26" s="297"/>
      <c r="AA26" s="297"/>
      <c r="AB26" s="297"/>
      <c r="AC26" s="297"/>
      <c r="AD26" s="297"/>
      <c r="AE26" s="297"/>
      <c r="AF26" s="297"/>
      <c r="AG26" s="290"/>
    </row>
    <row r="27" spans="1:34" ht="15" customHeight="1">
      <c r="A27" s="288"/>
      <c r="B27" s="306"/>
      <c r="C27" s="297"/>
      <c r="D27" s="297"/>
      <c r="E27" s="297"/>
      <c r="F27" s="297"/>
      <c r="G27" s="297"/>
      <c r="I27" s="307"/>
      <c r="J27" s="307"/>
      <c r="K27" s="307"/>
      <c r="L27" s="307"/>
      <c r="M27" s="307"/>
      <c r="N27" s="307"/>
      <c r="U27" s="297"/>
      <c r="V27" s="297"/>
      <c r="W27" s="297"/>
      <c r="X27" s="297"/>
      <c r="Y27" s="297"/>
      <c r="Z27" s="297"/>
      <c r="AA27" s="297"/>
      <c r="AB27" s="297"/>
      <c r="AC27" s="297"/>
      <c r="AD27" s="297"/>
      <c r="AE27" s="297"/>
      <c r="AF27" s="297"/>
      <c r="AG27" s="290"/>
    </row>
    <row r="28" spans="1:34" ht="15" customHeight="1">
      <c r="A28" s="288"/>
      <c r="B28" s="297"/>
      <c r="C28" s="297"/>
      <c r="D28" s="297" t="str">
        <f>"（変更前"&amp;"　　"&amp;TEXT('変更申請（ある場合のみ）'!E26,"[$-ja-JP]ggge年m月d日")</f>
        <v>（変更前　　明治33年1月0日</v>
      </c>
      <c r="E28" s="297"/>
      <c r="F28" s="297"/>
      <c r="G28" s="297"/>
      <c r="H28" s="297"/>
      <c r="I28" s="297"/>
      <c r="J28" s="297"/>
      <c r="K28" s="297"/>
      <c r="L28" s="308"/>
      <c r="M28" s="308"/>
      <c r="N28" s="308"/>
      <c r="O28" s="308"/>
      <c r="P28" s="308"/>
      <c r="Q28" s="308"/>
      <c r="R28" s="308"/>
      <c r="S28" s="308"/>
      <c r="T28" s="308"/>
      <c r="U28" s="308"/>
      <c r="V28" s="297"/>
      <c r="W28" s="297"/>
      <c r="X28" s="297"/>
      <c r="Y28" s="297"/>
      <c r="Z28" s="297"/>
      <c r="AA28" s="297"/>
      <c r="AB28" s="297"/>
      <c r="AC28" s="297"/>
      <c r="AD28" s="297"/>
      <c r="AE28" s="297"/>
      <c r="AF28" s="297"/>
      <c r="AG28" s="290"/>
    </row>
    <row r="29" spans="1:34" ht="15" customHeight="1">
      <c r="A29" s="288"/>
      <c r="B29" s="289"/>
      <c r="C29" s="28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290"/>
    </row>
    <row r="30" spans="1:34" ht="15" customHeight="1">
      <c r="A30" s="288"/>
      <c r="B30" s="310"/>
      <c r="C30" s="310"/>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290"/>
    </row>
    <row r="31" spans="1:34" ht="15" customHeight="1">
      <c r="A31" s="288"/>
      <c r="B31" s="312"/>
      <c r="C31" s="310"/>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290"/>
    </row>
    <row r="32" spans="1:34" ht="15" customHeight="1">
      <c r="A32" s="288"/>
      <c r="B32" s="312"/>
      <c r="C32" s="310"/>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290"/>
    </row>
    <row r="33" spans="1:33" ht="15" customHeight="1">
      <c r="A33" s="288"/>
      <c r="B33" s="313"/>
      <c r="C33" s="313"/>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290"/>
    </row>
    <row r="34" spans="1:33" ht="15" customHeight="1">
      <c r="A34" s="288"/>
      <c r="B34" s="315"/>
      <c r="C34" s="313"/>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290"/>
    </row>
    <row r="35" spans="1:33" ht="15" customHeight="1">
      <c r="A35" s="288"/>
      <c r="B35" s="315"/>
      <c r="C35" s="313"/>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290"/>
    </row>
    <row r="36" spans="1:33" ht="15" customHeight="1">
      <c r="A36" s="288"/>
      <c r="B36" s="313"/>
      <c r="C36" s="313"/>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290"/>
    </row>
    <row r="37" spans="1:33" ht="15" customHeight="1">
      <c r="A37" s="288"/>
      <c r="B37" s="315"/>
      <c r="C37" s="313"/>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290"/>
    </row>
    <row r="38" spans="1:33" ht="15" customHeight="1">
      <c r="A38" s="288"/>
      <c r="B38" s="315"/>
      <c r="C38" s="313"/>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290"/>
    </row>
    <row r="39" spans="1:33" ht="15" customHeight="1">
      <c r="A39" s="288"/>
      <c r="B39" s="313"/>
      <c r="C39" s="313"/>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290"/>
    </row>
    <row r="40" spans="1:33" ht="15" customHeight="1">
      <c r="A40" s="288"/>
      <c r="B40" s="315"/>
      <c r="C40" s="313"/>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290"/>
    </row>
    <row r="41" spans="1:33" ht="15" customHeight="1">
      <c r="A41" s="288"/>
      <c r="B41" s="315"/>
      <c r="C41" s="313"/>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290"/>
    </row>
    <row r="42" spans="1:33" ht="15" customHeight="1">
      <c r="A42" s="288"/>
      <c r="B42" s="313"/>
      <c r="C42" s="313"/>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290"/>
    </row>
    <row r="43" spans="1:33" ht="15" customHeight="1">
      <c r="A43" s="288"/>
      <c r="B43" s="315"/>
      <c r="C43" s="313"/>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290"/>
    </row>
    <row r="44" spans="1:33" ht="15" customHeight="1">
      <c r="A44" s="288"/>
      <c r="B44" s="315"/>
      <c r="C44" s="313"/>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290"/>
    </row>
    <row r="45" spans="1:33" ht="15" customHeight="1">
      <c r="A45" s="288"/>
      <c r="B45" s="313"/>
      <c r="C45" s="313"/>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290"/>
    </row>
    <row r="46" spans="1:33" ht="15" customHeight="1">
      <c r="A46" s="288"/>
      <c r="B46" s="315"/>
      <c r="C46" s="313"/>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290"/>
    </row>
    <row r="47" spans="1:33" ht="15" customHeight="1">
      <c r="A47" s="288"/>
      <c r="B47" s="297"/>
      <c r="C47" s="315"/>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290"/>
    </row>
    <row r="48" spans="1:33" ht="15" customHeight="1">
      <c r="A48" s="288"/>
      <c r="B48" s="297"/>
      <c r="C48" s="297"/>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290"/>
    </row>
    <row r="49" spans="1:33" ht="15" customHeight="1">
      <c r="A49" s="288"/>
      <c r="B49" s="297"/>
      <c r="C49" s="297"/>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290"/>
    </row>
    <row r="50" spans="1:33" ht="15" customHeight="1">
      <c r="A50" s="288"/>
      <c r="B50" s="297"/>
      <c r="C50" s="29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290"/>
    </row>
    <row r="51" spans="1:33" ht="15" customHeight="1">
      <c r="A51" s="288"/>
      <c r="B51" s="297"/>
      <c r="C51" s="29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290"/>
    </row>
    <row r="52" spans="1:33" ht="15" customHeight="1">
      <c r="A52" s="288"/>
      <c r="B52" s="318"/>
      <c r="C52" s="318"/>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290"/>
    </row>
    <row r="53" spans="1:33" ht="15" customHeight="1">
      <c r="A53" s="288"/>
      <c r="B53" s="318"/>
      <c r="C53" s="297"/>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290"/>
    </row>
    <row r="54" spans="1:33" ht="15" customHeight="1">
      <c r="A54" s="319"/>
      <c r="B54" s="320"/>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1"/>
    </row>
    <row r="55" spans="1:33" ht="15" customHeight="1">
      <c r="A55" s="289"/>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row>
    <row r="56" spans="1:33" ht="15" customHeight="1">
      <c r="A56" s="289"/>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row>
    <row r="57" spans="1:33" ht="15" customHeight="1">
      <c r="A57" s="289"/>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row>
    <row r="58" spans="1:33" ht="15" customHeight="1">
      <c r="A58" s="289"/>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row>
    <row r="59" spans="1:33" ht="15" customHeight="1">
      <c r="A59" s="289"/>
      <c r="B59" s="289"/>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row>
    <row r="60" spans="1:33" ht="15" customHeight="1">
      <c r="A60" s="289"/>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row>
    <row r="61" spans="1:33" ht="15" customHeight="1">
      <c r="A61" s="289"/>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row>
    <row r="62" spans="1:33" ht="15" customHeight="1">
      <c r="A62" s="289"/>
      <c r="B62" s="289"/>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row>
    <row r="63" spans="1:33" ht="15" customHeight="1">
      <c r="A63" s="289"/>
      <c r="B63" s="289"/>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row>
  </sheetData>
  <sheetProtection sheet="1" objects="1" scenarios="1"/>
  <mergeCells count="7">
    <mergeCell ref="B23:AF24"/>
    <mergeCell ref="Z3:AF3"/>
    <mergeCell ref="Z4:AF4"/>
    <mergeCell ref="B7:AF8"/>
    <mergeCell ref="B11:C11"/>
    <mergeCell ref="B12:C12"/>
    <mergeCell ref="B19:AF21"/>
  </mergeCells>
  <phoneticPr fontId="3"/>
  <conditionalFormatting sqref="Z4:AF4 Z3">
    <cfRule type="containsBlanks" dxfId="1" priority="1">
      <formula>LEN(TRIM(Z3))=0</formula>
    </cfRule>
  </conditionalFormatting>
  <printOptions horizontalCentered="1"/>
  <pageMargins left="0.43307086614173229" right="0.43307086614173229" top="0.74803149606299213" bottom="0.74803149606299213" header="0.31496062992125984" footer="0.31496062992125984"/>
  <pageSetup paperSize="9" scale="98"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9" tint="0.79998168889431442"/>
  </sheetPr>
  <dimension ref="A1:AH63"/>
  <sheetViews>
    <sheetView showGridLines="0" view="pageBreakPreview" zoomScale="115" zoomScaleNormal="100" zoomScaleSheetLayoutView="115" workbookViewId="0">
      <selection activeCell="C31" sqref="B30:AF32"/>
    </sheetView>
  </sheetViews>
  <sheetFormatPr defaultColWidth="2.5" defaultRowHeight="15" customHeight="1"/>
  <cols>
    <col min="1" max="1" width="2.5" style="284"/>
    <col min="2" max="2" width="2.5" style="284" customWidth="1"/>
    <col min="3" max="3" width="2.5" style="284"/>
    <col min="4" max="4" width="2.5" style="284" customWidth="1"/>
    <col min="5" max="16384" width="2.5" style="284"/>
  </cols>
  <sheetData>
    <row r="1" spans="1:33" ht="15" customHeight="1">
      <c r="A1" s="284" t="s">
        <v>1967</v>
      </c>
    </row>
    <row r="2" spans="1:33" ht="15" customHeight="1">
      <c r="A2" s="285"/>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7"/>
    </row>
    <row r="3" spans="1:33" ht="15" customHeight="1">
      <c r="A3" s="288"/>
      <c r="B3" s="289"/>
      <c r="C3" s="289"/>
      <c r="D3" s="289"/>
      <c r="E3" s="289"/>
      <c r="F3" s="289"/>
      <c r="G3" s="289"/>
      <c r="H3" s="289"/>
      <c r="I3" s="289"/>
      <c r="J3" s="289"/>
      <c r="K3" s="289"/>
      <c r="L3" s="289"/>
      <c r="M3" s="289"/>
      <c r="N3" s="289"/>
      <c r="O3" s="289"/>
      <c r="P3" s="289"/>
      <c r="Q3" s="289"/>
      <c r="R3" s="289"/>
      <c r="S3" s="289"/>
      <c r="T3" s="289"/>
      <c r="U3" s="289"/>
      <c r="V3" s="289"/>
      <c r="W3" s="289"/>
      <c r="X3" s="289"/>
      <c r="Y3" s="289"/>
      <c r="Z3" s="540">
        <f>'変更承認通知（案）'!Z3</f>
        <v>0</v>
      </c>
      <c r="AA3" s="540"/>
      <c r="AB3" s="540"/>
      <c r="AC3" s="540"/>
      <c r="AD3" s="540"/>
      <c r="AE3" s="540"/>
      <c r="AF3" s="540"/>
      <c r="AG3" s="290"/>
    </row>
    <row r="4" spans="1:33" ht="15" customHeight="1">
      <c r="A4" s="288"/>
      <c r="B4" s="289"/>
      <c r="C4" s="289"/>
      <c r="D4" s="289"/>
      <c r="E4" s="289"/>
      <c r="F4" s="289"/>
      <c r="G4" s="289"/>
      <c r="H4" s="289"/>
      <c r="I4" s="289"/>
      <c r="J4" s="289"/>
      <c r="K4" s="289"/>
      <c r="L4" s="289"/>
      <c r="M4" s="289"/>
      <c r="N4" s="289"/>
      <c r="O4" s="289"/>
      <c r="P4" s="289"/>
      <c r="Q4" s="289"/>
      <c r="R4" s="289"/>
      <c r="S4" s="289"/>
      <c r="T4" s="289"/>
      <c r="U4" s="289"/>
      <c r="V4" s="289"/>
      <c r="W4" s="291"/>
      <c r="X4" s="289"/>
      <c r="Y4" s="289"/>
      <c r="Z4" s="541"/>
      <c r="AA4" s="541"/>
      <c r="AB4" s="541"/>
      <c r="AC4" s="541"/>
      <c r="AD4" s="541"/>
      <c r="AE4" s="541"/>
      <c r="AF4" s="541"/>
      <c r="AG4" s="290"/>
    </row>
    <row r="5" spans="1:33" ht="15" customHeight="1">
      <c r="A5" s="288"/>
      <c r="B5" s="289"/>
      <c r="C5" s="289"/>
      <c r="D5" s="289"/>
      <c r="E5" s="289"/>
      <c r="F5" s="289"/>
      <c r="G5" s="289"/>
      <c r="H5" s="289"/>
      <c r="I5" s="289"/>
      <c r="J5" s="289"/>
      <c r="K5" s="289"/>
      <c r="L5" s="289"/>
      <c r="M5" s="289"/>
      <c r="N5" s="289"/>
      <c r="O5" s="289"/>
      <c r="P5" s="289"/>
      <c r="Q5" s="289"/>
      <c r="R5" s="289"/>
      <c r="S5" s="289"/>
      <c r="T5" s="289"/>
      <c r="U5" s="289"/>
      <c r="V5" s="289"/>
      <c r="W5" s="289"/>
      <c r="X5" s="289"/>
      <c r="Y5" s="292"/>
      <c r="Z5" s="289"/>
      <c r="AA5" s="289"/>
      <c r="AB5" s="289"/>
      <c r="AC5" s="289"/>
      <c r="AD5" s="289"/>
      <c r="AE5" s="289"/>
      <c r="AF5" s="289"/>
      <c r="AG5" s="290"/>
    </row>
    <row r="6" spans="1:33" ht="15" customHeight="1">
      <c r="A6" s="288"/>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90"/>
    </row>
    <row r="7" spans="1:33" ht="15" customHeight="1">
      <c r="A7" s="288"/>
      <c r="B7" s="538" t="s">
        <v>1968</v>
      </c>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8"/>
      <c r="AC7" s="538"/>
      <c r="AD7" s="538"/>
      <c r="AE7" s="538"/>
      <c r="AF7" s="538"/>
      <c r="AG7" s="290"/>
    </row>
    <row r="8" spans="1:33" ht="15" customHeight="1">
      <c r="A8" s="293"/>
      <c r="B8" s="538"/>
      <c r="C8" s="538"/>
      <c r="D8" s="538"/>
      <c r="E8" s="538"/>
      <c r="F8" s="538"/>
      <c r="G8" s="538"/>
      <c r="H8" s="538"/>
      <c r="I8" s="538"/>
      <c r="J8" s="538"/>
      <c r="K8" s="538"/>
      <c r="L8" s="538"/>
      <c r="M8" s="538"/>
      <c r="N8" s="538"/>
      <c r="O8" s="538"/>
      <c r="P8" s="538"/>
      <c r="Q8" s="538"/>
      <c r="R8" s="538"/>
      <c r="S8" s="538"/>
      <c r="T8" s="538"/>
      <c r="U8" s="538"/>
      <c r="V8" s="538"/>
      <c r="W8" s="538"/>
      <c r="X8" s="538"/>
      <c r="Y8" s="538"/>
      <c r="Z8" s="538"/>
      <c r="AA8" s="538"/>
      <c r="AB8" s="538"/>
      <c r="AC8" s="538"/>
      <c r="AD8" s="538"/>
      <c r="AE8" s="538"/>
      <c r="AF8" s="538"/>
      <c r="AG8" s="290"/>
    </row>
    <row r="9" spans="1:33" ht="15" customHeight="1">
      <c r="A9" s="294"/>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0"/>
    </row>
    <row r="10" spans="1:33" ht="15" customHeight="1">
      <c r="A10" s="288"/>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90"/>
    </row>
    <row r="11" spans="1:33" ht="15" customHeight="1">
      <c r="A11" s="288"/>
      <c r="B11" s="535" t="s">
        <v>35</v>
      </c>
      <c r="C11" s="535"/>
      <c r="E11" s="296" t="str">
        <f>'変更承認通知（案）'!E11</f>
        <v/>
      </c>
      <c r="F11" s="297"/>
      <c r="G11" s="297"/>
      <c r="H11" s="297"/>
      <c r="I11" s="297"/>
      <c r="J11" s="297"/>
      <c r="K11" s="297"/>
      <c r="L11" s="297"/>
      <c r="M11" s="297"/>
      <c r="N11" s="297"/>
      <c r="O11" s="297"/>
      <c r="P11" s="297"/>
      <c r="Q11" s="297"/>
      <c r="R11" s="297"/>
      <c r="S11" s="297"/>
      <c r="T11" s="297"/>
      <c r="U11" s="289"/>
      <c r="V11" s="289"/>
      <c r="W11" s="289"/>
      <c r="X11" s="289"/>
      <c r="Y11" s="289"/>
      <c r="Z11" s="289"/>
      <c r="AA11" s="289"/>
      <c r="AB11" s="289"/>
      <c r="AC11" s="289"/>
      <c r="AD11" s="289"/>
      <c r="AE11" s="289"/>
      <c r="AF11" s="289"/>
      <c r="AG11" s="290"/>
    </row>
    <row r="12" spans="1:33" ht="15" customHeight="1">
      <c r="A12" s="288"/>
      <c r="B12" s="535" t="s">
        <v>36</v>
      </c>
      <c r="C12" s="535"/>
      <c r="E12" s="296">
        <f>'変更承認通知（案）'!E12</f>
        <v>0</v>
      </c>
      <c r="F12" s="297"/>
      <c r="G12" s="297"/>
      <c r="H12" s="297"/>
      <c r="I12" s="297"/>
      <c r="J12" s="297"/>
      <c r="K12" s="297"/>
      <c r="L12" s="297"/>
      <c r="M12" s="297"/>
      <c r="N12" s="297"/>
      <c r="O12" s="297"/>
      <c r="P12" s="297"/>
      <c r="Q12" s="297"/>
      <c r="R12" s="297"/>
      <c r="S12" s="297"/>
      <c r="T12" s="297"/>
      <c r="U12" s="289"/>
      <c r="V12" s="289"/>
      <c r="W12" s="289"/>
      <c r="X12" s="289"/>
      <c r="Y12" s="289"/>
      <c r="Z12" s="289"/>
      <c r="AA12" s="289"/>
      <c r="AB12" s="289"/>
      <c r="AC12" s="289"/>
      <c r="AD12" s="289"/>
      <c r="AE12" s="289"/>
      <c r="AF12" s="289"/>
      <c r="AG12" s="290"/>
    </row>
    <row r="13" spans="1:33" ht="15" customHeight="1">
      <c r="A13" s="288"/>
      <c r="B13" s="297"/>
      <c r="C13" s="297"/>
      <c r="E13" s="298">
        <f>'変更承認通知（案）'!E13</f>
        <v>0</v>
      </c>
      <c r="F13" s="299"/>
      <c r="G13" s="299"/>
      <c r="H13" s="299"/>
      <c r="I13" s="299"/>
      <c r="J13" s="299"/>
      <c r="K13" s="299"/>
      <c r="L13" s="299"/>
      <c r="M13" s="299"/>
      <c r="N13" s="299"/>
      <c r="O13" s="299"/>
      <c r="P13" s="299"/>
      <c r="Q13" s="289"/>
      <c r="R13" s="289"/>
      <c r="S13" s="289"/>
      <c r="T13" s="289"/>
      <c r="U13" s="289"/>
      <c r="V13" s="289"/>
      <c r="W13" s="289"/>
      <c r="X13" s="289"/>
      <c r="Y13" s="289"/>
      <c r="Z13" s="289"/>
      <c r="AA13" s="289"/>
      <c r="AB13" s="289"/>
      <c r="AC13" s="289"/>
      <c r="AD13" s="289"/>
      <c r="AE13" s="289"/>
      <c r="AF13" s="289"/>
      <c r="AG13" s="290"/>
    </row>
    <row r="14" spans="1:33" ht="15" customHeight="1">
      <c r="A14" s="288"/>
      <c r="B14" s="289"/>
      <c r="C14" s="289"/>
      <c r="D14" s="289"/>
      <c r="E14" s="300"/>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90"/>
    </row>
    <row r="15" spans="1:33" ht="15" customHeight="1">
      <c r="A15" s="288"/>
      <c r="B15" s="289"/>
      <c r="C15" s="289"/>
      <c r="D15" s="289"/>
      <c r="E15" s="289"/>
      <c r="F15" s="289"/>
      <c r="G15" s="289"/>
      <c r="H15" s="289"/>
      <c r="I15" s="289"/>
      <c r="J15" s="289"/>
      <c r="K15" s="289"/>
      <c r="L15" s="289"/>
      <c r="M15" s="289"/>
      <c r="N15" s="289"/>
      <c r="O15" s="289"/>
      <c r="P15" s="289"/>
      <c r="Q15" s="289"/>
      <c r="R15" s="289"/>
      <c r="S15" s="289"/>
      <c r="T15" s="289"/>
      <c r="V15" s="297"/>
      <c r="W15" s="297"/>
      <c r="X15" s="297"/>
      <c r="Y15" s="297"/>
      <c r="Z15" s="297"/>
      <c r="AA15" s="297"/>
      <c r="AB15" s="297"/>
      <c r="AC15" s="297"/>
      <c r="AD15" s="297"/>
      <c r="AE15" s="297"/>
      <c r="AF15" s="301" t="s">
        <v>1974</v>
      </c>
      <c r="AG15" s="290"/>
    </row>
    <row r="16" spans="1:33" ht="15" customHeight="1">
      <c r="A16" s="288"/>
      <c r="B16" s="289"/>
      <c r="C16" s="289"/>
      <c r="D16" s="289"/>
      <c r="E16" s="289"/>
      <c r="F16" s="289"/>
      <c r="G16" s="289"/>
      <c r="H16" s="289"/>
      <c r="I16" s="289"/>
      <c r="J16" s="289"/>
      <c r="K16" s="289"/>
      <c r="L16" s="289"/>
      <c r="M16" s="289"/>
      <c r="N16" s="289"/>
      <c r="O16" s="289"/>
      <c r="P16" s="289"/>
      <c r="Q16" s="289"/>
      <c r="R16" s="289"/>
      <c r="S16" s="289"/>
      <c r="T16" s="289"/>
      <c r="U16" s="289"/>
      <c r="V16" s="291"/>
      <c r="W16" s="291"/>
      <c r="X16" s="289"/>
      <c r="Y16" s="289"/>
      <c r="Z16" s="289"/>
      <c r="AA16" s="289"/>
      <c r="AB16" s="289"/>
      <c r="AC16" s="289"/>
      <c r="AD16" s="289"/>
      <c r="AE16" s="289"/>
      <c r="AF16" s="289"/>
      <c r="AG16" s="290"/>
    </row>
    <row r="17" spans="1:34" ht="15" customHeight="1">
      <c r="A17" s="288"/>
      <c r="B17" s="289"/>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90"/>
    </row>
    <row r="18" spans="1:34" ht="15" customHeight="1">
      <c r="A18" s="288"/>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G18" s="290"/>
    </row>
    <row r="19" spans="1:34" ht="15" customHeight="1">
      <c r="A19" s="288"/>
      <c r="B19" s="539" t="str">
        <f>"　"&amp;TEXT('変更申請（ある場合のみ）'!I3,"[$-ja-JP]ggge年m月d日")&amp;"付けで提出のあった水産業販路拡大等支援事業に係る補助事業変更承認申請について、次のとおり承認しますので通知します。"</f>
        <v>　明治33年1月0日付けで提出のあった水産業販路拡大等支援事業に係る補助事業変更承認申請について、次のとおり承認しますので通知します。</v>
      </c>
      <c r="C19" s="539"/>
      <c r="D19" s="539"/>
      <c r="E19" s="539"/>
      <c r="F19" s="539"/>
      <c r="G19" s="539"/>
      <c r="H19" s="539"/>
      <c r="I19" s="53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302"/>
      <c r="AH19" s="303"/>
    </row>
    <row r="20" spans="1:34" ht="15" customHeight="1">
      <c r="A20" s="288"/>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290"/>
    </row>
    <row r="21" spans="1:34" ht="15" customHeight="1">
      <c r="A21" s="288"/>
      <c r="B21" s="539"/>
      <c r="C21" s="539"/>
      <c r="D21" s="539"/>
      <c r="E21" s="539"/>
      <c r="F21" s="539"/>
      <c r="G21" s="539"/>
      <c r="H21" s="539"/>
      <c r="I21" s="539"/>
      <c r="J21" s="539"/>
      <c r="K21" s="539"/>
      <c r="L21" s="539"/>
      <c r="M21" s="539"/>
      <c r="N21" s="539"/>
      <c r="O21" s="539"/>
      <c r="P21" s="539"/>
      <c r="Q21" s="539"/>
      <c r="R21" s="539"/>
      <c r="S21" s="539"/>
      <c r="T21" s="539"/>
      <c r="U21" s="539"/>
      <c r="V21" s="539"/>
      <c r="W21" s="539"/>
      <c r="X21" s="539"/>
      <c r="Y21" s="539"/>
      <c r="Z21" s="539"/>
      <c r="AA21" s="539"/>
      <c r="AB21" s="539"/>
      <c r="AC21" s="539"/>
      <c r="AD21" s="539"/>
      <c r="AE21" s="539"/>
      <c r="AF21" s="539"/>
      <c r="AG21" s="290"/>
    </row>
    <row r="22" spans="1:34" ht="15" customHeight="1">
      <c r="A22" s="288"/>
      <c r="B22" s="297"/>
      <c r="C22" s="289"/>
      <c r="D22" s="289"/>
      <c r="E22" s="304"/>
      <c r="F22" s="304"/>
      <c r="G22" s="304"/>
      <c r="H22" s="304"/>
      <c r="I22" s="304"/>
      <c r="J22" s="304"/>
      <c r="K22" s="304"/>
      <c r="L22" s="289"/>
      <c r="M22" s="289"/>
      <c r="N22" s="289"/>
      <c r="O22" s="289"/>
      <c r="P22" s="289"/>
      <c r="Q22" s="289"/>
      <c r="R22" s="289"/>
      <c r="S22" s="289"/>
      <c r="T22" s="289"/>
      <c r="U22" s="289"/>
      <c r="V22" s="289"/>
      <c r="W22" s="289"/>
      <c r="X22" s="289"/>
      <c r="Y22" s="289"/>
      <c r="Z22" s="289"/>
      <c r="AA22" s="289"/>
      <c r="AB22" s="289"/>
      <c r="AC22" s="289"/>
      <c r="AD22" s="289"/>
      <c r="AE22" s="289"/>
      <c r="AF22" s="289"/>
      <c r="AG22" s="290"/>
    </row>
    <row r="23" spans="1:34" ht="15" customHeight="1">
      <c r="A23" s="288"/>
      <c r="B23" s="535" t="s">
        <v>34</v>
      </c>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290"/>
    </row>
    <row r="24" spans="1:34" ht="15" customHeight="1">
      <c r="A24" s="288"/>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290"/>
    </row>
    <row r="25" spans="1:34" ht="15" customHeight="1">
      <c r="A25" s="288"/>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90"/>
    </row>
    <row r="26" spans="1:34" ht="15" customHeight="1">
      <c r="A26" s="288"/>
      <c r="B26" s="297">
        <v>1</v>
      </c>
      <c r="C26" s="297"/>
      <c r="D26" s="297" t="str">
        <f>"事業完了予定日"&amp;"　　"&amp;TEXT('変更申請（ある場合のみ）'!H26,"[$-ja-JP]ggge年m月d日")</f>
        <v>事業完了予定日　　明治33年1月0日</v>
      </c>
      <c r="E26" s="297"/>
      <c r="F26" s="297"/>
      <c r="G26" s="297"/>
      <c r="I26" s="305"/>
      <c r="J26" s="305"/>
      <c r="K26" s="305"/>
      <c r="L26" s="305"/>
      <c r="M26" s="305"/>
      <c r="N26" s="305"/>
      <c r="U26" s="297"/>
      <c r="V26" s="297"/>
      <c r="W26" s="297"/>
      <c r="X26" s="297"/>
      <c r="Y26" s="297"/>
      <c r="Z26" s="297"/>
      <c r="AA26" s="297"/>
      <c r="AB26" s="297"/>
      <c r="AC26" s="297"/>
      <c r="AD26" s="297"/>
      <c r="AE26" s="297"/>
      <c r="AF26" s="297"/>
      <c r="AG26" s="290"/>
    </row>
    <row r="27" spans="1:34" ht="15" customHeight="1">
      <c r="A27" s="288"/>
      <c r="B27" s="306"/>
      <c r="C27" s="297"/>
      <c r="D27" s="297"/>
      <c r="E27" s="297"/>
      <c r="F27" s="297"/>
      <c r="G27" s="297"/>
      <c r="I27" s="307"/>
      <c r="J27" s="307"/>
      <c r="K27" s="307"/>
      <c r="L27" s="307"/>
      <c r="M27" s="307"/>
      <c r="N27" s="307"/>
      <c r="U27" s="297"/>
      <c r="V27" s="297"/>
      <c r="W27" s="297"/>
      <c r="X27" s="297"/>
      <c r="Y27" s="297"/>
      <c r="Z27" s="297"/>
      <c r="AA27" s="297"/>
      <c r="AB27" s="297"/>
      <c r="AC27" s="297"/>
      <c r="AD27" s="297"/>
      <c r="AE27" s="297"/>
      <c r="AF27" s="297"/>
      <c r="AG27" s="290"/>
    </row>
    <row r="28" spans="1:34" ht="15" customHeight="1">
      <c r="A28" s="288"/>
      <c r="B28" s="297"/>
      <c r="C28" s="297"/>
      <c r="D28" s="297" t="str">
        <f>"（変更前"&amp;"　　"&amp;TEXT('変更申請（ある場合のみ）'!E26,"[$-ja-JP]ggge年m月d日")</f>
        <v>（変更前　　明治33年1月0日</v>
      </c>
      <c r="E28" s="297"/>
      <c r="F28" s="297"/>
      <c r="G28" s="297"/>
      <c r="H28" s="297"/>
      <c r="I28" s="297"/>
      <c r="J28" s="297"/>
      <c r="K28" s="297"/>
      <c r="L28" s="308"/>
      <c r="M28" s="308"/>
      <c r="N28" s="308"/>
      <c r="O28" s="308"/>
      <c r="P28" s="308"/>
      <c r="Q28" s="308"/>
      <c r="R28" s="308"/>
      <c r="S28" s="308"/>
      <c r="T28" s="308"/>
      <c r="U28" s="308"/>
      <c r="V28" s="297"/>
      <c r="W28" s="297"/>
      <c r="X28" s="297"/>
      <c r="Y28" s="297"/>
      <c r="Z28" s="297"/>
      <c r="AA28" s="297"/>
      <c r="AB28" s="297"/>
      <c r="AC28" s="297"/>
      <c r="AD28" s="297"/>
      <c r="AE28" s="297"/>
      <c r="AF28" s="297"/>
      <c r="AG28" s="290"/>
    </row>
    <row r="29" spans="1:34" ht="15" customHeight="1">
      <c r="A29" s="288"/>
      <c r="B29" s="289"/>
      <c r="C29" s="28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290"/>
    </row>
    <row r="30" spans="1:34" ht="15" customHeight="1">
      <c r="A30" s="288"/>
      <c r="B30" s="310"/>
      <c r="C30" s="310"/>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290"/>
    </row>
    <row r="31" spans="1:34" ht="15" customHeight="1">
      <c r="A31" s="288"/>
      <c r="B31" s="312"/>
      <c r="C31" s="310"/>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290"/>
    </row>
    <row r="32" spans="1:34" ht="15" customHeight="1">
      <c r="A32" s="288"/>
      <c r="B32" s="312"/>
      <c r="C32" s="310"/>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290"/>
    </row>
    <row r="33" spans="1:33" ht="15" customHeight="1">
      <c r="A33" s="288"/>
      <c r="B33" s="313"/>
      <c r="C33" s="313"/>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290"/>
    </row>
    <row r="34" spans="1:33" ht="15" customHeight="1">
      <c r="A34" s="288"/>
      <c r="B34" s="315"/>
      <c r="C34" s="313"/>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290"/>
    </row>
    <row r="35" spans="1:33" ht="15" customHeight="1">
      <c r="A35" s="288"/>
      <c r="B35" s="315"/>
      <c r="C35" s="313"/>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290"/>
    </row>
    <row r="36" spans="1:33" ht="15" customHeight="1">
      <c r="A36" s="288"/>
      <c r="B36" s="313"/>
      <c r="C36" s="313"/>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290"/>
    </row>
    <row r="37" spans="1:33" ht="15" customHeight="1">
      <c r="A37" s="288"/>
      <c r="B37" s="315"/>
      <c r="C37" s="313"/>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290"/>
    </row>
    <row r="38" spans="1:33" ht="15" customHeight="1">
      <c r="A38" s="288"/>
      <c r="B38" s="315"/>
      <c r="C38" s="313"/>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290"/>
    </row>
    <row r="39" spans="1:33" ht="15" customHeight="1">
      <c r="A39" s="288"/>
      <c r="B39" s="313"/>
      <c r="C39" s="313"/>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290"/>
    </row>
    <row r="40" spans="1:33" ht="15" customHeight="1">
      <c r="A40" s="288"/>
      <c r="B40" s="315"/>
      <c r="C40" s="313"/>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290"/>
    </row>
    <row r="41" spans="1:33" ht="15" customHeight="1">
      <c r="A41" s="288"/>
      <c r="B41" s="315"/>
      <c r="C41" s="313"/>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290"/>
    </row>
    <row r="42" spans="1:33" ht="15" customHeight="1">
      <c r="A42" s="288"/>
      <c r="B42" s="313"/>
      <c r="C42" s="313"/>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290"/>
    </row>
    <row r="43" spans="1:33" ht="15" customHeight="1">
      <c r="A43" s="288"/>
      <c r="B43" s="315"/>
      <c r="C43" s="313"/>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290"/>
    </row>
    <row r="44" spans="1:33" ht="15" customHeight="1">
      <c r="A44" s="288"/>
      <c r="B44" s="315"/>
      <c r="C44" s="313"/>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290"/>
    </row>
    <row r="45" spans="1:33" ht="15" customHeight="1">
      <c r="A45" s="288"/>
      <c r="B45" s="313"/>
      <c r="C45" s="313"/>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290"/>
    </row>
    <row r="46" spans="1:33" ht="15" customHeight="1">
      <c r="A46" s="288"/>
      <c r="B46" s="315"/>
      <c r="C46" s="313"/>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290"/>
    </row>
    <row r="47" spans="1:33" ht="15" customHeight="1">
      <c r="A47" s="288"/>
      <c r="B47" s="297"/>
      <c r="C47" s="315"/>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290"/>
    </row>
    <row r="48" spans="1:33" ht="15" customHeight="1">
      <c r="A48" s="288"/>
      <c r="B48" s="297"/>
      <c r="C48" s="297"/>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290"/>
    </row>
    <row r="49" spans="1:33" ht="15" customHeight="1">
      <c r="A49" s="288"/>
      <c r="B49" s="297"/>
      <c r="C49" s="297"/>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290"/>
    </row>
    <row r="50" spans="1:33" ht="15" customHeight="1">
      <c r="A50" s="288"/>
      <c r="B50" s="297"/>
      <c r="C50" s="29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290"/>
    </row>
    <row r="51" spans="1:33" ht="15" customHeight="1">
      <c r="A51" s="288"/>
      <c r="B51" s="297"/>
      <c r="C51" s="29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290"/>
    </row>
    <row r="52" spans="1:33" ht="15" customHeight="1">
      <c r="A52" s="288"/>
      <c r="B52" s="318"/>
      <c r="C52" s="318"/>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290"/>
    </row>
    <row r="53" spans="1:33" ht="15" customHeight="1">
      <c r="A53" s="288"/>
      <c r="B53" s="318"/>
      <c r="C53" s="297"/>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290"/>
    </row>
    <row r="54" spans="1:33" ht="15" customHeight="1">
      <c r="A54" s="319"/>
      <c r="B54" s="320"/>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1"/>
    </row>
    <row r="55" spans="1:33" ht="15" customHeight="1">
      <c r="A55" s="289"/>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row>
    <row r="56" spans="1:33" ht="15" customHeight="1">
      <c r="A56" s="289"/>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row>
    <row r="57" spans="1:33" ht="15" customHeight="1">
      <c r="A57" s="289"/>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row>
    <row r="58" spans="1:33" ht="15" customHeight="1">
      <c r="A58" s="289"/>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row>
    <row r="59" spans="1:33" ht="15" customHeight="1">
      <c r="A59" s="289"/>
      <c r="B59" s="289"/>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row>
    <row r="60" spans="1:33" ht="15" customHeight="1">
      <c r="A60" s="289"/>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row>
    <row r="61" spans="1:33" ht="15" customHeight="1">
      <c r="A61" s="289"/>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row>
    <row r="62" spans="1:33" ht="15" customHeight="1">
      <c r="A62" s="289"/>
      <c r="B62" s="289"/>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row>
    <row r="63" spans="1:33" ht="15" customHeight="1">
      <c r="A63" s="289"/>
      <c r="B63" s="289"/>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row>
  </sheetData>
  <sheetProtection sheet="1" objects="1" scenarios="1"/>
  <mergeCells count="7">
    <mergeCell ref="B23:AF24"/>
    <mergeCell ref="Z3:AF3"/>
    <mergeCell ref="Z4:AF4"/>
    <mergeCell ref="B7:AF8"/>
    <mergeCell ref="B11:C11"/>
    <mergeCell ref="B12:C12"/>
    <mergeCell ref="B19:AF21"/>
  </mergeCells>
  <phoneticPr fontId="3"/>
  <conditionalFormatting sqref="Z4:AF4 Z3">
    <cfRule type="containsBlanks" dxfId="0" priority="1">
      <formula>LEN(TRIM(Z3))=0</formula>
    </cfRule>
  </conditionalFormatting>
  <printOptions horizontalCentered="1"/>
  <pageMargins left="0.43307086614173229" right="0.43307086614173229" top="0.74803149606299213" bottom="0.74803149606299213"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G60"/>
  <sheetViews>
    <sheetView showGridLines="0" view="pageBreakPreview" zoomScale="115" zoomScaleNormal="100" zoomScaleSheetLayoutView="115" workbookViewId="0">
      <selection activeCell="B13" sqref="B13"/>
    </sheetView>
  </sheetViews>
  <sheetFormatPr defaultColWidth="2.5" defaultRowHeight="15" customHeight="1"/>
  <cols>
    <col min="1" max="16384" width="2.5" style="14"/>
  </cols>
  <sheetData>
    <row r="1" spans="1:33" ht="15" customHeight="1">
      <c r="A1" s="14" t="s">
        <v>31</v>
      </c>
    </row>
    <row r="2" spans="1:33" ht="15" customHeight="1">
      <c r="A2" s="1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7"/>
    </row>
    <row r="3" spans="1:33" ht="15" customHeight="1">
      <c r="A3" s="18"/>
      <c r="B3" s="19"/>
      <c r="C3" s="19"/>
      <c r="D3" s="19"/>
      <c r="E3" s="19"/>
      <c r="F3" s="19"/>
      <c r="G3" s="19"/>
      <c r="H3" s="19"/>
      <c r="I3" s="19"/>
      <c r="J3" s="19"/>
      <c r="K3" s="19"/>
      <c r="L3" s="19"/>
      <c r="M3" s="19"/>
      <c r="N3" s="19"/>
      <c r="O3" s="19"/>
      <c r="P3" s="19"/>
      <c r="Q3" s="19"/>
      <c r="R3" s="19"/>
      <c r="S3" s="19"/>
      <c r="T3" s="19"/>
      <c r="U3" s="19"/>
      <c r="V3" s="19"/>
      <c r="W3" s="20"/>
      <c r="X3" s="19"/>
      <c r="Y3" s="19"/>
      <c r="AA3" s="234"/>
      <c r="AB3" s="234"/>
      <c r="AC3" s="234"/>
      <c r="AD3" s="234"/>
      <c r="AE3" s="234"/>
      <c r="AF3" s="235" t="str">
        <f>TEXT(受付書!C4,"[$-ja-JP]ggge年m月d日")</f>
        <v>明治33年1月0日</v>
      </c>
      <c r="AG3" s="21"/>
    </row>
    <row r="4" spans="1:33" ht="15" customHeight="1">
      <c r="A4" s="18"/>
      <c r="B4" s="19"/>
      <c r="C4" s="19"/>
      <c r="D4" s="19"/>
      <c r="E4" s="19"/>
      <c r="F4" s="19"/>
      <c r="G4" s="19"/>
      <c r="H4" s="19"/>
      <c r="I4" s="19"/>
      <c r="J4" s="19"/>
      <c r="K4" s="19"/>
      <c r="L4" s="19"/>
      <c r="M4" s="19"/>
      <c r="N4" s="19"/>
      <c r="O4" s="19"/>
      <c r="P4" s="19"/>
      <c r="Q4" s="19"/>
      <c r="R4" s="19"/>
      <c r="S4" s="19"/>
      <c r="T4" s="19"/>
      <c r="U4" s="19"/>
      <c r="V4" s="19"/>
      <c r="W4" s="19"/>
      <c r="X4" s="19"/>
      <c r="Y4" s="22"/>
      <c r="Z4" s="19"/>
      <c r="AA4" s="19"/>
      <c r="AB4" s="19"/>
      <c r="AC4" s="19"/>
      <c r="AD4" s="19"/>
      <c r="AE4" s="19"/>
      <c r="AF4" s="19"/>
      <c r="AG4" s="21"/>
    </row>
    <row r="5" spans="1:33" ht="15" customHeight="1">
      <c r="A5" s="18"/>
      <c r="B5" s="19"/>
      <c r="C5" s="19"/>
      <c r="D5" s="19"/>
      <c r="E5" s="19"/>
      <c r="F5" s="19"/>
      <c r="G5" s="19"/>
      <c r="H5" s="19"/>
      <c r="I5" s="19"/>
      <c r="J5" s="19"/>
      <c r="K5" s="19"/>
      <c r="L5" s="19"/>
      <c r="M5" s="19"/>
      <c r="N5" s="19"/>
      <c r="O5" s="19"/>
      <c r="P5" s="19"/>
      <c r="Q5" s="19"/>
      <c r="R5" s="19"/>
      <c r="S5" s="19"/>
      <c r="T5" s="19"/>
      <c r="U5" s="19"/>
      <c r="V5" s="19"/>
      <c r="W5" s="19"/>
      <c r="X5" s="19"/>
      <c r="Y5" s="22"/>
      <c r="Z5" s="19"/>
      <c r="AA5" s="19"/>
      <c r="AB5" s="19"/>
      <c r="AC5" s="19"/>
      <c r="AD5" s="19"/>
      <c r="AE5" s="19"/>
      <c r="AF5" s="19"/>
      <c r="AG5" s="21"/>
    </row>
    <row r="6" spans="1:33" ht="15" customHeight="1">
      <c r="A6" s="18"/>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21"/>
    </row>
    <row r="7" spans="1:33" ht="15" customHeight="1">
      <c r="A7" s="18"/>
      <c r="B7" s="350" t="s">
        <v>32</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21"/>
    </row>
    <row r="8" spans="1:33" ht="15" customHeight="1">
      <c r="A8" s="23"/>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21"/>
    </row>
    <row r="9" spans="1:33" ht="15" customHeight="1">
      <c r="A9" s="23"/>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21"/>
    </row>
    <row r="10" spans="1:33" ht="15" customHeight="1">
      <c r="A10" s="24"/>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1"/>
    </row>
    <row r="11" spans="1:33" ht="15" customHeight="1">
      <c r="A11" s="18"/>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21"/>
    </row>
    <row r="12" spans="1:33" ht="15" customHeight="1">
      <c r="A12" s="18"/>
      <c r="B12" s="26" t="s">
        <v>1972</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21"/>
    </row>
    <row r="13" spans="1:33" ht="15" customHeight="1">
      <c r="A13" s="18"/>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21"/>
    </row>
    <row r="14" spans="1:33" ht="15" customHeight="1">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21"/>
    </row>
    <row r="15" spans="1:33" ht="15" customHeight="1">
      <c r="A15" s="18"/>
      <c r="B15" s="19"/>
      <c r="C15" s="19"/>
      <c r="D15" s="19"/>
      <c r="E15" s="19"/>
      <c r="F15" s="19"/>
      <c r="G15" s="19"/>
      <c r="H15" s="19"/>
      <c r="I15" s="19"/>
      <c r="J15" s="19"/>
      <c r="K15" s="19"/>
      <c r="L15" s="19"/>
      <c r="M15" s="19"/>
      <c r="N15" s="19"/>
      <c r="O15" s="19"/>
      <c r="P15" s="19"/>
      <c r="Q15" s="19"/>
      <c r="R15" s="19"/>
      <c r="S15" s="19"/>
      <c r="T15" s="352" t="s">
        <v>35</v>
      </c>
      <c r="U15" s="352"/>
      <c r="W15" s="353" t="str">
        <f>受付書!C11&amp;受付書!C12</f>
        <v/>
      </c>
      <c r="X15" s="353"/>
      <c r="Y15" s="353"/>
      <c r="Z15" s="353"/>
      <c r="AA15" s="353"/>
      <c r="AB15" s="353"/>
      <c r="AC15" s="353"/>
      <c r="AD15" s="353"/>
      <c r="AE15" s="353"/>
      <c r="AF15" s="353"/>
      <c r="AG15" s="21"/>
    </row>
    <row r="16" spans="1:33" ht="15" customHeight="1">
      <c r="A16" s="18"/>
      <c r="B16" s="19"/>
      <c r="C16" s="19"/>
      <c r="D16" s="19"/>
      <c r="E16" s="19"/>
      <c r="F16" s="19"/>
      <c r="G16" s="19"/>
      <c r="H16" s="19"/>
      <c r="I16" s="19"/>
      <c r="J16" s="19"/>
      <c r="K16" s="19"/>
      <c r="L16" s="19"/>
      <c r="M16" s="19"/>
      <c r="N16" s="19"/>
      <c r="O16" s="19"/>
      <c r="P16" s="19"/>
      <c r="Q16" s="19"/>
      <c r="R16" s="19"/>
      <c r="S16" s="19"/>
      <c r="T16" s="352" t="s">
        <v>36</v>
      </c>
      <c r="U16" s="352"/>
      <c r="W16" s="347">
        <f>受付書!C6</f>
        <v>0</v>
      </c>
      <c r="X16" s="347"/>
      <c r="Y16" s="347"/>
      <c r="Z16" s="347"/>
      <c r="AA16" s="347"/>
      <c r="AB16" s="347"/>
      <c r="AC16" s="347"/>
      <c r="AD16" s="347"/>
      <c r="AE16" s="347"/>
      <c r="AF16" s="347"/>
      <c r="AG16" s="21"/>
    </row>
    <row r="17" spans="1:33" ht="15" customHeight="1">
      <c r="A17" s="18"/>
      <c r="B17" s="19"/>
      <c r="C17" s="19"/>
      <c r="D17" s="19"/>
      <c r="E17" s="19"/>
      <c r="F17" s="19"/>
      <c r="G17" s="19"/>
      <c r="H17" s="19"/>
      <c r="I17" s="19"/>
      <c r="J17" s="19"/>
      <c r="K17" s="19"/>
      <c r="L17" s="19"/>
      <c r="M17" s="19"/>
      <c r="N17" s="19"/>
      <c r="O17" s="19"/>
      <c r="P17" s="19"/>
      <c r="Q17" s="19"/>
      <c r="R17" s="19"/>
      <c r="S17" s="19"/>
      <c r="T17" s="19"/>
      <c r="U17" s="19"/>
      <c r="V17" s="27"/>
      <c r="W17" s="348">
        <f>受付書!C8</f>
        <v>0</v>
      </c>
      <c r="X17" s="348"/>
      <c r="Y17" s="348"/>
      <c r="Z17" s="348"/>
      <c r="AA17" s="348"/>
      <c r="AB17" s="348"/>
      <c r="AC17" s="348"/>
      <c r="AD17" s="348"/>
      <c r="AE17" s="348"/>
      <c r="AF17" s="348"/>
      <c r="AG17" s="21"/>
    </row>
    <row r="18" spans="1:33" ht="15" customHeight="1">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21"/>
    </row>
    <row r="19" spans="1:33" ht="15" customHeight="1">
      <c r="A19" s="18"/>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21"/>
    </row>
    <row r="20" spans="1:33" ht="15" customHeight="1">
      <c r="A20" s="18"/>
      <c r="B20" s="351" t="s">
        <v>33</v>
      </c>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21"/>
    </row>
    <row r="21" spans="1:33" ht="15" customHeight="1">
      <c r="A21" s="18"/>
      <c r="B21" s="351"/>
      <c r="C21" s="351"/>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21"/>
    </row>
    <row r="22" spans="1:33" ht="15" customHeight="1">
      <c r="A22" s="18"/>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21"/>
    </row>
    <row r="23" spans="1:33" ht="15" customHeight="1">
      <c r="A23" s="18"/>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21"/>
    </row>
    <row r="24" spans="1:33" ht="15" customHeight="1">
      <c r="A24" s="1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1"/>
    </row>
    <row r="25" spans="1:33" ht="15" customHeight="1">
      <c r="A25" s="18"/>
      <c r="B25" s="349" t="s">
        <v>132</v>
      </c>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21"/>
    </row>
    <row r="26" spans="1:33" ht="15" customHeight="1">
      <c r="A26" s="29"/>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21"/>
    </row>
    <row r="27" spans="1:33" ht="15" customHeight="1">
      <c r="A27" s="29"/>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21"/>
    </row>
    <row r="28" spans="1:33" ht="15" customHeight="1">
      <c r="A28" s="3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1"/>
    </row>
    <row r="29" spans="1:33" ht="15" customHeight="1">
      <c r="A29" s="18"/>
      <c r="B29" s="26" t="s">
        <v>128</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21"/>
    </row>
    <row r="30" spans="1:33" ht="15" customHeight="1">
      <c r="A30" s="18"/>
      <c r="B30" s="26"/>
      <c r="D30" s="354" t="str">
        <f>"水産業販路拡大等支援事業"&amp;"（"&amp;受付書!C14&amp;"）"</f>
        <v>水産業販路拡大等支援事業（）</v>
      </c>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21"/>
    </row>
    <row r="31" spans="1:33" ht="15" customHeight="1">
      <c r="A31" s="18"/>
      <c r="B31" s="26"/>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21"/>
    </row>
    <row r="32" spans="1:33" ht="15" customHeight="1">
      <c r="A32" s="18"/>
      <c r="B32" s="26"/>
      <c r="D32" s="62"/>
      <c r="E32" s="62"/>
      <c r="F32" s="62"/>
      <c r="G32" s="62"/>
      <c r="H32" s="62"/>
      <c r="I32" s="62"/>
      <c r="J32" s="62"/>
      <c r="K32" s="62"/>
      <c r="L32" s="62"/>
      <c r="M32" s="62"/>
      <c r="N32" s="62"/>
      <c r="O32" s="63"/>
      <c r="P32" s="63"/>
      <c r="Q32" s="63"/>
      <c r="R32" s="63"/>
      <c r="S32" s="63"/>
      <c r="T32" s="63"/>
      <c r="U32" s="63"/>
      <c r="V32" s="63"/>
      <c r="W32" s="63"/>
      <c r="X32" s="63"/>
      <c r="Y32" s="26"/>
      <c r="Z32" s="26"/>
      <c r="AA32" s="26"/>
      <c r="AB32" s="26"/>
      <c r="AC32" s="26"/>
      <c r="AD32" s="26"/>
      <c r="AE32" s="26"/>
      <c r="AF32" s="26"/>
      <c r="AG32" s="21"/>
    </row>
    <row r="33" spans="1:33" ht="15" customHeight="1">
      <c r="A33" s="18"/>
      <c r="B33" s="26"/>
      <c r="C33" s="35"/>
      <c r="D33" s="35"/>
      <c r="E33" s="35"/>
      <c r="F33" s="35"/>
      <c r="G33" s="35"/>
      <c r="H33" s="35"/>
      <c r="I33" s="35"/>
      <c r="J33" s="35"/>
      <c r="K33" s="35"/>
      <c r="L33" s="35"/>
      <c r="M33" s="35"/>
      <c r="N33" s="36"/>
      <c r="Y33" s="26"/>
      <c r="Z33" s="26"/>
      <c r="AA33" s="26"/>
      <c r="AB33" s="26"/>
      <c r="AC33" s="26"/>
      <c r="AD33" s="26"/>
      <c r="AE33" s="26"/>
      <c r="AF33" s="26"/>
      <c r="AG33" s="21"/>
    </row>
    <row r="34" spans="1:33" ht="15" customHeight="1">
      <c r="A34" s="18"/>
      <c r="B34" s="26" t="s">
        <v>129</v>
      </c>
      <c r="C34" s="35"/>
      <c r="D34" s="35"/>
      <c r="E34" s="35"/>
      <c r="F34" s="35"/>
      <c r="G34" s="35"/>
      <c r="H34" s="35"/>
      <c r="I34" s="35"/>
      <c r="J34" s="35"/>
      <c r="K34" s="35"/>
      <c r="L34" s="35"/>
      <c r="M34" s="35"/>
      <c r="N34" s="36"/>
      <c r="Y34" s="26"/>
      <c r="Z34" s="26"/>
      <c r="AA34" s="26"/>
      <c r="AB34" s="26"/>
      <c r="AC34" s="26"/>
      <c r="AD34" s="26"/>
      <c r="AE34" s="26"/>
      <c r="AF34" s="26"/>
      <c r="AG34" s="21"/>
    </row>
    <row r="35" spans="1:33" ht="15" customHeight="1">
      <c r="A35" s="18"/>
      <c r="B35" s="26"/>
      <c r="C35" s="343" t="str">
        <f>受付書!G4</f>
        <v/>
      </c>
      <c r="D35" s="343"/>
      <c r="E35" s="343"/>
      <c r="F35" s="343"/>
      <c r="G35" s="343"/>
      <c r="H35" s="343"/>
      <c r="I35" s="343"/>
      <c r="J35" s="26"/>
      <c r="Y35" s="26"/>
      <c r="Z35" s="26"/>
      <c r="AA35" s="26"/>
      <c r="AB35" s="26"/>
      <c r="AC35" s="26"/>
      <c r="AD35" s="26"/>
      <c r="AE35" s="26"/>
      <c r="AF35" s="26"/>
      <c r="AG35" s="21"/>
    </row>
    <row r="36" spans="1:33" ht="15" customHeight="1">
      <c r="A36" s="18"/>
      <c r="B36" s="26"/>
      <c r="C36" s="343"/>
      <c r="D36" s="343"/>
      <c r="E36" s="343"/>
      <c r="F36" s="343"/>
      <c r="G36" s="343"/>
      <c r="H36" s="343"/>
      <c r="I36" s="343"/>
      <c r="J36" s="26"/>
      <c r="Y36" s="26"/>
      <c r="Z36" s="26"/>
      <c r="AA36" s="26"/>
      <c r="AB36" s="26"/>
      <c r="AC36" s="26"/>
      <c r="AD36" s="26"/>
      <c r="AE36" s="26"/>
      <c r="AF36" s="26"/>
      <c r="AG36" s="21"/>
    </row>
    <row r="37" spans="1:33" ht="15" customHeight="1">
      <c r="A37" s="18"/>
      <c r="B37" s="26"/>
      <c r="C37" s="68"/>
      <c r="D37" s="68"/>
      <c r="E37" s="68"/>
      <c r="F37" s="68"/>
      <c r="G37" s="68"/>
      <c r="H37" s="68"/>
      <c r="I37" s="68"/>
      <c r="J37" s="26"/>
      <c r="Y37" s="26"/>
      <c r="Z37" s="26"/>
      <c r="AA37" s="26"/>
      <c r="AB37" s="26"/>
      <c r="AC37" s="26"/>
      <c r="AD37" s="26"/>
      <c r="AE37" s="26"/>
      <c r="AF37" s="26"/>
      <c r="AG37" s="21"/>
    </row>
    <row r="38" spans="1:33" ht="15" customHeight="1">
      <c r="A38" s="18"/>
      <c r="B38" s="26"/>
      <c r="J38" s="26"/>
      <c r="K38" s="26"/>
      <c r="L38" s="26"/>
      <c r="M38" s="26"/>
      <c r="N38" s="26"/>
      <c r="O38" s="26"/>
      <c r="P38" s="26"/>
      <c r="Q38" s="26"/>
      <c r="R38" s="26"/>
      <c r="S38" s="26"/>
      <c r="T38" s="26"/>
      <c r="U38" s="26"/>
      <c r="V38" s="26"/>
      <c r="W38" s="26"/>
      <c r="X38" s="26"/>
      <c r="Y38" s="26"/>
      <c r="Z38" s="26"/>
      <c r="AA38" s="26"/>
      <c r="AB38" s="26"/>
      <c r="AC38" s="26"/>
      <c r="AD38" s="26"/>
      <c r="AE38" s="26"/>
      <c r="AF38" s="26"/>
      <c r="AG38" s="21"/>
    </row>
    <row r="39" spans="1:33" ht="15" customHeight="1">
      <c r="A39" s="18"/>
      <c r="B39" s="26" t="s">
        <v>37</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1"/>
    </row>
    <row r="40" spans="1:33" ht="15" customHeight="1">
      <c r="A40" s="18"/>
      <c r="B40" s="26"/>
      <c r="C40" s="38"/>
      <c r="D40" s="344" t="e">
        <f>VLOOKUP(受付書!C14,'データシート（さわらない）'!A2:F10,6,FALSE)</f>
        <v>#N/A</v>
      </c>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21"/>
    </row>
    <row r="41" spans="1:33" ht="15" customHeight="1">
      <c r="A41" s="18"/>
      <c r="B41" s="26"/>
      <c r="C41" s="38"/>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21"/>
    </row>
    <row r="42" spans="1:33" ht="15" customHeight="1">
      <c r="A42" s="18"/>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1"/>
    </row>
    <row r="43" spans="1:33" ht="15" customHeight="1">
      <c r="A43" s="18"/>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1"/>
    </row>
    <row r="44" spans="1:33" ht="15" customHeight="1">
      <c r="A44" s="18"/>
      <c r="B44" s="26" t="s">
        <v>38</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1"/>
    </row>
    <row r="45" spans="1:33" ht="15" customHeight="1">
      <c r="A45" s="18"/>
      <c r="B45" s="26"/>
      <c r="D45" s="345">
        <f>受付書!G10</f>
        <v>0</v>
      </c>
      <c r="E45" s="345"/>
      <c r="F45" s="345"/>
      <c r="G45" s="345"/>
      <c r="H45" s="345"/>
      <c r="I45" s="345"/>
      <c r="J45" s="345"/>
      <c r="K45" s="345"/>
      <c r="L45" s="349" t="s">
        <v>39</v>
      </c>
      <c r="M45" s="346">
        <f>受付書!G12</f>
        <v>0</v>
      </c>
      <c r="N45" s="346"/>
      <c r="O45" s="346"/>
      <c r="P45" s="346"/>
      <c r="Q45" s="346"/>
      <c r="R45" s="346"/>
      <c r="S45" s="346"/>
      <c r="T45" s="346"/>
      <c r="AD45" s="26"/>
      <c r="AE45" s="26"/>
      <c r="AF45" s="26"/>
      <c r="AG45" s="21"/>
    </row>
    <row r="46" spans="1:33" ht="15" customHeight="1">
      <c r="A46" s="18"/>
      <c r="B46" s="26"/>
      <c r="D46" s="345"/>
      <c r="E46" s="345"/>
      <c r="F46" s="345"/>
      <c r="G46" s="345"/>
      <c r="H46" s="345"/>
      <c r="I46" s="345"/>
      <c r="J46" s="345"/>
      <c r="K46" s="345"/>
      <c r="L46" s="349"/>
      <c r="M46" s="346"/>
      <c r="N46" s="346"/>
      <c r="O46" s="346"/>
      <c r="P46" s="346"/>
      <c r="Q46" s="346"/>
      <c r="R46" s="346"/>
      <c r="S46" s="346"/>
      <c r="T46" s="346"/>
      <c r="AD46" s="26"/>
      <c r="AE46" s="26"/>
      <c r="AF46" s="26"/>
      <c r="AG46" s="21"/>
    </row>
    <row r="47" spans="1:33" ht="15" customHeight="1">
      <c r="A47" s="18"/>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1"/>
    </row>
    <row r="48" spans="1:33" ht="15" customHeight="1">
      <c r="A48" s="18"/>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1"/>
    </row>
    <row r="49" spans="1:33" ht="15" customHeight="1">
      <c r="A49" s="18"/>
      <c r="B49" s="26" t="s">
        <v>115</v>
      </c>
      <c r="C49" s="26"/>
      <c r="D49" s="26"/>
      <c r="E49" s="26"/>
      <c r="F49" s="26"/>
      <c r="G49" s="26"/>
      <c r="H49" s="26"/>
      <c r="I49" s="26"/>
      <c r="J49" s="26"/>
      <c r="K49" s="26"/>
      <c r="L49" s="26"/>
      <c r="M49" s="26"/>
      <c r="N49" s="26"/>
      <c r="O49" s="26"/>
      <c r="P49" s="26"/>
      <c r="Q49" s="26"/>
      <c r="R49" s="26"/>
      <c r="S49" s="26"/>
      <c r="T49" s="26"/>
      <c r="U49" s="26"/>
      <c r="AD49" s="26"/>
      <c r="AE49" s="26"/>
      <c r="AF49" s="26"/>
      <c r="AG49" s="21"/>
    </row>
    <row r="50" spans="1:33" ht="15" customHeight="1">
      <c r="A50" s="18"/>
      <c r="B50" s="26"/>
      <c r="C50" s="343">
        <f>受付書!G6</f>
        <v>0</v>
      </c>
      <c r="D50" s="343"/>
      <c r="E50" s="343"/>
      <c r="F50" s="343"/>
      <c r="G50" s="343"/>
      <c r="H50" s="343"/>
      <c r="I50" s="343"/>
      <c r="J50" s="342">
        <f>受付書!G8</f>
        <v>0</v>
      </c>
      <c r="K50" s="342"/>
      <c r="L50" s="342"/>
      <c r="M50" s="342"/>
      <c r="N50" s="342"/>
      <c r="O50" s="342"/>
      <c r="P50" s="342"/>
      <c r="Q50" s="342"/>
      <c r="AD50" s="26"/>
      <c r="AE50" s="26"/>
      <c r="AF50" s="26"/>
      <c r="AG50" s="21"/>
    </row>
    <row r="51" spans="1:33" ht="15" customHeight="1">
      <c r="A51" s="18"/>
      <c r="B51" s="26"/>
      <c r="C51" s="343"/>
      <c r="D51" s="343"/>
      <c r="E51" s="343"/>
      <c r="F51" s="343"/>
      <c r="G51" s="343"/>
      <c r="H51" s="343"/>
      <c r="I51" s="343"/>
      <c r="J51" s="342"/>
      <c r="K51" s="342"/>
      <c r="L51" s="342"/>
      <c r="M51" s="342"/>
      <c r="N51" s="342"/>
      <c r="O51" s="342"/>
      <c r="P51" s="342"/>
      <c r="Q51" s="342"/>
      <c r="Z51" s="26"/>
      <c r="AA51" s="26"/>
      <c r="AB51" s="26"/>
      <c r="AC51" s="26"/>
      <c r="AD51" s="26"/>
      <c r="AE51" s="26"/>
      <c r="AF51" s="26"/>
      <c r="AG51" s="21"/>
    </row>
    <row r="52" spans="1:33" ht="15" customHeight="1">
      <c r="A52" s="31"/>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3"/>
    </row>
    <row r="53" spans="1:33" ht="15" customHeight="1">
      <c r="A53" s="16" t="s">
        <v>232</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row>
    <row r="54" spans="1:33" ht="1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row>
    <row r="55" spans="1:33" ht="1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row>
    <row r="56" spans="1:33" ht="1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row>
    <row r="57" spans="1:33" ht="1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row>
    <row r="58" spans="1:33" ht="1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row>
    <row r="59" spans="1:33" ht="1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row>
    <row r="60" spans="1:33" ht="1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row>
  </sheetData>
  <sheetProtection sheet="1" objects="1" scenarios="1"/>
  <mergeCells count="16">
    <mergeCell ref="W16:AF16"/>
    <mergeCell ref="W17:AF17"/>
    <mergeCell ref="L45:L46"/>
    <mergeCell ref="B7:AF8"/>
    <mergeCell ref="B20:AF21"/>
    <mergeCell ref="T15:U15"/>
    <mergeCell ref="T16:U16"/>
    <mergeCell ref="W15:AF15"/>
    <mergeCell ref="B25:AF26"/>
    <mergeCell ref="D30:AF31"/>
    <mergeCell ref="J50:Q51"/>
    <mergeCell ref="C50:I51"/>
    <mergeCell ref="D40:AF41"/>
    <mergeCell ref="C35:I36"/>
    <mergeCell ref="D45:K46"/>
    <mergeCell ref="M45:T46"/>
  </mergeCells>
  <phoneticPr fontId="3"/>
  <printOptions horizontalCentered="1"/>
  <pageMargins left="0.43307086614173229" right="0.43307086614173229" top="0.74803149606299213" bottom="0.74803149606299213" header="0.31496062992125984" footer="0.31496062992125984"/>
  <pageSetup paperSize="9" scale="98"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C63E35C9-2280-4FB1-A372-E820D4FABB78}">
            <xm:f>NOT(ISERROR(SEARCH('データシート（さわらない）'!$F$4,D40)))</xm:f>
            <xm:f>'データシート（さわらない）'!$F$4</xm:f>
            <x14:dxf>
              <font>
                <color rgb="FFFF0000"/>
              </font>
            </x14:dxf>
          </x14:cfRule>
          <xm:sqref>D40:AF41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L17"/>
  <sheetViews>
    <sheetView workbookViewId="0">
      <selection activeCell="E10" sqref="E10"/>
    </sheetView>
  </sheetViews>
  <sheetFormatPr defaultRowHeight="13.5"/>
  <cols>
    <col min="1" max="1" width="26" style="188" bestFit="1" customWidth="1"/>
    <col min="2" max="2" width="28.875" style="188" bestFit="1" customWidth="1"/>
    <col min="3" max="3" width="12.5" style="188" bestFit="1" customWidth="1"/>
    <col min="4" max="5" width="6" style="188" customWidth="1"/>
    <col min="6" max="6" width="54.875" style="188" bestFit="1" customWidth="1"/>
    <col min="7" max="12" width="9" style="188"/>
    <col min="13" max="13" width="12.5" style="188" bestFit="1" customWidth="1"/>
    <col min="14" max="16384" width="9" style="188"/>
  </cols>
  <sheetData>
    <row r="1" spans="1:12">
      <c r="A1" s="184" t="s">
        <v>152</v>
      </c>
      <c r="B1" s="185" t="s">
        <v>153</v>
      </c>
      <c r="C1" s="186" t="s">
        <v>162</v>
      </c>
      <c r="D1" s="542" t="s">
        <v>168</v>
      </c>
      <c r="E1" s="542"/>
      <c r="F1" s="187" t="s">
        <v>189</v>
      </c>
      <c r="G1" s="185"/>
      <c r="H1" s="185"/>
      <c r="J1" s="185"/>
      <c r="K1" s="185"/>
      <c r="L1" s="185"/>
    </row>
    <row r="2" spans="1:12" ht="13.5" customHeight="1">
      <c r="A2" s="189" t="s">
        <v>24</v>
      </c>
      <c r="B2" s="190" t="s">
        <v>154</v>
      </c>
      <c r="C2" s="191">
        <v>150000</v>
      </c>
      <c r="D2" s="192">
        <v>1</v>
      </c>
      <c r="E2" s="193">
        <v>2</v>
      </c>
      <c r="F2" s="190" t="str">
        <f>受付書!$G$14&amp;"に出店することで、新たな販路開拓に繋げる。"</f>
        <v>に出店することで、新たな販路開拓に繋げる。</v>
      </c>
      <c r="G2" s="194"/>
      <c r="H2" s="194"/>
      <c r="I2" s="195"/>
      <c r="J2" s="194"/>
      <c r="K2" s="194"/>
      <c r="L2" s="194"/>
    </row>
    <row r="3" spans="1:12" ht="13.5" customHeight="1">
      <c r="A3" s="189" t="s">
        <v>155</v>
      </c>
      <c r="B3" s="190" t="s">
        <v>156</v>
      </c>
      <c r="C3" s="191">
        <v>150000</v>
      </c>
      <c r="D3" s="192">
        <v>2</v>
      </c>
      <c r="E3" s="193">
        <v>3</v>
      </c>
      <c r="F3" s="190" t="str">
        <f>受付書!$G$14&amp;"に出店することで、新たな販路開拓に繋げる。"</f>
        <v>に出店することで、新たな販路開拓に繋げる。</v>
      </c>
      <c r="G3" s="194"/>
      <c r="H3" s="194"/>
      <c r="I3" s="195"/>
      <c r="J3" s="194"/>
      <c r="K3" s="194"/>
      <c r="L3" s="194"/>
    </row>
    <row r="4" spans="1:12" ht="13.5" customHeight="1">
      <c r="A4" s="189" t="s">
        <v>25</v>
      </c>
      <c r="B4" s="190" t="s">
        <v>158</v>
      </c>
      <c r="C4" s="191">
        <v>100000</v>
      </c>
      <c r="D4" s="192">
        <v>1</v>
      </c>
      <c r="E4" s="193">
        <v>2</v>
      </c>
      <c r="F4" s="196" t="s">
        <v>227</v>
      </c>
      <c r="G4" s="194"/>
      <c r="H4" s="194"/>
      <c r="I4" s="195"/>
      <c r="J4" s="194"/>
      <c r="K4" s="194"/>
      <c r="L4" s="194"/>
    </row>
    <row r="5" spans="1:12" ht="13.5" customHeight="1">
      <c r="A5" s="189" t="s">
        <v>157</v>
      </c>
      <c r="B5" s="190" t="s">
        <v>156</v>
      </c>
      <c r="C5" s="191">
        <v>150000</v>
      </c>
      <c r="D5" s="192">
        <v>2</v>
      </c>
      <c r="E5" s="193">
        <v>3</v>
      </c>
      <c r="F5" s="196" t="s">
        <v>227</v>
      </c>
      <c r="G5" s="194"/>
      <c r="H5" s="194"/>
      <c r="I5" s="195"/>
      <c r="J5" s="194"/>
      <c r="K5" s="194"/>
      <c r="L5" s="194"/>
    </row>
    <row r="6" spans="1:12" ht="13.5" customHeight="1">
      <c r="A6" s="189" t="s">
        <v>19</v>
      </c>
      <c r="B6" s="190" t="s">
        <v>159</v>
      </c>
      <c r="C6" s="191">
        <v>100000</v>
      </c>
      <c r="D6" s="192">
        <v>1</v>
      </c>
      <c r="E6" s="193">
        <v>2</v>
      </c>
      <c r="F6" s="196" t="str">
        <f>受付書!$G$16&amp;"の制作"</f>
        <v>の制作</v>
      </c>
      <c r="G6" s="194"/>
      <c r="H6" s="194"/>
      <c r="I6" s="195"/>
      <c r="J6" s="194"/>
      <c r="K6" s="194"/>
      <c r="L6" s="194"/>
    </row>
    <row r="7" spans="1:12" ht="13.5" customHeight="1">
      <c r="A7" s="189" t="s">
        <v>21</v>
      </c>
      <c r="B7" s="190" t="s">
        <v>158</v>
      </c>
      <c r="C7" s="191">
        <v>100000</v>
      </c>
      <c r="D7" s="192">
        <v>1</v>
      </c>
      <c r="E7" s="193">
        <v>2</v>
      </c>
      <c r="F7" s="196" t="str">
        <f>受付書!$G$16&amp;"の導入"</f>
        <v>の導入</v>
      </c>
      <c r="G7" s="194"/>
      <c r="H7" s="194"/>
      <c r="I7" s="195"/>
      <c r="J7" s="194"/>
      <c r="K7" s="194"/>
      <c r="L7" s="194"/>
    </row>
    <row r="8" spans="1:12" ht="13.5" customHeight="1">
      <c r="A8" s="189" t="s">
        <v>23</v>
      </c>
      <c r="B8" s="190" t="s">
        <v>160</v>
      </c>
      <c r="C8" s="191">
        <v>50000</v>
      </c>
      <c r="D8" s="192">
        <v>1</v>
      </c>
      <c r="E8" s="193">
        <v>2</v>
      </c>
      <c r="F8" s="196" t="s">
        <v>227</v>
      </c>
      <c r="G8" s="194"/>
      <c r="H8" s="194"/>
      <c r="I8" s="195"/>
      <c r="J8" s="194"/>
      <c r="K8" s="194"/>
      <c r="L8" s="194"/>
    </row>
    <row r="9" spans="1:12" ht="13.5" customHeight="1">
      <c r="A9" s="189" t="s">
        <v>29</v>
      </c>
      <c r="B9" s="190" t="s">
        <v>1971</v>
      </c>
      <c r="C9" s="191">
        <v>100000</v>
      </c>
      <c r="D9" s="192">
        <v>1</v>
      </c>
      <c r="E9" s="193">
        <v>2</v>
      </c>
      <c r="F9" s="196" t="s">
        <v>229</v>
      </c>
      <c r="G9" s="194"/>
      <c r="H9" s="194"/>
      <c r="I9" s="195"/>
      <c r="J9" s="194"/>
      <c r="K9" s="194"/>
      <c r="L9" s="194"/>
    </row>
    <row r="10" spans="1:12" ht="13.5" customHeight="1">
      <c r="A10" s="189" t="s">
        <v>40</v>
      </c>
      <c r="B10" s="190" t="s">
        <v>158</v>
      </c>
      <c r="C10" s="191">
        <v>100000</v>
      </c>
      <c r="D10" s="192">
        <v>1</v>
      </c>
      <c r="E10" s="193">
        <v>2</v>
      </c>
      <c r="F10" s="190" t="s">
        <v>228</v>
      </c>
      <c r="G10" s="194"/>
      <c r="H10" s="194"/>
      <c r="I10" s="195"/>
      <c r="J10" s="194"/>
      <c r="K10" s="194"/>
      <c r="L10" s="194"/>
    </row>
    <row r="11" spans="1:12">
      <c r="F11" s="195"/>
      <c r="G11" s="195"/>
      <c r="H11" s="195"/>
      <c r="I11" s="195"/>
      <c r="J11" s="195"/>
      <c r="K11" s="195"/>
      <c r="L11" s="195"/>
    </row>
    <row r="15" spans="1:12">
      <c r="A15" s="197" t="e">
        <f>VLOOKUP(受付書!$C$14,'データシート（さわらない）'!$A$2:$F$10,3,FALSE)</f>
        <v>#N/A</v>
      </c>
    </row>
    <row r="16" spans="1:12">
      <c r="A16" s="197" t="e">
        <f>VLOOKUP(受付書!$C$14,'データシート（さわらない）'!$A$2:$F$10,4,FALSE)</f>
        <v>#N/A</v>
      </c>
    </row>
    <row r="17" spans="1:1">
      <c r="A17" s="197" t="e">
        <f>VLOOKUP(受付書!$C$14,'データシート（さわらない）'!$A$2:$F$10,5,FALSE)</f>
        <v>#N/A</v>
      </c>
    </row>
  </sheetData>
  <sheetProtection sheet="1" objects="1" scenarios="1"/>
  <mergeCells count="1">
    <mergeCell ref="D1:E1"/>
  </mergeCells>
  <phoneticPr fontId="3"/>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877"/>
  <sheetViews>
    <sheetView topLeftCell="A858" workbookViewId="0">
      <selection sqref="A1:B1048576"/>
    </sheetView>
  </sheetViews>
  <sheetFormatPr defaultRowHeight="13.5"/>
  <cols>
    <col min="1" max="16384" width="9" style="182"/>
  </cols>
  <sheetData>
    <row r="1" spans="1:7">
      <c r="A1" s="182">
        <v>8800000</v>
      </c>
      <c r="B1" s="182" t="s">
        <v>253</v>
      </c>
      <c r="C1" s="182" t="s">
        <v>254</v>
      </c>
      <c r="D1" s="182" t="s">
        <v>255</v>
      </c>
      <c r="E1" s="182" t="s">
        <v>256</v>
      </c>
      <c r="F1" s="182" t="s">
        <v>257</v>
      </c>
    </row>
    <row r="2" spans="1:7">
      <c r="A2" s="182">
        <v>8892162</v>
      </c>
      <c r="B2" s="182" t="s">
        <v>253</v>
      </c>
      <c r="C2" s="182" t="s">
        <v>254</v>
      </c>
      <c r="D2" s="182" t="s">
        <v>258</v>
      </c>
      <c r="E2" s="182" t="s">
        <v>256</v>
      </c>
      <c r="F2" s="182" t="s">
        <v>257</v>
      </c>
      <c r="G2" s="182" t="s">
        <v>259</v>
      </c>
    </row>
    <row r="3" spans="1:7">
      <c r="A3" s="182">
        <v>8892163</v>
      </c>
      <c r="B3" s="182" t="s">
        <v>253</v>
      </c>
      <c r="C3" s="182" t="s">
        <v>254</v>
      </c>
      <c r="D3" s="182" t="s">
        <v>260</v>
      </c>
      <c r="E3" s="182" t="s">
        <v>256</v>
      </c>
      <c r="F3" s="182" t="s">
        <v>257</v>
      </c>
      <c r="G3" s="182" t="s">
        <v>261</v>
      </c>
    </row>
    <row r="4" spans="1:7">
      <c r="A4" s="182">
        <v>8800842</v>
      </c>
      <c r="B4" s="182" t="s">
        <v>253</v>
      </c>
      <c r="C4" s="182" t="s">
        <v>254</v>
      </c>
      <c r="D4" s="182" t="s">
        <v>262</v>
      </c>
      <c r="E4" s="182" t="s">
        <v>256</v>
      </c>
      <c r="F4" s="182" t="s">
        <v>257</v>
      </c>
      <c r="G4" s="182" t="s">
        <v>263</v>
      </c>
    </row>
    <row r="5" spans="1:7">
      <c r="A5" s="182">
        <v>8800912</v>
      </c>
      <c r="B5" s="182" t="s">
        <v>253</v>
      </c>
      <c r="C5" s="182" t="s">
        <v>254</v>
      </c>
      <c r="D5" s="182" t="s">
        <v>264</v>
      </c>
      <c r="E5" s="182" t="s">
        <v>256</v>
      </c>
      <c r="F5" s="182" t="s">
        <v>257</v>
      </c>
      <c r="G5" s="182" t="s">
        <v>265</v>
      </c>
    </row>
    <row r="6" spans="1:7">
      <c r="A6" s="182">
        <v>8800803</v>
      </c>
      <c r="B6" s="182" t="s">
        <v>253</v>
      </c>
      <c r="C6" s="182" t="s">
        <v>254</v>
      </c>
      <c r="D6" s="182" t="s">
        <v>266</v>
      </c>
      <c r="E6" s="182" t="s">
        <v>256</v>
      </c>
      <c r="F6" s="182" t="s">
        <v>257</v>
      </c>
      <c r="G6" s="182" t="s">
        <v>267</v>
      </c>
    </row>
    <row r="7" spans="1:7">
      <c r="A7" s="182">
        <v>8800864</v>
      </c>
      <c r="B7" s="182" t="s">
        <v>253</v>
      </c>
      <c r="C7" s="182" t="s">
        <v>254</v>
      </c>
      <c r="D7" s="182" t="s">
        <v>268</v>
      </c>
      <c r="E7" s="182" t="s">
        <v>256</v>
      </c>
      <c r="F7" s="182" t="s">
        <v>257</v>
      </c>
      <c r="G7" s="182" t="s">
        <v>269</v>
      </c>
    </row>
    <row r="8" spans="1:7">
      <c r="A8" s="182">
        <v>8802101</v>
      </c>
      <c r="B8" s="182" t="s">
        <v>253</v>
      </c>
      <c r="C8" s="182" t="s">
        <v>254</v>
      </c>
      <c r="D8" s="182" t="s">
        <v>270</v>
      </c>
      <c r="E8" s="182" t="s">
        <v>256</v>
      </c>
      <c r="F8" s="182" t="s">
        <v>257</v>
      </c>
      <c r="G8" s="182" t="s">
        <v>271</v>
      </c>
    </row>
    <row r="9" spans="1:7">
      <c r="A9" s="182">
        <v>8802102</v>
      </c>
      <c r="B9" s="182" t="s">
        <v>253</v>
      </c>
      <c r="C9" s="182" t="s">
        <v>254</v>
      </c>
      <c r="D9" s="182" t="s">
        <v>272</v>
      </c>
      <c r="E9" s="182" t="s">
        <v>256</v>
      </c>
      <c r="F9" s="182" t="s">
        <v>257</v>
      </c>
      <c r="G9" s="182" t="s">
        <v>273</v>
      </c>
    </row>
    <row r="10" spans="1:7">
      <c r="A10" s="182">
        <v>8800835</v>
      </c>
      <c r="B10" s="182" t="s">
        <v>253</v>
      </c>
      <c r="C10" s="182" t="s">
        <v>254</v>
      </c>
      <c r="D10" s="182" t="s">
        <v>274</v>
      </c>
      <c r="E10" s="182" t="s">
        <v>256</v>
      </c>
      <c r="F10" s="182" t="s">
        <v>257</v>
      </c>
      <c r="G10" s="182" t="s">
        <v>275</v>
      </c>
    </row>
    <row r="11" spans="1:7">
      <c r="A11" s="182">
        <v>8802103</v>
      </c>
      <c r="B11" s="182" t="s">
        <v>253</v>
      </c>
      <c r="C11" s="182" t="s">
        <v>254</v>
      </c>
      <c r="D11" s="182" t="s">
        <v>276</v>
      </c>
      <c r="E11" s="182" t="s">
        <v>256</v>
      </c>
      <c r="F11" s="182" t="s">
        <v>257</v>
      </c>
      <c r="G11" s="182" t="s">
        <v>277</v>
      </c>
    </row>
    <row r="12" spans="1:7">
      <c r="A12" s="182">
        <v>8800942</v>
      </c>
      <c r="B12" s="182" t="s">
        <v>253</v>
      </c>
      <c r="C12" s="182" t="s">
        <v>254</v>
      </c>
      <c r="D12" s="182" t="s">
        <v>278</v>
      </c>
      <c r="E12" s="182" t="s">
        <v>256</v>
      </c>
      <c r="F12" s="182" t="s">
        <v>257</v>
      </c>
      <c r="G12" s="182" t="s">
        <v>279</v>
      </c>
    </row>
    <row r="13" spans="1:7">
      <c r="A13" s="182">
        <v>8800943</v>
      </c>
      <c r="B13" s="182" t="s">
        <v>253</v>
      </c>
      <c r="C13" s="182" t="s">
        <v>254</v>
      </c>
      <c r="D13" s="182" t="s">
        <v>280</v>
      </c>
      <c r="E13" s="182" t="s">
        <v>256</v>
      </c>
      <c r="F13" s="182" t="s">
        <v>257</v>
      </c>
      <c r="G13" s="182" t="s">
        <v>281</v>
      </c>
    </row>
    <row r="14" spans="1:7">
      <c r="A14" s="182">
        <v>8800041</v>
      </c>
      <c r="B14" s="182" t="s">
        <v>253</v>
      </c>
      <c r="C14" s="182" t="s">
        <v>254</v>
      </c>
      <c r="D14" s="182" t="s">
        <v>282</v>
      </c>
      <c r="E14" s="182" t="s">
        <v>256</v>
      </c>
      <c r="F14" s="182" t="s">
        <v>257</v>
      </c>
      <c r="G14" s="182" t="s">
        <v>283</v>
      </c>
    </row>
    <row r="15" spans="1:7">
      <c r="A15" s="182">
        <v>8800854</v>
      </c>
      <c r="B15" s="182" t="s">
        <v>253</v>
      </c>
      <c r="C15" s="182" t="s">
        <v>254</v>
      </c>
      <c r="D15" s="182" t="s">
        <v>284</v>
      </c>
      <c r="E15" s="182" t="s">
        <v>256</v>
      </c>
      <c r="F15" s="182" t="s">
        <v>257</v>
      </c>
      <c r="G15" s="182" t="s">
        <v>285</v>
      </c>
    </row>
    <row r="16" spans="1:7">
      <c r="A16" s="182">
        <v>8802231</v>
      </c>
      <c r="B16" s="182" t="s">
        <v>253</v>
      </c>
      <c r="C16" s="182" t="s">
        <v>254</v>
      </c>
      <c r="D16" s="182" t="s">
        <v>286</v>
      </c>
      <c r="E16" s="182" t="s">
        <v>256</v>
      </c>
      <c r="F16" s="182" t="s">
        <v>257</v>
      </c>
      <c r="G16" s="182" t="s">
        <v>287</v>
      </c>
    </row>
    <row r="17" spans="1:7">
      <c r="A17" s="182">
        <v>8802104</v>
      </c>
      <c r="B17" s="182" t="s">
        <v>253</v>
      </c>
      <c r="C17" s="182" t="s">
        <v>254</v>
      </c>
      <c r="D17" s="182" t="s">
        <v>288</v>
      </c>
      <c r="E17" s="182" t="s">
        <v>256</v>
      </c>
      <c r="F17" s="182" t="s">
        <v>257</v>
      </c>
      <c r="G17" s="182" t="s">
        <v>289</v>
      </c>
    </row>
    <row r="18" spans="1:7">
      <c r="A18" s="182">
        <v>8800821</v>
      </c>
      <c r="B18" s="182" t="s">
        <v>253</v>
      </c>
      <c r="C18" s="182" t="s">
        <v>254</v>
      </c>
      <c r="D18" s="182" t="s">
        <v>290</v>
      </c>
      <c r="E18" s="182" t="s">
        <v>256</v>
      </c>
      <c r="F18" s="182" t="s">
        <v>257</v>
      </c>
      <c r="G18" s="182" t="s">
        <v>291</v>
      </c>
    </row>
    <row r="19" spans="1:7">
      <c r="A19" s="182">
        <v>8892301</v>
      </c>
      <c r="B19" s="182" t="s">
        <v>253</v>
      </c>
      <c r="C19" s="182" t="s">
        <v>254</v>
      </c>
      <c r="D19" s="182" t="s">
        <v>292</v>
      </c>
      <c r="E19" s="182" t="s">
        <v>256</v>
      </c>
      <c r="F19" s="182" t="s">
        <v>257</v>
      </c>
      <c r="G19" s="182" t="s">
        <v>293</v>
      </c>
    </row>
    <row r="20" spans="1:7">
      <c r="A20" s="182">
        <v>8800344</v>
      </c>
      <c r="B20" s="182" t="s">
        <v>253</v>
      </c>
      <c r="C20" s="182" t="s">
        <v>254</v>
      </c>
      <c r="D20" s="182" t="s">
        <v>294</v>
      </c>
      <c r="E20" s="182" t="s">
        <v>256</v>
      </c>
      <c r="F20" s="182" t="s">
        <v>257</v>
      </c>
      <c r="G20" s="182" t="s">
        <v>295</v>
      </c>
    </row>
    <row r="21" spans="1:7">
      <c r="A21" s="182">
        <v>8800044</v>
      </c>
      <c r="B21" s="182" t="s">
        <v>253</v>
      </c>
      <c r="C21" s="182" t="s">
        <v>254</v>
      </c>
      <c r="D21" s="182" t="s">
        <v>296</v>
      </c>
      <c r="E21" s="182" t="s">
        <v>256</v>
      </c>
      <c r="F21" s="182" t="s">
        <v>257</v>
      </c>
      <c r="G21" s="182" t="s">
        <v>1929</v>
      </c>
    </row>
    <row r="22" spans="1:7">
      <c r="A22" s="182">
        <v>8800872</v>
      </c>
      <c r="B22" s="182" t="s">
        <v>253</v>
      </c>
      <c r="C22" s="182" t="s">
        <v>254</v>
      </c>
      <c r="D22" s="182" t="s">
        <v>297</v>
      </c>
      <c r="E22" s="182" t="s">
        <v>256</v>
      </c>
      <c r="F22" s="182" t="s">
        <v>257</v>
      </c>
      <c r="G22" s="182" t="s">
        <v>298</v>
      </c>
    </row>
    <row r="23" spans="1:7">
      <c r="A23" s="182">
        <v>8800814</v>
      </c>
      <c r="B23" s="182" t="s">
        <v>253</v>
      </c>
      <c r="C23" s="182" t="s">
        <v>254</v>
      </c>
      <c r="D23" s="182" t="s">
        <v>299</v>
      </c>
      <c r="E23" s="182" t="s">
        <v>256</v>
      </c>
      <c r="F23" s="182" t="s">
        <v>257</v>
      </c>
      <c r="G23" s="182" t="s">
        <v>300</v>
      </c>
    </row>
    <row r="24" spans="1:7">
      <c r="A24" s="182">
        <v>8800817</v>
      </c>
      <c r="B24" s="182" t="s">
        <v>253</v>
      </c>
      <c r="C24" s="182" t="s">
        <v>254</v>
      </c>
      <c r="D24" s="182" t="s">
        <v>301</v>
      </c>
      <c r="E24" s="182" t="s">
        <v>256</v>
      </c>
      <c r="F24" s="182" t="s">
        <v>257</v>
      </c>
      <c r="G24" s="182" t="s">
        <v>302</v>
      </c>
    </row>
    <row r="25" spans="1:7">
      <c r="A25" s="182">
        <v>8800816</v>
      </c>
      <c r="B25" s="182" t="s">
        <v>253</v>
      </c>
      <c r="C25" s="182" t="s">
        <v>254</v>
      </c>
      <c r="D25" s="182" t="s">
        <v>303</v>
      </c>
      <c r="E25" s="182" t="s">
        <v>256</v>
      </c>
      <c r="F25" s="182" t="s">
        <v>257</v>
      </c>
      <c r="G25" s="182" t="s">
        <v>304</v>
      </c>
    </row>
    <row r="26" spans="1:7">
      <c r="A26" s="182">
        <v>8800051</v>
      </c>
      <c r="B26" s="182" t="s">
        <v>253</v>
      </c>
      <c r="C26" s="182" t="s">
        <v>254</v>
      </c>
      <c r="D26" s="182" t="s">
        <v>305</v>
      </c>
      <c r="E26" s="182" t="s">
        <v>256</v>
      </c>
      <c r="F26" s="182" t="s">
        <v>257</v>
      </c>
      <c r="G26" s="182" t="s">
        <v>306</v>
      </c>
    </row>
    <row r="27" spans="1:7">
      <c r="A27" s="182">
        <v>8800815</v>
      </c>
      <c r="B27" s="182" t="s">
        <v>253</v>
      </c>
      <c r="C27" s="182" t="s">
        <v>254</v>
      </c>
      <c r="D27" s="182" t="s">
        <v>307</v>
      </c>
      <c r="E27" s="182" t="s">
        <v>256</v>
      </c>
      <c r="F27" s="182" t="s">
        <v>257</v>
      </c>
      <c r="G27" s="182" t="s">
        <v>308</v>
      </c>
    </row>
    <row r="28" spans="1:7">
      <c r="A28" s="182">
        <v>8800801</v>
      </c>
      <c r="B28" s="182" t="s">
        <v>253</v>
      </c>
      <c r="C28" s="182" t="s">
        <v>254</v>
      </c>
      <c r="D28" s="182" t="s">
        <v>309</v>
      </c>
      <c r="E28" s="182" t="s">
        <v>256</v>
      </c>
      <c r="F28" s="182" t="s">
        <v>257</v>
      </c>
      <c r="G28" s="182" t="s">
        <v>310</v>
      </c>
    </row>
    <row r="29" spans="1:7">
      <c r="A29" s="182">
        <v>8800824</v>
      </c>
      <c r="B29" s="182" t="s">
        <v>253</v>
      </c>
      <c r="C29" s="182" t="s">
        <v>254</v>
      </c>
      <c r="D29" s="182" t="s">
        <v>311</v>
      </c>
      <c r="E29" s="182" t="s">
        <v>256</v>
      </c>
      <c r="F29" s="182" t="s">
        <v>257</v>
      </c>
      <c r="G29" s="182" t="s">
        <v>312</v>
      </c>
    </row>
    <row r="30" spans="1:7">
      <c r="A30" s="182">
        <v>8800345</v>
      </c>
      <c r="B30" s="182" t="s">
        <v>253</v>
      </c>
      <c r="C30" s="182" t="s">
        <v>254</v>
      </c>
      <c r="D30" s="182" t="s">
        <v>313</v>
      </c>
      <c r="E30" s="182" t="s">
        <v>256</v>
      </c>
      <c r="F30" s="182" t="s">
        <v>257</v>
      </c>
      <c r="G30" s="182" t="s">
        <v>314</v>
      </c>
    </row>
    <row r="31" spans="1:7">
      <c r="A31" s="182">
        <v>8800045</v>
      </c>
      <c r="B31" s="182" t="s">
        <v>253</v>
      </c>
      <c r="C31" s="182" t="s">
        <v>254</v>
      </c>
      <c r="D31" s="182" t="s">
        <v>315</v>
      </c>
      <c r="E31" s="182" t="s">
        <v>256</v>
      </c>
      <c r="F31" s="182" t="s">
        <v>257</v>
      </c>
      <c r="G31" s="182" t="s">
        <v>917</v>
      </c>
    </row>
    <row r="32" spans="1:7">
      <c r="A32" s="182">
        <v>8800903</v>
      </c>
      <c r="B32" s="182" t="s">
        <v>253</v>
      </c>
      <c r="C32" s="182" t="s">
        <v>254</v>
      </c>
      <c r="D32" s="182" t="s">
        <v>316</v>
      </c>
      <c r="E32" s="182" t="s">
        <v>256</v>
      </c>
      <c r="F32" s="182" t="s">
        <v>257</v>
      </c>
      <c r="G32" s="182" t="s">
        <v>317</v>
      </c>
    </row>
    <row r="33" spans="1:7">
      <c r="A33" s="182">
        <v>8800952</v>
      </c>
      <c r="B33" s="182" t="s">
        <v>253</v>
      </c>
      <c r="C33" s="182" t="s">
        <v>254</v>
      </c>
      <c r="D33" s="182" t="s">
        <v>318</v>
      </c>
      <c r="E33" s="182" t="s">
        <v>256</v>
      </c>
      <c r="F33" s="182" t="s">
        <v>257</v>
      </c>
      <c r="G33" s="182" t="s">
        <v>319</v>
      </c>
    </row>
    <row r="34" spans="1:7">
      <c r="A34" s="182">
        <v>8802105</v>
      </c>
      <c r="B34" s="182" t="s">
        <v>253</v>
      </c>
      <c r="C34" s="182" t="s">
        <v>254</v>
      </c>
      <c r="D34" s="182" t="s">
        <v>320</v>
      </c>
      <c r="E34" s="182" t="s">
        <v>256</v>
      </c>
      <c r="F34" s="182" t="s">
        <v>257</v>
      </c>
      <c r="G34" s="182" t="s">
        <v>321</v>
      </c>
    </row>
    <row r="35" spans="1:7">
      <c r="A35" s="182">
        <v>8800951</v>
      </c>
      <c r="B35" s="182" t="s">
        <v>253</v>
      </c>
      <c r="C35" s="182" t="s">
        <v>254</v>
      </c>
      <c r="D35" s="182" t="s">
        <v>322</v>
      </c>
      <c r="E35" s="182" t="s">
        <v>256</v>
      </c>
      <c r="F35" s="182" t="s">
        <v>257</v>
      </c>
      <c r="G35" s="182" t="s">
        <v>323</v>
      </c>
    </row>
    <row r="36" spans="1:7">
      <c r="A36" s="182">
        <v>8800933</v>
      </c>
      <c r="B36" s="182" t="s">
        <v>253</v>
      </c>
      <c r="C36" s="182" t="s">
        <v>254</v>
      </c>
      <c r="D36" s="182" t="s">
        <v>324</v>
      </c>
      <c r="E36" s="182" t="s">
        <v>256</v>
      </c>
      <c r="F36" s="182" t="s">
        <v>257</v>
      </c>
      <c r="G36" s="182" t="s">
        <v>325</v>
      </c>
    </row>
    <row r="37" spans="1:7">
      <c r="A37" s="182">
        <v>8800934</v>
      </c>
      <c r="B37" s="182" t="s">
        <v>253</v>
      </c>
      <c r="C37" s="182" t="s">
        <v>254</v>
      </c>
      <c r="D37" s="182" t="s">
        <v>326</v>
      </c>
      <c r="E37" s="182" t="s">
        <v>256</v>
      </c>
      <c r="F37" s="182" t="s">
        <v>257</v>
      </c>
      <c r="G37" s="182" t="s">
        <v>327</v>
      </c>
    </row>
    <row r="38" spans="1:7">
      <c r="A38" s="182">
        <v>8800932</v>
      </c>
      <c r="B38" s="182" t="s">
        <v>253</v>
      </c>
      <c r="C38" s="182" t="s">
        <v>254</v>
      </c>
      <c r="D38" s="182" t="s">
        <v>328</v>
      </c>
      <c r="E38" s="182" t="s">
        <v>256</v>
      </c>
      <c r="F38" s="182" t="s">
        <v>257</v>
      </c>
      <c r="G38" s="182" t="s">
        <v>329</v>
      </c>
    </row>
    <row r="39" spans="1:7">
      <c r="A39" s="182">
        <v>8800022</v>
      </c>
      <c r="B39" s="182" t="s">
        <v>253</v>
      </c>
      <c r="C39" s="182" t="s">
        <v>254</v>
      </c>
      <c r="D39" s="182" t="s">
        <v>330</v>
      </c>
      <c r="E39" s="182" t="s">
        <v>256</v>
      </c>
      <c r="F39" s="182" t="s">
        <v>257</v>
      </c>
      <c r="G39" s="182" t="s">
        <v>331</v>
      </c>
    </row>
    <row r="40" spans="1:7">
      <c r="A40" s="182">
        <v>8800902</v>
      </c>
      <c r="B40" s="182" t="s">
        <v>253</v>
      </c>
      <c r="C40" s="182" t="s">
        <v>254</v>
      </c>
      <c r="D40" s="182" t="s">
        <v>332</v>
      </c>
      <c r="E40" s="182" t="s">
        <v>256</v>
      </c>
      <c r="F40" s="182" t="s">
        <v>257</v>
      </c>
      <c r="G40" s="182" t="s">
        <v>333</v>
      </c>
    </row>
    <row r="41" spans="1:7">
      <c r="A41" s="182">
        <v>8800857</v>
      </c>
      <c r="B41" s="182" t="s">
        <v>253</v>
      </c>
      <c r="C41" s="182" t="s">
        <v>254</v>
      </c>
      <c r="D41" s="182" t="s">
        <v>334</v>
      </c>
      <c r="E41" s="182" t="s">
        <v>256</v>
      </c>
      <c r="F41" s="182" t="s">
        <v>257</v>
      </c>
      <c r="G41" s="182" t="s">
        <v>335</v>
      </c>
    </row>
    <row r="42" spans="1:7">
      <c r="A42" s="182">
        <v>8892164</v>
      </c>
      <c r="B42" s="182" t="s">
        <v>253</v>
      </c>
      <c r="C42" s="182" t="s">
        <v>254</v>
      </c>
      <c r="D42" s="182" t="s">
        <v>336</v>
      </c>
      <c r="E42" s="182" t="s">
        <v>256</v>
      </c>
      <c r="F42" s="182" t="s">
        <v>257</v>
      </c>
      <c r="G42" s="182" t="s">
        <v>337</v>
      </c>
    </row>
    <row r="43" spans="1:7">
      <c r="A43" s="182">
        <v>8892161</v>
      </c>
      <c r="B43" s="182" t="s">
        <v>253</v>
      </c>
      <c r="C43" s="182" t="s">
        <v>254</v>
      </c>
      <c r="D43" s="182" t="s">
        <v>338</v>
      </c>
      <c r="E43" s="182" t="s">
        <v>256</v>
      </c>
      <c r="F43" s="182" t="s">
        <v>257</v>
      </c>
      <c r="G43" s="182" t="s">
        <v>339</v>
      </c>
    </row>
    <row r="44" spans="1:7">
      <c r="A44" s="182">
        <v>8800947</v>
      </c>
      <c r="B44" s="182" t="s">
        <v>253</v>
      </c>
      <c r="C44" s="182" t="s">
        <v>254</v>
      </c>
      <c r="D44" s="182" t="s">
        <v>340</v>
      </c>
      <c r="E44" s="182" t="s">
        <v>256</v>
      </c>
      <c r="F44" s="182" t="s">
        <v>257</v>
      </c>
      <c r="G44" s="182" t="s">
        <v>341</v>
      </c>
    </row>
    <row r="45" spans="1:7">
      <c r="A45" s="182">
        <v>8892156</v>
      </c>
      <c r="B45" s="182" t="s">
        <v>253</v>
      </c>
      <c r="C45" s="182" t="s">
        <v>254</v>
      </c>
      <c r="D45" s="182" t="s">
        <v>342</v>
      </c>
      <c r="E45" s="182" t="s">
        <v>256</v>
      </c>
      <c r="F45" s="182" t="s">
        <v>257</v>
      </c>
      <c r="G45" s="182" t="s">
        <v>343</v>
      </c>
    </row>
    <row r="46" spans="1:7">
      <c r="A46" s="182">
        <v>8892154</v>
      </c>
      <c r="B46" s="182" t="s">
        <v>253</v>
      </c>
      <c r="C46" s="182" t="s">
        <v>254</v>
      </c>
      <c r="D46" s="182" t="s">
        <v>344</v>
      </c>
      <c r="E46" s="182" t="s">
        <v>256</v>
      </c>
      <c r="F46" s="182" t="s">
        <v>257</v>
      </c>
      <c r="G46" s="182" t="s">
        <v>345</v>
      </c>
    </row>
    <row r="47" spans="1:7">
      <c r="A47" s="182">
        <v>8892155</v>
      </c>
      <c r="B47" s="182" t="s">
        <v>253</v>
      </c>
      <c r="C47" s="182" t="s">
        <v>254</v>
      </c>
      <c r="D47" s="182" t="s">
        <v>346</v>
      </c>
      <c r="E47" s="182" t="s">
        <v>256</v>
      </c>
      <c r="F47" s="182" t="s">
        <v>257</v>
      </c>
      <c r="G47" s="182" t="s">
        <v>347</v>
      </c>
    </row>
    <row r="48" spans="1:7">
      <c r="A48" s="182">
        <v>8892153</v>
      </c>
      <c r="B48" s="182" t="s">
        <v>253</v>
      </c>
      <c r="C48" s="182" t="s">
        <v>254</v>
      </c>
      <c r="D48" s="182" t="s">
        <v>348</v>
      </c>
      <c r="E48" s="182" t="s">
        <v>256</v>
      </c>
      <c r="F48" s="182" t="s">
        <v>257</v>
      </c>
      <c r="G48" s="182" t="s">
        <v>349</v>
      </c>
    </row>
    <row r="49" spans="1:7">
      <c r="A49" s="182">
        <v>8892152</v>
      </c>
      <c r="B49" s="182" t="s">
        <v>253</v>
      </c>
      <c r="C49" s="182" t="s">
        <v>254</v>
      </c>
      <c r="D49" s="182" t="s">
        <v>350</v>
      </c>
      <c r="E49" s="182" t="s">
        <v>256</v>
      </c>
      <c r="F49" s="182" t="s">
        <v>257</v>
      </c>
      <c r="G49" s="182" t="s">
        <v>351</v>
      </c>
    </row>
    <row r="50" spans="1:7">
      <c r="A50" s="182">
        <v>8802111</v>
      </c>
      <c r="B50" s="182" t="s">
        <v>253</v>
      </c>
      <c r="C50" s="182" t="s">
        <v>254</v>
      </c>
      <c r="D50" s="182" t="s">
        <v>352</v>
      </c>
      <c r="E50" s="182" t="s">
        <v>256</v>
      </c>
      <c r="F50" s="182" t="s">
        <v>257</v>
      </c>
      <c r="G50" s="182" t="s">
        <v>353</v>
      </c>
    </row>
    <row r="51" spans="1:7">
      <c r="A51" s="182">
        <v>8802234</v>
      </c>
      <c r="B51" s="182" t="s">
        <v>253</v>
      </c>
      <c r="C51" s="182" t="s">
        <v>254</v>
      </c>
      <c r="D51" s="182" t="s">
        <v>354</v>
      </c>
      <c r="E51" s="182" t="s">
        <v>256</v>
      </c>
      <c r="F51" s="182" t="s">
        <v>257</v>
      </c>
      <c r="G51" s="182" t="s">
        <v>355</v>
      </c>
    </row>
    <row r="52" spans="1:7">
      <c r="A52" s="182">
        <v>8800043</v>
      </c>
      <c r="B52" s="182" t="s">
        <v>253</v>
      </c>
      <c r="C52" s="182" t="s">
        <v>254</v>
      </c>
      <c r="D52" s="182" t="s">
        <v>356</v>
      </c>
      <c r="E52" s="182" t="s">
        <v>256</v>
      </c>
      <c r="F52" s="182" t="s">
        <v>257</v>
      </c>
      <c r="G52" s="182" t="s">
        <v>357</v>
      </c>
    </row>
    <row r="53" spans="1:7">
      <c r="A53" s="182">
        <v>8800011</v>
      </c>
      <c r="B53" s="182" t="s">
        <v>253</v>
      </c>
      <c r="C53" s="182" t="s">
        <v>254</v>
      </c>
      <c r="D53" s="182" t="s">
        <v>358</v>
      </c>
      <c r="E53" s="182" t="s">
        <v>256</v>
      </c>
      <c r="F53" s="182" t="s">
        <v>257</v>
      </c>
      <c r="G53" s="182" t="s">
        <v>359</v>
      </c>
    </row>
    <row r="54" spans="1:7">
      <c r="A54" s="182">
        <v>8800866</v>
      </c>
      <c r="B54" s="182" t="s">
        <v>253</v>
      </c>
      <c r="C54" s="182" t="s">
        <v>254</v>
      </c>
      <c r="D54" s="182" t="s">
        <v>360</v>
      </c>
      <c r="E54" s="182" t="s">
        <v>256</v>
      </c>
      <c r="F54" s="182" t="s">
        <v>257</v>
      </c>
      <c r="G54" s="182" t="s">
        <v>361</v>
      </c>
    </row>
    <row r="55" spans="1:7">
      <c r="A55" s="182">
        <v>8800024</v>
      </c>
      <c r="B55" s="182" t="s">
        <v>253</v>
      </c>
      <c r="C55" s="182" t="s">
        <v>254</v>
      </c>
      <c r="D55" s="182" t="s">
        <v>362</v>
      </c>
      <c r="E55" s="182" t="s">
        <v>256</v>
      </c>
      <c r="F55" s="182" t="s">
        <v>257</v>
      </c>
      <c r="G55" s="182" t="s">
        <v>363</v>
      </c>
    </row>
    <row r="56" spans="1:7">
      <c r="A56" s="182">
        <v>8800941</v>
      </c>
      <c r="B56" s="182" t="s">
        <v>253</v>
      </c>
      <c r="C56" s="182" t="s">
        <v>254</v>
      </c>
      <c r="D56" s="182" t="s">
        <v>364</v>
      </c>
      <c r="E56" s="182" t="s">
        <v>256</v>
      </c>
      <c r="F56" s="182" t="s">
        <v>257</v>
      </c>
      <c r="G56" s="182" t="s">
        <v>365</v>
      </c>
    </row>
    <row r="57" spans="1:7">
      <c r="A57" s="182">
        <v>8800823</v>
      </c>
      <c r="B57" s="182" t="s">
        <v>253</v>
      </c>
      <c r="C57" s="182" t="s">
        <v>254</v>
      </c>
      <c r="D57" s="182" t="s">
        <v>366</v>
      </c>
      <c r="E57" s="182" t="s">
        <v>256</v>
      </c>
      <c r="F57" s="182" t="s">
        <v>257</v>
      </c>
      <c r="G57" s="182" t="s">
        <v>367</v>
      </c>
    </row>
    <row r="58" spans="1:7">
      <c r="A58" s="182">
        <v>8800017</v>
      </c>
      <c r="B58" s="182" t="s">
        <v>253</v>
      </c>
      <c r="C58" s="182" t="s">
        <v>254</v>
      </c>
      <c r="D58" s="182" t="s">
        <v>368</v>
      </c>
      <c r="E58" s="182" t="s">
        <v>256</v>
      </c>
      <c r="F58" s="182" t="s">
        <v>257</v>
      </c>
      <c r="G58" s="182" t="s">
        <v>369</v>
      </c>
    </row>
    <row r="59" spans="1:7">
      <c r="A59" s="182">
        <v>8800923</v>
      </c>
      <c r="B59" s="182" t="s">
        <v>253</v>
      </c>
      <c r="C59" s="182" t="s">
        <v>254</v>
      </c>
      <c r="D59" s="182" t="s">
        <v>370</v>
      </c>
      <c r="E59" s="182" t="s">
        <v>256</v>
      </c>
      <c r="F59" s="182" t="s">
        <v>257</v>
      </c>
      <c r="G59" s="182" t="s">
        <v>371</v>
      </c>
    </row>
    <row r="60" spans="1:7">
      <c r="A60" s="182">
        <v>8800937</v>
      </c>
      <c r="B60" s="182" t="s">
        <v>253</v>
      </c>
      <c r="C60" s="182" t="s">
        <v>254</v>
      </c>
      <c r="D60" s="182" t="s">
        <v>372</v>
      </c>
      <c r="E60" s="182" t="s">
        <v>256</v>
      </c>
      <c r="F60" s="182" t="s">
        <v>257</v>
      </c>
      <c r="G60" s="182" t="s">
        <v>373</v>
      </c>
    </row>
    <row r="61" spans="1:7">
      <c r="A61" s="182">
        <v>8800938</v>
      </c>
      <c r="B61" s="182" t="s">
        <v>253</v>
      </c>
      <c r="C61" s="182" t="s">
        <v>254</v>
      </c>
      <c r="D61" s="182" t="s">
        <v>374</v>
      </c>
      <c r="E61" s="182" t="s">
        <v>256</v>
      </c>
      <c r="F61" s="182" t="s">
        <v>257</v>
      </c>
      <c r="G61" s="182" t="s">
        <v>375</v>
      </c>
    </row>
    <row r="62" spans="1:7">
      <c r="A62" s="182">
        <v>8891609</v>
      </c>
      <c r="B62" s="182" t="s">
        <v>253</v>
      </c>
      <c r="C62" s="182" t="s">
        <v>254</v>
      </c>
      <c r="D62" s="182" t="s">
        <v>376</v>
      </c>
      <c r="E62" s="182" t="s">
        <v>256</v>
      </c>
      <c r="F62" s="182" t="s">
        <v>257</v>
      </c>
      <c r="G62" s="182" t="s">
        <v>377</v>
      </c>
    </row>
    <row r="63" spans="1:7">
      <c r="A63" s="182">
        <v>8891606</v>
      </c>
      <c r="B63" s="182" t="s">
        <v>253</v>
      </c>
      <c r="C63" s="182" t="s">
        <v>254</v>
      </c>
      <c r="D63" s="182" t="s">
        <v>378</v>
      </c>
      <c r="E63" s="182" t="s">
        <v>256</v>
      </c>
      <c r="F63" s="182" t="s">
        <v>257</v>
      </c>
      <c r="G63" s="182" t="s">
        <v>379</v>
      </c>
    </row>
    <row r="64" spans="1:7">
      <c r="A64" s="182">
        <v>8891608</v>
      </c>
      <c r="B64" s="182" t="s">
        <v>253</v>
      </c>
      <c r="C64" s="182" t="s">
        <v>254</v>
      </c>
      <c r="D64" s="182" t="s">
        <v>380</v>
      </c>
      <c r="E64" s="182" t="s">
        <v>256</v>
      </c>
      <c r="F64" s="182" t="s">
        <v>257</v>
      </c>
      <c r="G64" s="182" t="s">
        <v>381</v>
      </c>
    </row>
    <row r="65" spans="1:7">
      <c r="A65" s="182">
        <v>8891602</v>
      </c>
      <c r="B65" s="182" t="s">
        <v>253</v>
      </c>
      <c r="C65" s="182" t="s">
        <v>254</v>
      </c>
      <c r="D65" s="182" t="s">
        <v>382</v>
      </c>
      <c r="E65" s="182" t="s">
        <v>256</v>
      </c>
      <c r="F65" s="182" t="s">
        <v>257</v>
      </c>
      <c r="G65" s="182" t="s">
        <v>383</v>
      </c>
    </row>
    <row r="66" spans="1:7">
      <c r="A66" s="182">
        <v>8891612</v>
      </c>
      <c r="B66" s="182" t="s">
        <v>253</v>
      </c>
      <c r="C66" s="182" t="s">
        <v>254</v>
      </c>
      <c r="D66" s="182" t="s">
        <v>384</v>
      </c>
      <c r="E66" s="182" t="s">
        <v>256</v>
      </c>
      <c r="F66" s="182" t="s">
        <v>257</v>
      </c>
      <c r="G66" s="182" t="s">
        <v>385</v>
      </c>
    </row>
    <row r="67" spans="1:7">
      <c r="A67" s="182">
        <v>8891607</v>
      </c>
      <c r="B67" s="182" t="s">
        <v>253</v>
      </c>
      <c r="C67" s="182" t="s">
        <v>254</v>
      </c>
      <c r="D67" s="182" t="s">
        <v>386</v>
      </c>
      <c r="E67" s="182" t="s">
        <v>256</v>
      </c>
      <c r="F67" s="182" t="s">
        <v>257</v>
      </c>
      <c r="G67" s="182" t="s">
        <v>387</v>
      </c>
    </row>
    <row r="68" spans="1:7">
      <c r="A68" s="182">
        <v>8891605</v>
      </c>
      <c r="B68" s="182" t="s">
        <v>253</v>
      </c>
      <c r="C68" s="182" t="s">
        <v>254</v>
      </c>
      <c r="D68" s="182" t="s">
        <v>388</v>
      </c>
      <c r="E68" s="182" t="s">
        <v>256</v>
      </c>
      <c r="F68" s="182" t="s">
        <v>257</v>
      </c>
      <c r="G68" s="182" t="s">
        <v>389</v>
      </c>
    </row>
    <row r="69" spans="1:7">
      <c r="A69" s="182">
        <v>8891601</v>
      </c>
      <c r="B69" s="182" t="s">
        <v>253</v>
      </c>
      <c r="C69" s="182" t="s">
        <v>254</v>
      </c>
      <c r="D69" s="182" t="s">
        <v>390</v>
      </c>
      <c r="E69" s="182" t="s">
        <v>256</v>
      </c>
      <c r="F69" s="182" t="s">
        <v>257</v>
      </c>
      <c r="G69" s="182" t="s">
        <v>391</v>
      </c>
    </row>
    <row r="70" spans="1:7">
      <c r="A70" s="182">
        <v>8891603</v>
      </c>
      <c r="B70" s="182" t="s">
        <v>253</v>
      </c>
      <c r="C70" s="182" t="s">
        <v>254</v>
      </c>
      <c r="D70" s="182" t="s">
        <v>392</v>
      </c>
      <c r="E70" s="182" t="s">
        <v>256</v>
      </c>
      <c r="F70" s="182" t="s">
        <v>257</v>
      </c>
      <c r="G70" s="182" t="s">
        <v>393</v>
      </c>
    </row>
    <row r="71" spans="1:7">
      <c r="A71" s="182">
        <v>8891611</v>
      </c>
      <c r="B71" s="182" t="s">
        <v>253</v>
      </c>
      <c r="C71" s="182" t="s">
        <v>254</v>
      </c>
      <c r="D71" s="182" t="s">
        <v>394</v>
      </c>
      <c r="E71" s="182" t="s">
        <v>256</v>
      </c>
      <c r="F71" s="182" t="s">
        <v>257</v>
      </c>
      <c r="G71" s="182" t="s">
        <v>395</v>
      </c>
    </row>
    <row r="72" spans="1:7">
      <c r="A72" s="182">
        <v>8891613</v>
      </c>
      <c r="B72" s="182" t="s">
        <v>253</v>
      </c>
      <c r="C72" s="182" t="s">
        <v>254</v>
      </c>
      <c r="D72" s="182" t="s">
        <v>396</v>
      </c>
      <c r="E72" s="182" t="s">
        <v>256</v>
      </c>
      <c r="F72" s="182" t="s">
        <v>257</v>
      </c>
      <c r="G72" s="182" t="s">
        <v>397</v>
      </c>
    </row>
    <row r="73" spans="1:7">
      <c r="A73" s="182">
        <v>8891604</v>
      </c>
      <c r="B73" s="182" t="s">
        <v>253</v>
      </c>
      <c r="C73" s="182" t="s">
        <v>254</v>
      </c>
      <c r="D73" s="182" t="s">
        <v>398</v>
      </c>
      <c r="E73" s="182" t="s">
        <v>256</v>
      </c>
      <c r="F73" s="182" t="s">
        <v>257</v>
      </c>
      <c r="G73" s="182" t="s">
        <v>399</v>
      </c>
    </row>
    <row r="74" spans="1:7">
      <c r="A74" s="182">
        <v>8800032</v>
      </c>
      <c r="B74" s="182" t="s">
        <v>253</v>
      </c>
      <c r="C74" s="182" t="s">
        <v>254</v>
      </c>
      <c r="D74" s="182" t="s">
        <v>400</v>
      </c>
      <c r="E74" s="182" t="s">
        <v>256</v>
      </c>
      <c r="F74" s="182" t="s">
        <v>257</v>
      </c>
      <c r="G74" s="182" t="s">
        <v>401</v>
      </c>
    </row>
    <row r="75" spans="1:7">
      <c r="A75" s="182">
        <v>8800924</v>
      </c>
      <c r="B75" s="182" t="s">
        <v>253</v>
      </c>
      <c r="C75" s="182" t="s">
        <v>254</v>
      </c>
      <c r="D75" s="182" t="s">
        <v>402</v>
      </c>
      <c r="E75" s="182" t="s">
        <v>256</v>
      </c>
      <c r="F75" s="182" t="s">
        <v>257</v>
      </c>
      <c r="G75" s="182" t="s">
        <v>403</v>
      </c>
    </row>
    <row r="76" spans="1:7">
      <c r="A76" s="182">
        <v>8892151</v>
      </c>
      <c r="B76" s="182" t="s">
        <v>253</v>
      </c>
      <c r="C76" s="182" t="s">
        <v>254</v>
      </c>
      <c r="D76" s="182" t="s">
        <v>404</v>
      </c>
      <c r="E76" s="182" t="s">
        <v>256</v>
      </c>
      <c r="F76" s="182" t="s">
        <v>257</v>
      </c>
      <c r="G76" s="182" t="s">
        <v>405</v>
      </c>
    </row>
    <row r="77" spans="1:7">
      <c r="A77" s="182">
        <v>8800927</v>
      </c>
      <c r="B77" s="182" t="s">
        <v>253</v>
      </c>
      <c r="C77" s="182" t="s">
        <v>254</v>
      </c>
      <c r="D77" s="182" t="s">
        <v>406</v>
      </c>
      <c r="E77" s="182" t="s">
        <v>256</v>
      </c>
      <c r="F77" s="182" t="s">
        <v>257</v>
      </c>
      <c r="G77" s="182" t="s">
        <v>407</v>
      </c>
    </row>
    <row r="78" spans="1:7">
      <c r="A78" s="182">
        <v>8800944</v>
      </c>
      <c r="B78" s="182" t="s">
        <v>253</v>
      </c>
      <c r="C78" s="182" t="s">
        <v>254</v>
      </c>
      <c r="D78" s="182" t="s">
        <v>408</v>
      </c>
      <c r="E78" s="182" t="s">
        <v>256</v>
      </c>
      <c r="F78" s="182" t="s">
        <v>257</v>
      </c>
      <c r="G78" s="182" t="s">
        <v>409</v>
      </c>
    </row>
    <row r="79" spans="1:7">
      <c r="A79" s="182">
        <v>8802112</v>
      </c>
      <c r="B79" s="182" t="s">
        <v>253</v>
      </c>
      <c r="C79" s="182" t="s">
        <v>254</v>
      </c>
      <c r="D79" s="182" t="s">
        <v>410</v>
      </c>
      <c r="E79" s="182" t="s">
        <v>256</v>
      </c>
      <c r="F79" s="182" t="s">
        <v>257</v>
      </c>
      <c r="G79" s="182" t="s">
        <v>411</v>
      </c>
    </row>
    <row r="80" spans="1:7">
      <c r="A80" s="182">
        <v>8802113</v>
      </c>
      <c r="B80" s="182" t="s">
        <v>253</v>
      </c>
      <c r="C80" s="182" t="s">
        <v>254</v>
      </c>
      <c r="D80" s="182" t="s">
        <v>412</v>
      </c>
      <c r="E80" s="182" t="s">
        <v>256</v>
      </c>
      <c r="F80" s="182" t="s">
        <v>257</v>
      </c>
      <c r="G80" s="182" t="s">
        <v>413</v>
      </c>
    </row>
    <row r="81" spans="1:7">
      <c r="A81" s="182">
        <v>8800954</v>
      </c>
      <c r="B81" s="182" t="s">
        <v>253</v>
      </c>
      <c r="C81" s="182" t="s">
        <v>254</v>
      </c>
      <c r="D81" s="182" t="s">
        <v>414</v>
      </c>
      <c r="E81" s="182" t="s">
        <v>256</v>
      </c>
      <c r="F81" s="182" t="s">
        <v>257</v>
      </c>
      <c r="G81" s="182" t="s">
        <v>415</v>
      </c>
    </row>
    <row r="82" spans="1:7">
      <c r="A82" s="182">
        <v>8800953</v>
      </c>
      <c r="B82" s="182" t="s">
        <v>253</v>
      </c>
      <c r="C82" s="182" t="s">
        <v>254</v>
      </c>
      <c r="D82" s="182" t="s">
        <v>416</v>
      </c>
      <c r="E82" s="182" t="s">
        <v>256</v>
      </c>
      <c r="F82" s="182" t="s">
        <v>257</v>
      </c>
      <c r="G82" s="182" t="s">
        <v>417</v>
      </c>
    </row>
    <row r="83" spans="1:7">
      <c r="A83" s="182">
        <v>8800956</v>
      </c>
      <c r="B83" s="182" t="s">
        <v>253</v>
      </c>
      <c r="C83" s="182" t="s">
        <v>254</v>
      </c>
      <c r="D83" s="182" t="s">
        <v>418</v>
      </c>
      <c r="E83" s="182" t="s">
        <v>256</v>
      </c>
      <c r="F83" s="182" t="s">
        <v>257</v>
      </c>
      <c r="G83" s="182" t="s">
        <v>419</v>
      </c>
    </row>
    <row r="84" spans="1:7">
      <c r="A84" s="182">
        <v>8800822</v>
      </c>
      <c r="B84" s="182" t="s">
        <v>253</v>
      </c>
      <c r="C84" s="182" t="s">
        <v>254</v>
      </c>
      <c r="D84" s="182" t="s">
        <v>420</v>
      </c>
      <c r="E84" s="182" t="s">
        <v>256</v>
      </c>
      <c r="F84" s="182" t="s">
        <v>257</v>
      </c>
      <c r="G84" s="182" t="s">
        <v>421</v>
      </c>
    </row>
    <row r="85" spans="1:7">
      <c r="A85" s="182">
        <v>8800955</v>
      </c>
      <c r="B85" s="182" t="s">
        <v>253</v>
      </c>
      <c r="C85" s="182" t="s">
        <v>254</v>
      </c>
      <c r="D85" s="182" t="s">
        <v>422</v>
      </c>
      <c r="E85" s="182" t="s">
        <v>256</v>
      </c>
      <c r="F85" s="182" t="s">
        <v>257</v>
      </c>
      <c r="G85" s="182" t="s">
        <v>423</v>
      </c>
    </row>
    <row r="86" spans="1:7">
      <c r="A86" s="182">
        <v>8800057</v>
      </c>
      <c r="B86" s="182" t="s">
        <v>253</v>
      </c>
      <c r="C86" s="182" t="s">
        <v>254</v>
      </c>
      <c r="D86" s="182" t="s">
        <v>424</v>
      </c>
      <c r="E86" s="182" t="s">
        <v>256</v>
      </c>
      <c r="F86" s="182" t="s">
        <v>257</v>
      </c>
      <c r="G86" s="182" t="s">
        <v>425</v>
      </c>
    </row>
    <row r="87" spans="1:7">
      <c r="A87" s="182">
        <v>8800213</v>
      </c>
      <c r="B87" s="182" t="s">
        <v>253</v>
      </c>
      <c r="C87" s="182" t="s">
        <v>254</v>
      </c>
      <c r="D87" s="182" t="s">
        <v>426</v>
      </c>
      <c r="E87" s="182" t="s">
        <v>256</v>
      </c>
      <c r="F87" s="182" t="s">
        <v>257</v>
      </c>
      <c r="G87" s="182" t="s">
        <v>427</v>
      </c>
    </row>
    <row r="88" spans="1:7">
      <c r="A88" s="182">
        <v>8800301</v>
      </c>
      <c r="B88" s="182" t="s">
        <v>253</v>
      </c>
      <c r="C88" s="182" t="s">
        <v>254</v>
      </c>
      <c r="D88" s="182" t="s">
        <v>428</v>
      </c>
      <c r="E88" s="182" t="s">
        <v>256</v>
      </c>
      <c r="F88" s="182" t="s">
        <v>257</v>
      </c>
      <c r="G88" s="182" t="s">
        <v>429</v>
      </c>
    </row>
    <row r="89" spans="1:7">
      <c r="A89" s="182">
        <v>8800211</v>
      </c>
      <c r="B89" s="182" t="s">
        <v>253</v>
      </c>
      <c r="C89" s="182" t="s">
        <v>254</v>
      </c>
      <c r="D89" s="182" t="s">
        <v>430</v>
      </c>
      <c r="E89" s="182" t="s">
        <v>256</v>
      </c>
      <c r="F89" s="182" t="s">
        <v>257</v>
      </c>
      <c r="G89" s="182" t="s">
        <v>431</v>
      </c>
    </row>
    <row r="90" spans="1:7">
      <c r="A90" s="182">
        <v>8800204</v>
      </c>
      <c r="B90" s="182" t="s">
        <v>253</v>
      </c>
      <c r="C90" s="182" t="s">
        <v>254</v>
      </c>
      <c r="D90" s="182" t="s">
        <v>432</v>
      </c>
      <c r="E90" s="182" t="s">
        <v>256</v>
      </c>
      <c r="F90" s="182" t="s">
        <v>257</v>
      </c>
      <c r="G90" s="182" t="s">
        <v>433</v>
      </c>
    </row>
    <row r="91" spans="1:7">
      <c r="A91" s="182">
        <v>8800212</v>
      </c>
      <c r="B91" s="182" t="s">
        <v>253</v>
      </c>
      <c r="C91" s="182" t="s">
        <v>254</v>
      </c>
      <c r="D91" s="182" t="s">
        <v>434</v>
      </c>
      <c r="E91" s="182" t="s">
        <v>256</v>
      </c>
      <c r="F91" s="182" t="s">
        <v>257</v>
      </c>
      <c r="G91" s="182" t="s">
        <v>435</v>
      </c>
    </row>
    <row r="92" spans="1:7">
      <c r="A92" s="182">
        <v>8800302</v>
      </c>
      <c r="B92" s="182" t="s">
        <v>253</v>
      </c>
      <c r="C92" s="182" t="s">
        <v>254</v>
      </c>
      <c r="D92" s="182" t="s">
        <v>436</v>
      </c>
      <c r="E92" s="182" t="s">
        <v>256</v>
      </c>
      <c r="F92" s="182" t="s">
        <v>257</v>
      </c>
      <c r="G92" s="182" t="s">
        <v>437</v>
      </c>
    </row>
    <row r="93" spans="1:7">
      <c r="A93" s="182">
        <v>8800303</v>
      </c>
      <c r="B93" s="182" t="s">
        <v>253</v>
      </c>
      <c r="C93" s="182" t="s">
        <v>254</v>
      </c>
      <c r="D93" s="182" t="s">
        <v>438</v>
      </c>
      <c r="E93" s="182" t="s">
        <v>256</v>
      </c>
      <c r="F93" s="182" t="s">
        <v>257</v>
      </c>
      <c r="G93" s="182" t="s">
        <v>439</v>
      </c>
    </row>
    <row r="94" spans="1:7">
      <c r="A94" s="182">
        <v>8800214</v>
      </c>
      <c r="B94" s="182" t="s">
        <v>253</v>
      </c>
      <c r="C94" s="182" t="s">
        <v>254</v>
      </c>
      <c r="D94" s="182" t="s">
        <v>440</v>
      </c>
      <c r="E94" s="182" t="s">
        <v>256</v>
      </c>
      <c r="F94" s="182" t="s">
        <v>257</v>
      </c>
      <c r="G94" s="182" t="s">
        <v>441</v>
      </c>
    </row>
    <row r="95" spans="1:7">
      <c r="A95" s="182">
        <v>8800122</v>
      </c>
      <c r="B95" s="182" t="s">
        <v>253</v>
      </c>
      <c r="C95" s="182" t="s">
        <v>254</v>
      </c>
      <c r="D95" s="182" t="s">
        <v>442</v>
      </c>
      <c r="E95" s="182" t="s">
        <v>256</v>
      </c>
      <c r="F95" s="182" t="s">
        <v>257</v>
      </c>
      <c r="G95" s="182" t="s">
        <v>443</v>
      </c>
    </row>
    <row r="96" spans="1:7">
      <c r="A96" s="182">
        <v>8800862</v>
      </c>
      <c r="B96" s="182" t="s">
        <v>253</v>
      </c>
      <c r="C96" s="182" t="s">
        <v>254</v>
      </c>
      <c r="D96" s="182" t="s">
        <v>444</v>
      </c>
      <c r="E96" s="182" t="s">
        <v>256</v>
      </c>
      <c r="F96" s="182" t="s">
        <v>257</v>
      </c>
      <c r="G96" s="182" t="s">
        <v>445</v>
      </c>
    </row>
    <row r="97" spans="1:7">
      <c r="A97" s="182">
        <v>8800121</v>
      </c>
      <c r="B97" s="182" t="s">
        <v>253</v>
      </c>
      <c r="C97" s="182" t="s">
        <v>254</v>
      </c>
      <c r="D97" s="182" t="s">
        <v>446</v>
      </c>
      <c r="E97" s="182" t="s">
        <v>256</v>
      </c>
      <c r="F97" s="182" t="s">
        <v>257</v>
      </c>
      <c r="G97" s="182" t="s">
        <v>447</v>
      </c>
    </row>
    <row r="98" spans="1:7">
      <c r="A98" s="182">
        <v>8800021</v>
      </c>
      <c r="B98" s="182" t="s">
        <v>253</v>
      </c>
      <c r="C98" s="182" t="s">
        <v>254</v>
      </c>
      <c r="D98" s="182" t="s">
        <v>448</v>
      </c>
      <c r="E98" s="182" t="s">
        <v>256</v>
      </c>
      <c r="F98" s="182" t="s">
        <v>257</v>
      </c>
      <c r="G98" s="182" t="s">
        <v>449</v>
      </c>
    </row>
    <row r="99" spans="1:7">
      <c r="A99" s="182">
        <v>8800035</v>
      </c>
      <c r="B99" s="182" t="s">
        <v>253</v>
      </c>
      <c r="C99" s="182" t="s">
        <v>254</v>
      </c>
      <c r="D99" s="182" t="s">
        <v>450</v>
      </c>
      <c r="E99" s="182" t="s">
        <v>256</v>
      </c>
      <c r="F99" s="182" t="s">
        <v>257</v>
      </c>
      <c r="G99" s="182" t="s">
        <v>451</v>
      </c>
    </row>
    <row r="100" spans="1:7">
      <c r="A100" s="182">
        <v>8800843</v>
      </c>
      <c r="B100" s="182" t="s">
        <v>253</v>
      </c>
      <c r="C100" s="182" t="s">
        <v>254</v>
      </c>
      <c r="D100" s="182" t="s">
        <v>452</v>
      </c>
      <c r="E100" s="182" t="s">
        <v>256</v>
      </c>
      <c r="F100" s="182" t="s">
        <v>257</v>
      </c>
      <c r="G100" s="182" t="s">
        <v>453</v>
      </c>
    </row>
    <row r="101" spans="1:7">
      <c r="A101" s="182">
        <v>8800833</v>
      </c>
      <c r="B101" s="182" t="s">
        <v>253</v>
      </c>
      <c r="C101" s="182" t="s">
        <v>254</v>
      </c>
      <c r="D101" s="182" t="s">
        <v>454</v>
      </c>
      <c r="E101" s="182" t="s">
        <v>256</v>
      </c>
      <c r="F101" s="182" t="s">
        <v>257</v>
      </c>
      <c r="G101" s="182" t="s">
        <v>455</v>
      </c>
    </row>
    <row r="102" spans="1:7">
      <c r="A102" s="182">
        <v>8800917</v>
      </c>
      <c r="B102" s="182" t="s">
        <v>253</v>
      </c>
      <c r="C102" s="182" t="s">
        <v>254</v>
      </c>
      <c r="D102" s="182" t="s">
        <v>456</v>
      </c>
      <c r="E102" s="182" t="s">
        <v>256</v>
      </c>
      <c r="F102" s="182" t="s">
        <v>257</v>
      </c>
      <c r="G102" s="182" t="s">
        <v>457</v>
      </c>
    </row>
    <row r="103" spans="1:7">
      <c r="A103" s="182">
        <v>8800876</v>
      </c>
      <c r="B103" s="182" t="s">
        <v>253</v>
      </c>
      <c r="C103" s="182" t="s">
        <v>254</v>
      </c>
      <c r="D103" s="182" t="s">
        <v>458</v>
      </c>
      <c r="E103" s="182" t="s">
        <v>256</v>
      </c>
      <c r="F103" s="182" t="s">
        <v>257</v>
      </c>
      <c r="G103" s="182" t="s">
        <v>459</v>
      </c>
    </row>
    <row r="104" spans="1:7">
      <c r="A104" s="182">
        <v>8800874</v>
      </c>
      <c r="B104" s="182" t="s">
        <v>253</v>
      </c>
      <c r="C104" s="182" t="s">
        <v>254</v>
      </c>
      <c r="D104" s="182" t="s">
        <v>460</v>
      </c>
      <c r="E104" s="182" t="s">
        <v>256</v>
      </c>
      <c r="F104" s="182" t="s">
        <v>257</v>
      </c>
      <c r="G104" s="182" t="s">
        <v>461</v>
      </c>
    </row>
    <row r="105" spans="1:7">
      <c r="A105" s="182">
        <v>8800831</v>
      </c>
      <c r="B105" s="182" t="s">
        <v>253</v>
      </c>
      <c r="C105" s="182" t="s">
        <v>254</v>
      </c>
      <c r="D105" s="182" t="s">
        <v>462</v>
      </c>
      <c r="E105" s="182" t="s">
        <v>256</v>
      </c>
      <c r="F105" s="182" t="s">
        <v>257</v>
      </c>
      <c r="G105" s="182" t="s">
        <v>463</v>
      </c>
    </row>
    <row r="106" spans="1:7">
      <c r="A106" s="182">
        <v>8800053</v>
      </c>
      <c r="B106" s="182" t="s">
        <v>253</v>
      </c>
      <c r="C106" s="182" t="s">
        <v>254</v>
      </c>
      <c r="D106" s="182" t="s">
        <v>464</v>
      </c>
      <c r="E106" s="182" t="s">
        <v>256</v>
      </c>
      <c r="F106" s="182" t="s">
        <v>257</v>
      </c>
      <c r="G106" s="182" t="s">
        <v>465</v>
      </c>
    </row>
    <row r="107" spans="1:7">
      <c r="A107" s="182">
        <v>8800033</v>
      </c>
      <c r="B107" s="182" t="s">
        <v>253</v>
      </c>
      <c r="C107" s="182" t="s">
        <v>254</v>
      </c>
      <c r="D107" s="182" t="s">
        <v>466</v>
      </c>
      <c r="E107" s="182" t="s">
        <v>256</v>
      </c>
      <c r="F107" s="182" t="s">
        <v>257</v>
      </c>
      <c r="G107" s="182" t="s">
        <v>467</v>
      </c>
    </row>
    <row r="108" spans="1:7">
      <c r="A108" s="182">
        <v>8800056</v>
      </c>
      <c r="B108" s="182" t="s">
        <v>253</v>
      </c>
      <c r="C108" s="182" t="s">
        <v>254</v>
      </c>
      <c r="D108" s="182" t="s">
        <v>468</v>
      </c>
      <c r="E108" s="182" t="s">
        <v>256</v>
      </c>
      <c r="F108" s="182" t="s">
        <v>257</v>
      </c>
      <c r="G108" s="182" t="s">
        <v>469</v>
      </c>
    </row>
    <row r="109" spans="1:7">
      <c r="A109" s="182">
        <v>8800054</v>
      </c>
      <c r="B109" s="182" t="s">
        <v>253</v>
      </c>
      <c r="C109" s="182" t="s">
        <v>254</v>
      </c>
      <c r="D109" s="182" t="s">
        <v>470</v>
      </c>
      <c r="E109" s="182" t="s">
        <v>256</v>
      </c>
      <c r="F109" s="182" t="s">
        <v>257</v>
      </c>
      <c r="G109" s="182" t="s">
        <v>471</v>
      </c>
    </row>
    <row r="110" spans="1:7">
      <c r="A110" s="182">
        <v>8800845</v>
      </c>
      <c r="B110" s="182" t="s">
        <v>253</v>
      </c>
      <c r="C110" s="182" t="s">
        <v>254</v>
      </c>
      <c r="D110" s="182" t="s">
        <v>472</v>
      </c>
      <c r="E110" s="182" t="s">
        <v>256</v>
      </c>
      <c r="F110" s="182" t="s">
        <v>257</v>
      </c>
      <c r="G110" s="182" t="s">
        <v>473</v>
      </c>
    </row>
    <row r="111" spans="1:7">
      <c r="A111" s="182">
        <v>8800834</v>
      </c>
      <c r="B111" s="182" t="s">
        <v>253</v>
      </c>
      <c r="C111" s="182" t="s">
        <v>254</v>
      </c>
      <c r="D111" s="182" t="s">
        <v>474</v>
      </c>
      <c r="E111" s="182" t="s">
        <v>256</v>
      </c>
      <c r="F111" s="182" t="s">
        <v>257</v>
      </c>
      <c r="G111" s="182" t="s">
        <v>475</v>
      </c>
    </row>
    <row r="112" spans="1:7">
      <c r="A112" s="182">
        <v>8800012</v>
      </c>
      <c r="B112" s="182" t="s">
        <v>253</v>
      </c>
      <c r="C112" s="182" t="s">
        <v>254</v>
      </c>
      <c r="D112" s="182" t="s">
        <v>476</v>
      </c>
      <c r="E112" s="182" t="s">
        <v>256</v>
      </c>
      <c r="F112" s="182" t="s">
        <v>257</v>
      </c>
      <c r="G112" s="182" t="s">
        <v>477</v>
      </c>
    </row>
    <row r="113" spans="1:7">
      <c r="A113" s="182">
        <v>8800867</v>
      </c>
      <c r="B113" s="182" t="s">
        <v>253</v>
      </c>
      <c r="C113" s="182" t="s">
        <v>254</v>
      </c>
      <c r="D113" s="182" t="s">
        <v>478</v>
      </c>
      <c r="E113" s="182" t="s">
        <v>256</v>
      </c>
      <c r="F113" s="182" t="s">
        <v>257</v>
      </c>
      <c r="G113" s="182" t="s">
        <v>479</v>
      </c>
    </row>
    <row r="114" spans="1:7">
      <c r="A114" s="182">
        <v>8800868</v>
      </c>
      <c r="B114" s="182" t="s">
        <v>253</v>
      </c>
      <c r="C114" s="182" t="s">
        <v>254</v>
      </c>
      <c r="D114" s="182" t="s">
        <v>480</v>
      </c>
      <c r="E114" s="182" t="s">
        <v>256</v>
      </c>
      <c r="F114" s="182" t="s">
        <v>257</v>
      </c>
      <c r="G114" s="182" t="s">
        <v>481</v>
      </c>
    </row>
    <row r="115" spans="1:7">
      <c r="A115" s="182">
        <v>8800875</v>
      </c>
      <c r="B115" s="182" t="s">
        <v>253</v>
      </c>
      <c r="C115" s="182" t="s">
        <v>254</v>
      </c>
      <c r="D115" s="182" t="s">
        <v>482</v>
      </c>
      <c r="E115" s="182" t="s">
        <v>256</v>
      </c>
      <c r="F115" s="182" t="s">
        <v>257</v>
      </c>
      <c r="G115" s="182" t="s">
        <v>483</v>
      </c>
    </row>
    <row r="116" spans="1:7">
      <c r="A116" s="182">
        <v>8800871</v>
      </c>
      <c r="B116" s="182" t="s">
        <v>253</v>
      </c>
      <c r="C116" s="182" t="s">
        <v>254</v>
      </c>
      <c r="D116" s="182" t="s">
        <v>484</v>
      </c>
      <c r="E116" s="182" t="s">
        <v>256</v>
      </c>
      <c r="F116" s="182" t="s">
        <v>257</v>
      </c>
      <c r="G116" s="182" t="s">
        <v>485</v>
      </c>
    </row>
    <row r="117" spans="1:7">
      <c r="A117" s="182">
        <v>8800015</v>
      </c>
      <c r="B117" s="182" t="s">
        <v>253</v>
      </c>
      <c r="C117" s="182" t="s">
        <v>254</v>
      </c>
      <c r="D117" s="182" t="s">
        <v>486</v>
      </c>
      <c r="E117" s="182" t="s">
        <v>256</v>
      </c>
      <c r="F117" s="182" t="s">
        <v>257</v>
      </c>
      <c r="G117" s="182" t="s">
        <v>487</v>
      </c>
    </row>
    <row r="118" spans="1:7">
      <c r="A118" s="182">
        <v>8802224</v>
      </c>
      <c r="B118" s="182" t="s">
        <v>253</v>
      </c>
      <c r="C118" s="182" t="s">
        <v>254</v>
      </c>
      <c r="D118" s="182" t="s">
        <v>488</v>
      </c>
      <c r="E118" s="182" t="s">
        <v>256</v>
      </c>
      <c r="F118" s="182" t="s">
        <v>257</v>
      </c>
      <c r="G118" s="182" t="s">
        <v>489</v>
      </c>
    </row>
    <row r="119" spans="1:7">
      <c r="A119" s="182">
        <v>8802221</v>
      </c>
      <c r="B119" s="182" t="s">
        <v>253</v>
      </c>
      <c r="C119" s="182" t="s">
        <v>254</v>
      </c>
      <c r="D119" s="182" t="s">
        <v>490</v>
      </c>
      <c r="E119" s="182" t="s">
        <v>256</v>
      </c>
      <c r="F119" s="182" t="s">
        <v>257</v>
      </c>
      <c r="G119" s="182" t="s">
        <v>491</v>
      </c>
    </row>
    <row r="120" spans="1:7">
      <c r="A120" s="182">
        <v>8802321</v>
      </c>
      <c r="B120" s="182" t="s">
        <v>253</v>
      </c>
      <c r="C120" s="182" t="s">
        <v>254</v>
      </c>
      <c r="D120" s="182" t="s">
        <v>492</v>
      </c>
      <c r="E120" s="182" t="s">
        <v>256</v>
      </c>
      <c r="F120" s="182" t="s">
        <v>257</v>
      </c>
      <c r="G120" s="182" t="s">
        <v>1933</v>
      </c>
    </row>
    <row r="121" spans="1:7">
      <c r="A121" s="182">
        <v>8802223</v>
      </c>
      <c r="B121" s="182" t="s">
        <v>253</v>
      </c>
      <c r="C121" s="182" t="s">
        <v>254</v>
      </c>
      <c r="D121" s="182" t="s">
        <v>493</v>
      </c>
      <c r="E121" s="182" t="s">
        <v>256</v>
      </c>
      <c r="F121" s="182" t="s">
        <v>257</v>
      </c>
      <c r="G121" s="182" t="s">
        <v>494</v>
      </c>
    </row>
    <row r="122" spans="1:7">
      <c r="A122" s="182">
        <v>8802323</v>
      </c>
      <c r="B122" s="182" t="s">
        <v>253</v>
      </c>
      <c r="C122" s="182" t="s">
        <v>254</v>
      </c>
      <c r="D122" s="182" t="s">
        <v>495</v>
      </c>
      <c r="E122" s="182" t="s">
        <v>256</v>
      </c>
      <c r="F122" s="182" t="s">
        <v>257</v>
      </c>
      <c r="G122" s="182" t="s">
        <v>1934</v>
      </c>
    </row>
    <row r="123" spans="1:7">
      <c r="A123" s="182">
        <v>8802214</v>
      </c>
      <c r="B123" s="182" t="s">
        <v>253</v>
      </c>
      <c r="C123" s="182" t="s">
        <v>254</v>
      </c>
      <c r="D123" s="182" t="s">
        <v>496</v>
      </c>
      <c r="E123" s="182" t="s">
        <v>256</v>
      </c>
      <c r="F123" s="182" t="s">
        <v>257</v>
      </c>
      <c r="G123" s="182" t="s">
        <v>497</v>
      </c>
    </row>
    <row r="124" spans="1:7">
      <c r="A124" s="182">
        <v>8891713</v>
      </c>
      <c r="B124" s="182" t="s">
        <v>253</v>
      </c>
      <c r="C124" s="182" t="s">
        <v>254</v>
      </c>
      <c r="D124" s="182" t="s">
        <v>498</v>
      </c>
      <c r="E124" s="182" t="s">
        <v>256</v>
      </c>
      <c r="F124" s="182" t="s">
        <v>257</v>
      </c>
      <c r="G124" s="182" t="s">
        <v>499</v>
      </c>
    </row>
    <row r="125" spans="1:7">
      <c r="A125" s="182">
        <v>8802213</v>
      </c>
      <c r="B125" s="182" t="s">
        <v>253</v>
      </c>
      <c r="C125" s="182" t="s">
        <v>254</v>
      </c>
      <c r="D125" s="182" t="s">
        <v>500</v>
      </c>
      <c r="E125" s="182" t="s">
        <v>256</v>
      </c>
      <c r="F125" s="182" t="s">
        <v>257</v>
      </c>
      <c r="G125" s="182" t="s">
        <v>1935</v>
      </c>
    </row>
    <row r="126" spans="1:7">
      <c r="A126" s="182">
        <v>8802325</v>
      </c>
      <c r="B126" s="182" t="s">
        <v>253</v>
      </c>
      <c r="C126" s="182" t="s">
        <v>254</v>
      </c>
      <c r="D126" s="182" t="s">
        <v>501</v>
      </c>
      <c r="E126" s="182" t="s">
        <v>256</v>
      </c>
      <c r="F126" s="182" t="s">
        <v>257</v>
      </c>
      <c r="G126" s="182" t="s">
        <v>502</v>
      </c>
    </row>
    <row r="127" spans="1:7">
      <c r="A127" s="182">
        <v>8802222</v>
      </c>
      <c r="B127" s="182" t="s">
        <v>253</v>
      </c>
      <c r="C127" s="182" t="s">
        <v>254</v>
      </c>
      <c r="D127" s="182" t="s">
        <v>503</v>
      </c>
      <c r="E127" s="182" t="s">
        <v>256</v>
      </c>
      <c r="F127" s="182" t="s">
        <v>257</v>
      </c>
      <c r="G127" s="182" t="s">
        <v>504</v>
      </c>
    </row>
    <row r="128" spans="1:7">
      <c r="A128" s="182">
        <v>8802322</v>
      </c>
      <c r="B128" s="182" t="s">
        <v>253</v>
      </c>
      <c r="C128" s="182" t="s">
        <v>254</v>
      </c>
      <c r="D128" s="182" t="s">
        <v>505</v>
      </c>
      <c r="E128" s="182" t="s">
        <v>256</v>
      </c>
      <c r="F128" s="182" t="s">
        <v>257</v>
      </c>
      <c r="G128" s="182" t="s">
        <v>1936</v>
      </c>
    </row>
    <row r="129" spans="1:7">
      <c r="A129" s="182">
        <v>8802212</v>
      </c>
      <c r="B129" s="182" t="s">
        <v>253</v>
      </c>
      <c r="C129" s="182" t="s">
        <v>254</v>
      </c>
      <c r="D129" s="182" t="s">
        <v>506</v>
      </c>
      <c r="E129" s="182" t="s">
        <v>256</v>
      </c>
      <c r="F129" s="182" t="s">
        <v>257</v>
      </c>
      <c r="G129" s="182" t="s">
        <v>507</v>
      </c>
    </row>
    <row r="130" spans="1:7">
      <c r="A130" s="182">
        <v>8802215</v>
      </c>
      <c r="B130" s="182" t="s">
        <v>253</v>
      </c>
      <c r="C130" s="182" t="s">
        <v>254</v>
      </c>
      <c r="D130" s="182" t="s">
        <v>508</v>
      </c>
      <c r="E130" s="182" t="s">
        <v>256</v>
      </c>
      <c r="F130" s="182" t="s">
        <v>257</v>
      </c>
      <c r="G130" s="182" t="s">
        <v>509</v>
      </c>
    </row>
    <row r="131" spans="1:7">
      <c r="A131" s="182">
        <v>8802211</v>
      </c>
      <c r="B131" s="182" t="s">
        <v>253</v>
      </c>
      <c r="C131" s="182" t="s">
        <v>254</v>
      </c>
      <c r="D131" s="182" t="s">
        <v>510</v>
      </c>
      <c r="E131" s="182" t="s">
        <v>256</v>
      </c>
      <c r="F131" s="182" t="s">
        <v>257</v>
      </c>
      <c r="G131" s="182" t="s">
        <v>511</v>
      </c>
    </row>
    <row r="132" spans="1:7">
      <c r="A132" s="182">
        <v>8800852</v>
      </c>
      <c r="B132" s="182" t="s">
        <v>253</v>
      </c>
      <c r="C132" s="182" t="s">
        <v>254</v>
      </c>
      <c r="D132" s="182" t="s">
        <v>512</v>
      </c>
      <c r="E132" s="182" t="s">
        <v>256</v>
      </c>
      <c r="F132" s="182" t="s">
        <v>257</v>
      </c>
      <c r="G132" s="182" t="s">
        <v>513</v>
      </c>
    </row>
    <row r="133" spans="1:7">
      <c r="A133" s="182">
        <v>8800812</v>
      </c>
      <c r="B133" s="182" t="s">
        <v>253</v>
      </c>
      <c r="C133" s="182" t="s">
        <v>254</v>
      </c>
      <c r="D133" s="182" t="s">
        <v>514</v>
      </c>
      <c r="E133" s="182" t="s">
        <v>256</v>
      </c>
      <c r="F133" s="182" t="s">
        <v>257</v>
      </c>
      <c r="G133" s="182" t="s">
        <v>515</v>
      </c>
    </row>
    <row r="134" spans="1:7">
      <c r="A134" s="182">
        <v>8800003</v>
      </c>
      <c r="B134" s="182" t="s">
        <v>253</v>
      </c>
      <c r="C134" s="182" t="s">
        <v>254</v>
      </c>
      <c r="D134" s="182" t="s">
        <v>516</v>
      </c>
      <c r="E134" s="182" t="s">
        <v>256</v>
      </c>
      <c r="F134" s="182" t="s">
        <v>257</v>
      </c>
      <c r="G134" s="182" t="s">
        <v>517</v>
      </c>
    </row>
    <row r="135" spans="1:7">
      <c r="A135" s="182">
        <v>8800855</v>
      </c>
      <c r="B135" s="182" t="s">
        <v>253</v>
      </c>
      <c r="C135" s="182" t="s">
        <v>254</v>
      </c>
      <c r="D135" s="182" t="s">
        <v>518</v>
      </c>
      <c r="E135" s="182" t="s">
        <v>256</v>
      </c>
      <c r="F135" s="182" t="s">
        <v>257</v>
      </c>
      <c r="G135" s="182" t="s">
        <v>519</v>
      </c>
    </row>
    <row r="136" spans="1:7">
      <c r="A136" s="182">
        <v>8800001</v>
      </c>
      <c r="B136" s="182" t="s">
        <v>253</v>
      </c>
      <c r="C136" s="182" t="s">
        <v>254</v>
      </c>
      <c r="D136" s="182" t="s">
        <v>520</v>
      </c>
      <c r="E136" s="182" t="s">
        <v>256</v>
      </c>
      <c r="F136" s="182" t="s">
        <v>257</v>
      </c>
      <c r="G136" s="182" t="s">
        <v>521</v>
      </c>
    </row>
    <row r="137" spans="1:7">
      <c r="A137" s="182">
        <v>8800805</v>
      </c>
      <c r="B137" s="182" t="s">
        <v>253</v>
      </c>
      <c r="C137" s="182" t="s">
        <v>254</v>
      </c>
      <c r="D137" s="182" t="s">
        <v>522</v>
      </c>
      <c r="E137" s="182" t="s">
        <v>256</v>
      </c>
      <c r="F137" s="182" t="s">
        <v>257</v>
      </c>
      <c r="G137" s="182" t="s">
        <v>523</v>
      </c>
    </row>
    <row r="138" spans="1:7">
      <c r="A138" s="182">
        <v>8800908</v>
      </c>
      <c r="B138" s="182" t="s">
        <v>253</v>
      </c>
      <c r="C138" s="182" t="s">
        <v>254</v>
      </c>
      <c r="D138" s="182" t="s">
        <v>524</v>
      </c>
      <c r="E138" s="182" t="s">
        <v>256</v>
      </c>
      <c r="F138" s="182" t="s">
        <v>257</v>
      </c>
      <c r="G138" s="182" t="s">
        <v>525</v>
      </c>
    </row>
    <row r="139" spans="1:7">
      <c r="A139" s="182">
        <v>8800909</v>
      </c>
      <c r="B139" s="182" t="s">
        <v>253</v>
      </c>
      <c r="C139" s="182" t="s">
        <v>254</v>
      </c>
      <c r="D139" s="182" t="s">
        <v>526</v>
      </c>
      <c r="E139" s="182" t="s">
        <v>256</v>
      </c>
      <c r="F139" s="182" t="s">
        <v>257</v>
      </c>
      <c r="G139" s="182" t="s">
        <v>527</v>
      </c>
    </row>
    <row r="140" spans="1:7">
      <c r="A140" s="182">
        <v>8891703</v>
      </c>
      <c r="B140" s="182" t="s">
        <v>253</v>
      </c>
      <c r="C140" s="182" t="s">
        <v>254</v>
      </c>
      <c r="D140" s="182" t="s">
        <v>528</v>
      </c>
      <c r="E140" s="182" t="s">
        <v>256</v>
      </c>
      <c r="F140" s="182" t="s">
        <v>257</v>
      </c>
      <c r="G140" s="182" t="s">
        <v>529</v>
      </c>
    </row>
    <row r="141" spans="1:7">
      <c r="A141" s="182">
        <v>8891702</v>
      </c>
      <c r="B141" s="182" t="s">
        <v>253</v>
      </c>
      <c r="C141" s="182" t="s">
        <v>254</v>
      </c>
      <c r="D141" s="182" t="s">
        <v>530</v>
      </c>
      <c r="E141" s="182" t="s">
        <v>256</v>
      </c>
      <c r="F141" s="182" t="s">
        <v>257</v>
      </c>
      <c r="G141" s="182" t="s">
        <v>531</v>
      </c>
    </row>
    <row r="142" spans="1:7">
      <c r="A142" s="182">
        <v>8891701</v>
      </c>
      <c r="B142" s="182" t="s">
        <v>253</v>
      </c>
      <c r="C142" s="182" t="s">
        <v>254</v>
      </c>
      <c r="D142" s="182" t="s">
        <v>532</v>
      </c>
      <c r="E142" s="182" t="s">
        <v>256</v>
      </c>
      <c r="F142" s="182" t="s">
        <v>257</v>
      </c>
      <c r="G142" s="182" t="s">
        <v>533</v>
      </c>
    </row>
    <row r="143" spans="1:7">
      <c r="A143" s="182">
        <v>8891704</v>
      </c>
      <c r="B143" s="182" t="s">
        <v>253</v>
      </c>
      <c r="C143" s="182" t="s">
        <v>254</v>
      </c>
      <c r="D143" s="182" t="s">
        <v>534</v>
      </c>
      <c r="E143" s="182" t="s">
        <v>256</v>
      </c>
      <c r="F143" s="182" t="s">
        <v>257</v>
      </c>
      <c r="G143" s="182" t="s">
        <v>535</v>
      </c>
    </row>
    <row r="144" spans="1:7">
      <c r="A144" s="182">
        <v>8800911</v>
      </c>
      <c r="B144" s="182" t="s">
        <v>253</v>
      </c>
      <c r="C144" s="182" t="s">
        <v>254</v>
      </c>
      <c r="D144" s="182" t="s">
        <v>536</v>
      </c>
      <c r="E144" s="182" t="s">
        <v>256</v>
      </c>
      <c r="F144" s="182" t="s">
        <v>257</v>
      </c>
      <c r="G144" s="182" t="s">
        <v>537</v>
      </c>
    </row>
    <row r="145" spans="1:7">
      <c r="A145" s="182">
        <v>8800006</v>
      </c>
      <c r="B145" s="182" t="s">
        <v>253</v>
      </c>
      <c r="C145" s="182" t="s">
        <v>254</v>
      </c>
      <c r="D145" s="182" t="s">
        <v>538</v>
      </c>
      <c r="E145" s="182" t="s">
        <v>256</v>
      </c>
      <c r="F145" s="182" t="s">
        <v>257</v>
      </c>
      <c r="G145" s="182" t="s">
        <v>539</v>
      </c>
    </row>
    <row r="146" spans="1:7">
      <c r="A146" s="182">
        <v>8800002</v>
      </c>
      <c r="B146" s="182" t="s">
        <v>253</v>
      </c>
      <c r="C146" s="182" t="s">
        <v>254</v>
      </c>
      <c r="D146" s="182" t="s">
        <v>540</v>
      </c>
      <c r="E146" s="182" t="s">
        <v>256</v>
      </c>
      <c r="F146" s="182" t="s">
        <v>257</v>
      </c>
      <c r="G146" s="182" t="s">
        <v>541</v>
      </c>
    </row>
    <row r="147" spans="1:7">
      <c r="A147" s="182">
        <v>8800926</v>
      </c>
      <c r="B147" s="182" t="s">
        <v>253</v>
      </c>
      <c r="C147" s="182" t="s">
        <v>254</v>
      </c>
      <c r="D147" s="182" t="s">
        <v>542</v>
      </c>
      <c r="E147" s="182" t="s">
        <v>256</v>
      </c>
      <c r="F147" s="182" t="s">
        <v>257</v>
      </c>
      <c r="G147" s="182" t="s">
        <v>543</v>
      </c>
    </row>
    <row r="148" spans="1:7">
      <c r="A148" s="182">
        <v>8802232</v>
      </c>
      <c r="B148" s="182" t="s">
        <v>253</v>
      </c>
      <c r="C148" s="182" t="s">
        <v>254</v>
      </c>
      <c r="D148" s="182" t="s">
        <v>544</v>
      </c>
      <c r="E148" s="182" t="s">
        <v>256</v>
      </c>
      <c r="F148" s="182" t="s">
        <v>257</v>
      </c>
      <c r="G148" s="182" t="s">
        <v>545</v>
      </c>
    </row>
    <row r="149" spans="1:7">
      <c r="A149" s="182">
        <v>8800913</v>
      </c>
      <c r="B149" s="182" t="s">
        <v>253</v>
      </c>
      <c r="C149" s="182" t="s">
        <v>254</v>
      </c>
      <c r="D149" s="182" t="s">
        <v>546</v>
      </c>
      <c r="E149" s="182" t="s">
        <v>256</v>
      </c>
      <c r="F149" s="182" t="s">
        <v>257</v>
      </c>
      <c r="G149" s="182" t="s">
        <v>547</v>
      </c>
    </row>
    <row r="150" spans="1:7">
      <c r="A150" s="182">
        <v>8800916</v>
      </c>
      <c r="B150" s="182" t="s">
        <v>253</v>
      </c>
      <c r="C150" s="182" t="s">
        <v>254</v>
      </c>
      <c r="D150" s="182" t="s">
        <v>548</v>
      </c>
      <c r="E150" s="182" t="s">
        <v>256</v>
      </c>
      <c r="F150" s="182" t="s">
        <v>257</v>
      </c>
      <c r="G150" s="182" t="s">
        <v>549</v>
      </c>
    </row>
    <row r="151" spans="1:7">
      <c r="A151" s="182">
        <v>8800915</v>
      </c>
      <c r="B151" s="182" t="s">
        <v>253</v>
      </c>
      <c r="C151" s="182" t="s">
        <v>254</v>
      </c>
      <c r="D151" s="182" t="s">
        <v>550</v>
      </c>
      <c r="E151" s="182" t="s">
        <v>256</v>
      </c>
      <c r="F151" s="182" t="s">
        <v>257</v>
      </c>
      <c r="G151" s="182" t="s">
        <v>551</v>
      </c>
    </row>
    <row r="152" spans="1:7">
      <c r="A152" s="182">
        <v>8800014</v>
      </c>
      <c r="B152" s="182" t="s">
        <v>253</v>
      </c>
      <c r="C152" s="182" t="s">
        <v>254</v>
      </c>
      <c r="D152" s="182" t="s">
        <v>552</v>
      </c>
      <c r="E152" s="182" t="s">
        <v>256</v>
      </c>
      <c r="F152" s="182" t="s">
        <v>257</v>
      </c>
      <c r="G152" s="182" t="s">
        <v>553</v>
      </c>
    </row>
    <row r="153" spans="1:7">
      <c r="A153" s="182">
        <v>8800861</v>
      </c>
      <c r="B153" s="182" t="s">
        <v>253</v>
      </c>
      <c r="C153" s="182" t="s">
        <v>254</v>
      </c>
      <c r="D153" s="182" t="s">
        <v>554</v>
      </c>
      <c r="E153" s="182" t="s">
        <v>256</v>
      </c>
      <c r="F153" s="182" t="s">
        <v>257</v>
      </c>
      <c r="G153" s="182" t="s">
        <v>555</v>
      </c>
    </row>
    <row r="154" spans="1:7">
      <c r="A154" s="182">
        <v>8800936</v>
      </c>
      <c r="B154" s="182" t="s">
        <v>253</v>
      </c>
      <c r="C154" s="182" t="s">
        <v>254</v>
      </c>
      <c r="D154" s="182" t="s">
        <v>556</v>
      </c>
      <c r="E154" s="182" t="s">
        <v>256</v>
      </c>
      <c r="F154" s="182" t="s">
        <v>257</v>
      </c>
      <c r="G154" s="182" t="s">
        <v>557</v>
      </c>
    </row>
    <row r="155" spans="1:7">
      <c r="A155" s="182">
        <v>8800935</v>
      </c>
      <c r="B155" s="182" t="s">
        <v>253</v>
      </c>
      <c r="C155" s="182" t="s">
        <v>254</v>
      </c>
      <c r="D155" s="182" t="s">
        <v>558</v>
      </c>
      <c r="E155" s="182" t="s">
        <v>256</v>
      </c>
      <c r="F155" s="182" t="s">
        <v>257</v>
      </c>
      <c r="G155" s="182" t="s">
        <v>559</v>
      </c>
    </row>
    <row r="156" spans="1:7">
      <c r="A156" s="182">
        <v>8800928</v>
      </c>
      <c r="B156" s="182" t="s">
        <v>253</v>
      </c>
      <c r="C156" s="182" t="s">
        <v>254</v>
      </c>
      <c r="D156" s="182" t="s">
        <v>560</v>
      </c>
      <c r="E156" s="182" t="s">
        <v>256</v>
      </c>
      <c r="F156" s="182" t="s">
        <v>257</v>
      </c>
      <c r="G156" s="182" t="s">
        <v>561</v>
      </c>
    </row>
    <row r="157" spans="1:7">
      <c r="A157" s="182">
        <v>8802114</v>
      </c>
      <c r="B157" s="182" t="s">
        <v>253</v>
      </c>
      <c r="C157" s="182" t="s">
        <v>254</v>
      </c>
      <c r="D157" s="182" t="s">
        <v>562</v>
      </c>
      <c r="E157" s="182" t="s">
        <v>256</v>
      </c>
      <c r="F157" s="182" t="s">
        <v>257</v>
      </c>
      <c r="G157" s="182" t="s">
        <v>563</v>
      </c>
    </row>
    <row r="158" spans="1:7">
      <c r="A158" s="182">
        <v>8800025</v>
      </c>
      <c r="B158" s="182" t="s">
        <v>253</v>
      </c>
      <c r="C158" s="182" t="s">
        <v>254</v>
      </c>
      <c r="D158" s="182" t="s">
        <v>564</v>
      </c>
      <c r="E158" s="182" t="s">
        <v>256</v>
      </c>
      <c r="F158" s="182" t="s">
        <v>257</v>
      </c>
      <c r="G158" s="182" t="s">
        <v>565</v>
      </c>
    </row>
    <row r="159" spans="1:7">
      <c r="A159" s="182">
        <v>8800853</v>
      </c>
      <c r="B159" s="182" t="s">
        <v>253</v>
      </c>
      <c r="C159" s="182" t="s">
        <v>254</v>
      </c>
      <c r="D159" s="182" t="s">
        <v>566</v>
      </c>
      <c r="E159" s="182" t="s">
        <v>256</v>
      </c>
      <c r="F159" s="182" t="s">
        <v>257</v>
      </c>
      <c r="G159" s="182" t="s">
        <v>567</v>
      </c>
    </row>
    <row r="160" spans="1:7">
      <c r="A160" s="182">
        <v>8800904</v>
      </c>
      <c r="B160" s="182" t="s">
        <v>253</v>
      </c>
      <c r="C160" s="182" t="s">
        <v>254</v>
      </c>
      <c r="D160" s="182" t="s">
        <v>568</v>
      </c>
      <c r="E160" s="182" t="s">
        <v>256</v>
      </c>
      <c r="F160" s="182" t="s">
        <v>257</v>
      </c>
      <c r="G160" s="182" t="s">
        <v>569</v>
      </c>
    </row>
    <row r="161" spans="1:7">
      <c r="A161" s="182">
        <v>8800905</v>
      </c>
      <c r="B161" s="182" t="s">
        <v>253</v>
      </c>
      <c r="C161" s="182" t="s">
        <v>254</v>
      </c>
      <c r="D161" s="182" t="s">
        <v>570</v>
      </c>
      <c r="E161" s="182" t="s">
        <v>256</v>
      </c>
      <c r="F161" s="182" t="s">
        <v>257</v>
      </c>
      <c r="G161" s="182" t="s">
        <v>571</v>
      </c>
    </row>
    <row r="162" spans="1:7">
      <c r="A162" s="182">
        <v>8802115</v>
      </c>
      <c r="B162" s="182" t="s">
        <v>253</v>
      </c>
      <c r="C162" s="182" t="s">
        <v>254</v>
      </c>
      <c r="D162" s="182" t="s">
        <v>572</v>
      </c>
      <c r="E162" s="182" t="s">
        <v>256</v>
      </c>
      <c r="F162" s="182" t="s">
        <v>257</v>
      </c>
      <c r="G162" s="182" t="s">
        <v>573</v>
      </c>
    </row>
    <row r="163" spans="1:7">
      <c r="A163" s="182">
        <v>8800826</v>
      </c>
      <c r="B163" s="182" t="s">
        <v>253</v>
      </c>
      <c r="C163" s="182" t="s">
        <v>254</v>
      </c>
      <c r="D163" s="182" t="s">
        <v>574</v>
      </c>
      <c r="E163" s="182" t="s">
        <v>256</v>
      </c>
      <c r="F163" s="182" t="s">
        <v>257</v>
      </c>
      <c r="G163" s="182" t="s">
        <v>575</v>
      </c>
    </row>
    <row r="164" spans="1:7">
      <c r="A164" s="182">
        <v>8800124</v>
      </c>
      <c r="B164" s="182" t="s">
        <v>253</v>
      </c>
      <c r="C164" s="182" t="s">
        <v>254</v>
      </c>
      <c r="D164" s="182" t="s">
        <v>576</v>
      </c>
      <c r="E164" s="182" t="s">
        <v>256</v>
      </c>
      <c r="F164" s="182" t="s">
        <v>257</v>
      </c>
      <c r="G164" s="182" t="s">
        <v>577</v>
      </c>
    </row>
    <row r="165" spans="1:7">
      <c r="A165" s="182">
        <v>8800027</v>
      </c>
      <c r="B165" s="182" t="s">
        <v>253</v>
      </c>
      <c r="C165" s="182" t="s">
        <v>254</v>
      </c>
      <c r="D165" s="182" t="s">
        <v>578</v>
      </c>
      <c r="E165" s="182" t="s">
        <v>256</v>
      </c>
      <c r="F165" s="182" t="s">
        <v>257</v>
      </c>
      <c r="G165" s="182" t="s">
        <v>579</v>
      </c>
    </row>
    <row r="166" spans="1:7">
      <c r="A166" s="182">
        <v>8800818</v>
      </c>
      <c r="B166" s="182" t="s">
        <v>253</v>
      </c>
      <c r="C166" s="182" t="s">
        <v>254</v>
      </c>
      <c r="D166" s="182" t="s">
        <v>580</v>
      </c>
      <c r="E166" s="182" t="s">
        <v>256</v>
      </c>
      <c r="F166" s="182" t="s">
        <v>257</v>
      </c>
      <c r="G166" s="182" t="s">
        <v>581</v>
      </c>
    </row>
    <row r="167" spans="1:7">
      <c r="A167" s="182">
        <v>8800811</v>
      </c>
      <c r="B167" s="182" t="s">
        <v>253</v>
      </c>
      <c r="C167" s="182" t="s">
        <v>254</v>
      </c>
      <c r="D167" s="182" t="s">
        <v>582</v>
      </c>
      <c r="E167" s="182" t="s">
        <v>256</v>
      </c>
      <c r="F167" s="182" t="s">
        <v>257</v>
      </c>
      <c r="G167" s="182" t="s">
        <v>583</v>
      </c>
    </row>
    <row r="168" spans="1:7">
      <c r="A168" s="182">
        <v>8800016</v>
      </c>
      <c r="B168" s="182" t="s">
        <v>253</v>
      </c>
      <c r="C168" s="182" t="s">
        <v>254</v>
      </c>
      <c r="D168" s="182" t="s">
        <v>584</v>
      </c>
      <c r="E168" s="182" t="s">
        <v>256</v>
      </c>
      <c r="F168" s="182" t="s">
        <v>257</v>
      </c>
      <c r="G168" s="182" t="s">
        <v>585</v>
      </c>
    </row>
    <row r="169" spans="1:7">
      <c r="A169" s="182">
        <v>8800036</v>
      </c>
      <c r="B169" s="182" t="s">
        <v>253</v>
      </c>
      <c r="C169" s="182" t="s">
        <v>254</v>
      </c>
      <c r="D169" s="182" t="s">
        <v>586</v>
      </c>
      <c r="E169" s="182" t="s">
        <v>256</v>
      </c>
      <c r="F169" s="182" t="s">
        <v>257</v>
      </c>
      <c r="G169" s="182" t="s">
        <v>587</v>
      </c>
    </row>
    <row r="170" spans="1:7">
      <c r="A170" s="182">
        <v>8800026</v>
      </c>
      <c r="B170" s="182" t="s">
        <v>253</v>
      </c>
      <c r="C170" s="182" t="s">
        <v>254</v>
      </c>
      <c r="D170" s="182" t="s">
        <v>588</v>
      </c>
      <c r="E170" s="182" t="s">
        <v>256</v>
      </c>
      <c r="F170" s="182" t="s">
        <v>257</v>
      </c>
      <c r="G170" s="182" t="s">
        <v>589</v>
      </c>
    </row>
    <row r="171" spans="1:7">
      <c r="A171" s="182">
        <v>8800939</v>
      </c>
      <c r="B171" s="182" t="s">
        <v>253</v>
      </c>
      <c r="C171" s="182" t="s">
        <v>254</v>
      </c>
      <c r="D171" s="182" t="s">
        <v>590</v>
      </c>
      <c r="E171" s="182" t="s">
        <v>256</v>
      </c>
      <c r="F171" s="182" t="s">
        <v>257</v>
      </c>
      <c r="G171" s="182" t="s">
        <v>591</v>
      </c>
    </row>
    <row r="172" spans="1:7">
      <c r="A172" s="182">
        <v>8800930</v>
      </c>
      <c r="B172" s="182" t="s">
        <v>253</v>
      </c>
      <c r="C172" s="182" t="s">
        <v>254</v>
      </c>
      <c r="D172" s="182" t="s">
        <v>592</v>
      </c>
      <c r="E172" s="182" t="s">
        <v>256</v>
      </c>
      <c r="F172" s="182" t="s">
        <v>257</v>
      </c>
      <c r="G172" s="182" t="s">
        <v>593</v>
      </c>
    </row>
    <row r="173" spans="1:7">
      <c r="A173" s="182">
        <v>8800007</v>
      </c>
      <c r="B173" s="182" t="s">
        <v>253</v>
      </c>
      <c r="C173" s="182" t="s">
        <v>254</v>
      </c>
      <c r="D173" s="182" t="s">
        <v>594</v>
      </c>
      <c r="E173" s="182" t="s">
        <v>256</v>
      </c>
      <c r="F173" s="182" t="s">
        <v>257</v>
      </c>
      <c r="G173" s="182" t="s">
        <v>595</v>
      </c>
    </row>
    <row r="174" spans="1:7">
      <c r="A174" s="182">
        <v>8800832</v>
      </c>
      <c r="B174" s="182" t="s">
        <v>253</v>
      </c>
      <c r="C174" s="182" t="s">
        <v>254</v>
      </c>
      <c r="D174" s="182" t="s">
        <v>596</v>
      </c>
      <c r="E174" s="182" t="s">
        <v>256</v>
      </c>
      <c r="F174" s="182" t="s">
        <v>257</v>
      </c>
      <c r="G174" s="182" t="s">
        <v>597</v>
      </c>
    </row>
    <row r="175" spans="1:7">
      <c r="A175" s="182">
        <v>8800825</v>
      </c>
      <c r="B175" s="182" t="s">
        <v>253</v>
      </c>
      <c r="C175" s="182" t="s">
        <v>254</v>
      </c>
      <c r="D175" s="182" t="s">
        <v>598</v>
      </c>
      <c r="E175" s="182" t="s">
        <v>256</v>
      </c>
      <c r="F175" s="182" t="s">
        <v>257</v>
      </c>
      <c r="G175" s="182" t="s">
        <v>599</v>
      </c>
    </row>
    <row r="176" spans="1:7">
      <c r="A176" s="182">
        <v>8800901</v>
      </c>
      <c r="B176" s="182" t="s">
        <v>253</v>
      </c>
      <c r="C176" s="182" t="s">
        <v>254</v>
      </c>
      <c r="D176" s="182" t="s">
        <v>600</v>
      </c>
      <c r="E176" s="182" t="s">
        <v>256</v>
      </c>
      <c r="F176" s="182" t="s">
        <v>257</v>
      </c>
      <c r="G176" s="182" t="s">
        <v>601</v>
      </c>
    </row>
    <row r="177" spans="1:7">
      <c r="A177" s="182">
        <v>8800856</v>
      </c>
      <c r="B177" s="182" t="s">
        <v>253</v>
      </c>
      <c r="C177" s="182" t="s">
        <v>254</v>
      </c>
      <c r="D177" s="182" t="s">
        <v>602</v>
      </c>
      <c r="E177" s="182" t="s">
        <v>256</v>
      </c>
      <c r="F177" s="182" t="s">
        <v>257</v>
      </c>
      <c r="G177" s="182" t="s">
        <v>603</v>
      </c>
    </row>
    <row r="178" spans="1:7">
      <c r="A178" s="182">
        <v>8800806</v>
      </c>
      <c r="B178" s="182" t="s">
        <v>253</v>
      </c>
      <c r="C178" s="182" t="s">
        <v>254</v>
      </c>
      <c r="D178" s="182" t="s">
        <v>604</v>
      </c>
      <c r="E178" s="182" t="s">
        <v>256</v>
      </c>
      <c r="F178" s="182" t="s">
        <v>257</v>
      </c>
      <c r="G178" s="182" t="s">
        <v>605</v>
      </c>
    </row>
    <row r="179" spans="1:7">
      <c r="A179" s="182">
        <v>8800125</v>
      </c>
      <c r="B179" s="182" t="s">
        <v>253</v>
      </c>
      <c r="C179" s="182" t="s">
        <v>254</v>
      </c>
      <c r="D179" s="182" t="s">
        <v>606</v>
      </c>
      <c r="E179" s="182" t="s">
        <v>256</v>
      </c>
      <c r="F179" s="182" t="s">
        <v>257</v>
      </c>
      <c r="G179" s="182" t="s">
        <v>607</v>
      </c>
    </row>
    <row r="180" spans="1:7">
      <c r="A180" s="182">
        <v>8800946</v>
      </c>
      <c r="B180" s="182" t="s">
        <v>253</v>
      </c>
      <c r="C180" s="182" t="s">
        <v>254</v>
      </c>
      <c r="D180" s="182" t="s">
        <v>608</v>
      </c>
      <c r="E180" s="182" t="s">
        <v>256</v>
      </c>
      <c r="F180" s="182" t="s">
        <v>257</v>
      </c>
      <c r="G180" s="182" t="s">
        <v>609</v>
      </c>
    </row>
    <row r="181" spans="1:7">
      <c r="A181" s="182">
        <v>8800945</v>
      </c>
      <c r="B181" s="182" t="s">
        <v>253</v>
      </c>
      <c r="C181" s="182" t="s">
        <v>254</v>
      </c>
      <c r="D181" s="182" t="s">
        <v>610</v>
      </c>
      <c r="E181" s="182" t="s">
        <v>256</v>
      </c>
      <c r="F181" s="182" t="s">
        <v>257</v>
      </c>
      <c r="G181" s="182" t="s">
        <v>611</v>
      </c>
    </row>
    <row r="182" spans="1:7">
      <c r="A182" s="182">
        <v>8800031</v>
      </c>
      <c r="B182" s="182" t="s">
        <v>253</v>
      </c>
      <c r="C182" s="182" t="s">
        <v>254</v>
      </c>
      <c r="D182" s="182" t="s">
        <v>612</v>
      </c>
      <c r="E182" s="182" t="s">
        <v>256</v>
      </c>
      <c r="F182" s="182" t="s">
        <v>257</v>
      </c>
      <c r="G182" s="182" t="s">
        <v>613</v>
      </c>
    </row>
    <row r="183" spans="1:7">
      <c r="A183" s="182">
        <v>8800931</v>
      </c>
      <c r="B183" s="182" t="s">
        <v>253</v>
      </c>
      <c r="C183" s="182" t="s">
        <v>254</v>
      </c>
      <c r="D183" s="182" t="s">
        <v>614</v>
      </c>
      <c r="E183" s="182" t="s">
        <v>256</v>
      </c>
      <c r="F183" s="182" t="s">
        <v>257</v>
      </c>
      <c r="G183" s="182" t="s">
        <v>615</v>
      </c>
    </row>
    <row r="184" spans="1:7">
      <c r="A184" s="182">
        <v>8800046</v>
      </c>
      <c r="B184" s="182" t="s">
        <v>253</v>
      </c>
      <c r="C184" s="182" t="s">
        <v>254</v>
      </c>
      <c r="D184" s="182" t="s">
        <v>616</v>
      </c>
      <c r="E184" s="182" t="s">
        <v>256</v>
      </c>
      <c r="F184" s="182" t="s">
        <v>257</v>
      </c>
      <c r="G184" s="182" t="s">
        <v>617</v>
      </c>
    </row>
    <row r="185" spans="1:7">
      <c r="A185" s="182">
        <v>8800047</v>
      </c>
      <c r="B185" s="182" t="s">
        <v>253</v>
      </c>
      <c r="C185" s="182" t="s">
        <v>254</v>
      </c>
      <c r="D185" s="182" t="s">
        <v>618</v>
      </c>
      <c r="E185" s="182" t="s">
        <v>256</v>
      </c>
      <c r="F185" s="182" t="s">
        <v>257</v>
      </c>
      <c r="G185" s="182" t="s">
        <v>619</v>
      </c>
    </row>
    <row r="186" spans="1:7">
      <c r="A186" s="182">
        <v>8800042</v>
      </c>
      <c r="B186" s="182" t="s">
        <v>253</v>
      </c>
      <c r="C186" s="182" t="s">
        <v>254</v>
      </c>
      <c r="D186" s="182" t="s">
        <v>620</v>
      </c>
      <c r="E186" s="182" t="s">
        <v>256</v>
      </c>
      <c r="F186" s="182" t="s">
        <v>257</v>
      </c>
      <c r="G186" s="182" t="s">
        <v>621</v>
      </c>
    </row>
    <row r="187" spans="1:7">
      <c r="A187" s="182">
        <v>8800802</v>
      </c>
      <c r="B187" s="182" t="s">
        <v>253</v>
      </c>
      <c r="C187" s="182" t="s">
        <v>254</v>
      </c>
      <c r="D187" s="182" t="s">
        <v>622</v>
      </c>
      <c r="E187" s="182" t="s">
        <v>256</v>
      </c>
      <c r="F187" s="182" t="s">
        <v>257</v>
      </c>
      <c r="G187" s="182" t="s">
        <v>623</v>
      </c>
    </row>
    <row r="188" spans="1:7">
      <c r="A188" s="182">
        <v>8800123</v>
      </c>
      <c r="B188" s="182" t="s">
        <v>253</v>
      </c>
      <c r="C188" s="182" t="s">
        <v>254</v>
      </c>
      <c r="D188" s="182" t="s">
        <v>624</v>
      </c>
      <c r="E188" s="182" t="s">
        <v>256</v>
      </c>
      <c r="F188" s="182" t="s">
        <v>257</v>
      </c>
      <c r="G188" s="182" t="s">
        <v>625</v>
      </c>
    </row>
    <row r="189" spans="1:7">
      <c r="A189" s="182">
        <v>8891716</v>
      </c>
      <c r="B189" s="182" t="s">
        <v>253</v>
      </c>
      <c r="C189" s="182" t="s">
        <v>254</v>
      </c>
      <c r="D189" s="182" t="s">
        <v>626</v>
      </c>
      <c r="E189" s="182" t="s">
        <v>256</v>
      </c>
      <c r="F189" s="182" t="s">
        <v>257</v>
      </c>
      <c r="G189" s="182" t="s">
        <v>627</v>
      </c>
    </row>
    <row r="190" spans="1:7">
      <c r="A190" s="182">
        <v>8802116</v>
      </c>
      <c r="B190" s="182" t="s">
        <v>253</v>
      </c>
      <c r="C190" s="182" t="s">
        <v>254</v>
      </c>
      <c r="D190" s="182" t="s">
        <v>628</v>
      </c>
      <c r="E190" s="182" t="s">
        <v>256</v>
      </c>
      <c r="F190" s="182" t="s">
        <v>257</v>
      </c>
      <c r="G190" s="182" t="s">
        <v>1930</v>
      </c>
    </row>
    <row r="191" spans="1:7">
      <c r="A191" s="182">
        <v>8800873</v>
      </c>
      <c r="B191" s="182" t="s">
        <v>253</v>
      </c>
      <c r="C191" s="182" t="s">
        <v>254</v>
      </c>
      <c r="D191" s="182" t="s">
        <v>629</v>
      </c>
      <c r="E191" s="182" t="s">
        <v>256</v>
      </c>
      <c r="F191" s="182" t="s">
        <v>257</v>
      </c>
      <c r="G191" s="182" t="s">
        <v>630</v>
      </c>
    </row>
    <row r="192" spans="1:7">
      <c r="A192" s="182">
        <v>8800922</v>
      </c>
      <c r="B192" s="182" t="s">
        <v>253</v>
      </c>
      <c r="C192" s="182" t="s">
        <v>254</v>
      </c>
      <c r="D192" s="182" t="s">
        <v>631</v>
      </c>
      <c r="E192" s="182" t="s">
        <v>256</v>
      </c>
      <c r="F192" s="182" t="s">
        <v>257</v>
      </c>
      <c r="G192" s="182" t="s">
        <v>632</v>
      </c>
    </row>
    <row r="193" spans="1:7">
      <c r="A193" s="182">
        <v>8800925</v>
      </c>
      <c r="B193" s="182" t="s">
        <v>253</v>
      </c>
      <c r="C193" s="182" t="s">
        <v>254</v>
      </c>
      <c r="D193" s="182" t="s">
        <v>633</v>
      </c>
      <c r="E193" s="182" t="s">
        <v>256</v>
      </c>
      <c r="F193" s="182" t="s">
        <v>257</v>
      </c>
      <c r="G193" s="182" t="s">
        <v>634</v>
      </c>
    </row>
    <row r="194" spans="1:7">
      <c r="A194" s="182">
        <v>8800921</v>
      </c>
      <c r="B194" s="182" t="s">
        <v>253</v>
      </c>
      <c r="C194" s="182" t="s">
        <v>254</v>
      </c>
      <c r="D194" s="182" t="s">
        <v>635</v>
      </c>
      <c r="E194" s="182" t="s">
        <v>256</v>
      </c>
      <c r="F194" s="182" t="s">
        <v>257</v>
      </c>
      <c r="G194" s="182" t="s">
        <v>636</v>
      </c>
    </row>
    <row r="195" spans="1:7">
      <c r="A195" s="182">
        <v>8800863</v>
      </c>
      <c r="B195" s="182" t="s">
        <v>253</v>
      </c>
      <c r="C195" s="182" t="s">
        <v>254</v>
      </c>
      <c r="D195" s="182" t="s">
        <v>637</v>
      </c>
      <c r="E195" s="182" t="s">
        <v>256</v>
      </c>
      <c r="F195" s="182" t="s">
        <v>257</v>
      </c>
      <c r="G195" s="182" t="s">
        <v>638</v>
      </c>
    </row>
    <row r="196" spans="1:7">
      <c r="A196" s="182">
        <v>8800013</v>
      </c>
      <c r="B196" s="182" t="s">
        <v>253</v>
      </c>
      <c r="C196" s="182" t="s">
        <v>254</v>
      </c>
      <c r="D196" s="182" t="s">
        <v>639</v>
      </c>
      <c r="E196" s="182" t="s">
        <v>256</v>
      </c>
      <c r="F196" s="182" t="s">
        <v>257</v>
      </c>
      <c r="G196" s="182" t="s">
        <v>640</v>
      </c>
    </row>
    <row r="197" spans="1:7">
      <c r="A197" s="182">
        <v>8800865</v>
      </c>
      <c r="B197" s="182" t="s">
        <v>253</v>
      </c>
      <c r="C197" s="182" t="s">
        <v>254</v>
      </c>
      <c r="D197" s="182" t="s">
        <v>641</v>
      </c>
      <c r="E197" s="182" t="s">
        <v>256</v>
      </c>
      <c r="F197" s="182" t="s">
        <v>257</v>
      </c>
      <c r="G197" s="182" t="s">
        <v>642</v>
      </c>
    </row>
    <row r="198" spans="1:7">
      <c r="A198" s="182">
        <v>8800929</v>
      </c>
      <c r="B198" s="182" t="s">
        <v>253</v>
      </c>
      <c r="C198" s="182" t="s">
        <v>254</v>
      </c>
      <c r="D198" s="182" t="s">
        <v>643</v>
      </c>
      <c r="E198" s="182" t="s">
        <v>256</v>
      </c>
      <c r="F198" s="182" t="s">
        <v>257</v>
      </c>
      <c r="G198" s="182" t="s">
        <v>644</v>
      </c>
    </row>
    <row r="199" spans="1:7">
      <c r="A199" s="182">
        <v>8800813</v>
      </c>
      <c r="B199" s="182" t="s">
        <v>253</v>
      </c>
      <c r="C199" s="182" t="s">
        <v>254</v>
      </c>
      <c r="D199" s="182" t="s">
        <v>645</v>
      </c>
      <c r="E199" s="182" t="s">
        <v>256</v>
      </c>
      <c r="F199" s="182" t="s">
        <v>257</v>
      </c>
      <c r="G199" s="182" t="s">
        <v>646</v>
      </c>
    </row>
    <row r="200" spans="1:7">
      <c r="A200" s="182">
        <v>8800052</v>
      </c>
      <c r="B200" s="182" t="s">
        <v>253</v>
      </c>
      <c r="C200" s="182" t="s">
        <v>254</v>
      </c>
      <c r="D200" s="182" t="s">
        <v>647</v>
      </c>
      <c r="E200" s="182" t="s">
        <v>256</v>
      </c>
      <c r="F200" s="182" t="s">
        <v>257</v>
      </c>
      <c r="G200" s="182" t="s">
        <v>648</v>
      </c>
    </row>
    <row r="201" spans="1:7">
      <c r="A201" s="182">
        <v>8800858</v>
      </c>
      <c r="B201" s="182" t="s">
        <v>253</v>
      </c>
      <c r="C201" s="182" t="s">
        <v>254</v>
      </c>
      <c r="D201" s="182" t="s">
        <v>649</v>
      </c>
      <c r="E201" s="182" t="s">
        <v>256</v>
      </c>
      <c r="F201" s="182" t="s">
        <v>257</v>
      </c>
      <c r="G201" s="182" t="s">
        <v>650</v>
      </c>
    </row>
    <row r="202" spans="1:7">
      <c r="A202" s="182">
        <v>8800851</v>
      </c>
      <c r="B202" s="182" t="s">
        <v>253</v>
      </c>
      <c r="C202" s="182" t="s">
        <v>254</v>
      </c>
      <c r="D202" s="182" t="s">
        <v>651</v>
      </c>
      <c r="E202" s="182" t="s">
        <v>256</v>
      </c>
      <c r="F202" s="182" t="s">
        <v>257</v>
      </c>
      <c r="G202" s="182" t="s">
        <v>652</v>
      </c>
    </row>
    <row r="203" spans="1:7">
      <c r="A203" s="182">
        <v>8800037</v>
      </c>
      <c r="B203" s="182" t="s">
        <v>253</v>
      </c>
      <c r="C203" s="182" t="s">
        <v>254</v>
      </c>
      <c r="D203" s="182" t="s">
        <v>653</v>
      </c>
      <c r="E203" s="182" t="s">
        <v>256</v>
      </c>
      <c r="F203" s="182" t="s">
        <v>257</v>
      </c>
      <c r="G203" s="182" t="s">
        <v>654</v>
      </c>
    </row>
    <row r="204" spans="1:7">
      <c r="A204" s="182">
        <v>8800005</v>
      </c>
      <c r="B204" s="182" t="s">
        <v>253</v>
      </c>
      <c r="C204" s="182" t="s">
        <v>254</v>
      </c>
      <c r="D204" s="182" t="s">
        <v>655</v>
      </c>
      <c r="E204" s="182" t="s">
        <v>256</v>
      </c>
      <c r="F204" s="182" t="s">
        <v>257</v>
      </c>
      <c r="G204" s="182" t="s">
        <v>656</v>
      </c>
    </row>
    <row r="205" spans="1:7">
      <c r="A205" s="182">
        <v>8800055</v>
      </c>
      <c r="B205" s="182" t="s">
        <v>253</v>
      </c>
      <c r="C205" s="182" t="s">
        <v>254</v>
      </c>
      <c r="D205" s="182" t="s">
        <v>657</v>
      </c>
      <c r="E205" s="182" t="s">
        <v>256</v>
      </c>
      <c r="F205" s="182" t="s">
        <v>257</v>
      </c>
      <c r="G205" s="182" t="s">
        <v>658</v>
      </c>
    </row>
    <row r="206" spans="1:7">
      <c r="A206" s="182">
        <v>8800906</v>
      </c>
      <c r="B206" s="182" t="s">
        <v>253</v>
      </c>
      <c r="C206" s="182" t="s">
        <v>254</v>
      </c>
      <c r="D206" s="182" t="s">
        <v>659</v>
      </c>
      <c r="E206" s="182" t="s">
        <v>256</v>
      </c>
      <c r="F206" s="182" t="s">
        <v>257</v>
      </c>
      <c r="G206" s="182" t="s">
        <v>660</v>
      </c>
    </row>
    <row r="207" spans="1:7">
      <c r="A207" s="182">
        <v>8800879</v>
      </c>
      <c r="B207" s="182" t="s">
        <v>253</v>
      </c>
      <c r="C207" s="182" t="s">
        <v>254</v>
      </c>
      <c r="D207" s="182" t="s">
        <v>661</v>
      </c>
      <c r="E207" s="182" t="s">
        <v>256</v>
      </c>
      <c r="F207" s="182" t="s">
        <v>257</v>
      </c>
      <c r="G207" s="182" t="s">
        <v>662</v>
      </c>
    </row>
    <row r="208" spans="1:7">
      <c r="A208" s="182">
        <v>8800804</v>
      </c>
      <c r="B208" s="182" t="s">
        <v>253</v>
      </c>
      <c r="C208" s="182" t="s">
        <v>254</v>
      </c>
      <c r="D208" s="182" t="s">
        <v>663</v>
      </c>
      <c r="E208" s="182" t="s">
        <v>256</v>
      </c>
      <c r="F208" s="182" t="s">
        <v>257</v>
      </c>
      <c r="G208" s="182" t="s">
        <v>664</v>
      </c>
    </row>
    <row r="209" spans="1:7">
      <c r="A209" s="182">
        <v>8800914</v>
      </c>
      <c r="B209" s="182" t="s">
        <v>253</v>
      </c>
      <c r="C209" s="182" t="s">
        <v>254</v>
      </c>
      <c r="D209" s="182" t="s">
        <v>665</v>
      </c>
      <c r="E209" s="182" t="s">
        <v>256</v>
      </c>
      <c r="F209" s="182" t="s">
        <v>257</v>
      </c>
      <c r="G209" s="182" t="s">
        <v>666</v>
      </c>
    </row>
    <row r="210" spans="1:7">
      <c r="A210" s="182">
        <v>8800877</v>
      </c>
      <c r="B210" s="182" t="s">
        <v>253</v>
      </c>
      <c r="C210" s="182" t="s">
        <v>254</v>
      </c>
      <c r="D210" s="182" t="s">
        <v>667</v>
      </c>
      <c r="E210" s="182" t="s">
        <v>256</v>
      </c>
      <c r="F210" s="182" t="s">
        <v>257</v>
      </c>
      <c r="G210" s="182" t="s">
        <v>668</v>
      </c>
    </row>
    <row r="211" spans="1:7">
      <c r="A211" s="182">
        <v>8800837</v>
      </c>
      <c r="B211" s="182" t="s">
        <v>253</v>
      </c>
      <c r="C211" s="182" t="s">
        <v>254</v>
      </c>
      <c r="D211" s="182" t="s">
        <v>669</v>
      </c>
      <c r="E211" s="182" t="s">
        <v>256</v>
      </c>
      <c r="F211" s="182" t="s">
        <v>257</v>
      </c>
      <c r="G211" s="182" t="s">
        <v>670</v>
      </c>
    </row>
    <row r="212" spans="1:7">
      <c r="A212" s="182">
        <v>8800004</v>
      </c>
      <c r="B212" s="182" t="s">
        <v>253</v>
      </c>
      <c r="C212" s="182" t="s">
        <v>254</v>
      </c>
      <c r="D212" s="182" t="s">
        <v>671</v>
      </c>
      <c r="E212" s="182" t="s">
        <v>256</v>
      </c>
      <c r="F212" s="182" t="s">
        <v>257</v>
      </c>
      <c r="G212" s="182" t="s">
        <v>672</v>
      </c>
    </row>
    <row r="213" spans="1:7">
      <c r="A213" s="182">
        <v>8800844</v>
      </c>
      <c r="B213" s="182" t="s">
        <v>253</v>
      </c>
      <c r="C213" s="182" t="s">
        <v>254</v>
      </c>
      <c r="D213" s="182" t="s">
        <v>673</v>
      </c>
      <c r="E213" s="182" t="s">
        <v>256</v>
      </c>
      <c r="F213" s="182" t="s">
        <v>257</v>
      </c>
      <c r="G213" s="182" t="s">
        <v>674</v>
      </c>
    </row>
    <row r="214" spans="1:7">
      <c r="A214" s="182">
        <v>8800034</v>
      </c>
      <c r="B214" s="182" t="s">
        <v>253</v>
      </c>
      <c r="C214" s="182" t="s">
        <v>254</v>
      </c>
      <c r="D214" s="182" t="s">
        <v>675</v>
      </c>
      <c r="E214" s="182" t="s">
        <v>256</v>
      </c>
      <c r="F214" s="182" t="s">
        <v>257</v>
      </c>
      <c r="G214" s="182" t="s">
        <v>676</v>
      </c>
    </row>
    <row r="215" spans="1:7">
      <c r="A215" s="182">
        <v>8800836</v>
      </c>
      <c r="B215" s="182" t="s">
        <v>253</v>
      </c>
      <c r="C215" s="182" t="s">
        <v>254</v>
      </c>
      <c r="D215" s="182" t="s">
        <v>677</v>
      </c>
      <c r="E215" s="182" t="s">
        <v>256</v>
      </c>
      <c r="F215" s="182" t="s">
        <v>257</v>
      </c>
      <c r="G215" s="182" t="s">
        <v>678</v>
      </c>
    </row>
    <row r="216" spans="1:7">
      <c r="A216" s="182">
        <v>8800878</v>
      </c>
      <c r="B216" s="182" t="s">
        <v>253</v>
      </c>
      <c r="C216" s="182" t="s">
        <v>254</v>
      </c>
      <c r="D216" s="182" t="s">
        <v>679</v>
      </c>
      <c r="E216" s="182" t="s">
        <v>256</v>
      </c>
      <c r="F216" s="182" t="s">
        <v>257</v>
      </c>
      <c r="G216" s="182" t="s">
        <v>680</v>
      </c>
    </row>
    <row r="217" spans="1:7">
      <c r="A217" s="182">
        <v>8802233</v>
      </c>
      <c r="B217" s="182" t="s">
        <v>253</v>
      </c>
      <c r="C217" s="182" t="s">
        <v>254</v>
      </c>
      <c r="D217" s="182" t="s">
        <v>681</v>
      </c>
      <c r="E217" s="182" t="s">
        <v>256</v>
      </c>
      <c r="F217" s="182" t="s">
        <v>257</v>
      </c>
      <c r="G217" s="182" t="s">
        <v>682</v>
      </c>
    </row>
    <row r="218" spans="1:7">
      <c r="A218" s="182">
        <v>8800841</v>
      </c>
      <c r="B218" s="182" t="s">
        <v>253</v>
      </c>
      <c r="C218" s="182" t="s">
        <v>254</v>
      </c>
      <c r="D218" s="182" t="s">
        <v>683</v>
      </c>
      <c r="E218" s="182" t="s">
        <v>256</v>
      </c>
      <c r="F218" s="182" t="s">
        <v>257</v>
      </c>
      <c r="G218" s="182" t="s">
        <v>684</v>
      </c>
    </row>
    <row r="219" spans="1:7">
      <c r="A219" s="182">
        <v>8800907</v>
      </c>
      <c r="B219" s="182" t="s">
        <v>253</v>
      </c>
      <c r="C219" s="182" t="s">
        <v>254</v>
      </c>
      <c r="D219" s="182" t="s">
        <v>685</v>
      </c>
      <c r="E219" s="182" t="s">
        <v>256</v>
      </c>
      <c r="F219" s="182" t="s">
        <v>257</v>
      </c>
      <c r="G219" s="182" t="s">
        <v>686</v>
      </c>
    </row>
    <row r="220" spans="1:7">
      <c r="A220" s="182">
        <v>8800023</v>
      </c>
      <c r="B220" s="182" t="s">
        <v>253</v>
      </c>
      <c r="C220" s="182" t="s">
        <v>254</v>
      </c>
      <c r="D220" s="182" t="s">
        <v>687</v>
      </c>
      <c r="E220" s="182" t="s">
        <v>256</v>
      </c>
      <c r="F220" s="182" t="s">
        <v>257</v>
      </c>
      <c r="G220" s="182" t="s">
        <v>688</v>
      </c>
    </row>
    <row r="221" spans="1:7">
      <c r="A221" s="182">
        <v>8850000</v>
      </c>
      <c r="B221" s="182" t="s">
        <v>253</v>
      </c>
      <c r="C221" s="182" t="s">
        <v>689</v>
      </c>
      <c r="D221" s="182" t="s">
        <v>255</v>
      </c>
      <c r="E221" s="182" t="s">
        <v>256</v>
      </c>
      <c r="F221" s="182" t="s">
        <v>690</v>
      </c>
    </row>
    <row r="222" spans="1:7">
      <c r="A222" s="182">
        <v>8850034</v>
      </c>
      <c r="B222" s="182" t="s">
        <v>253</v>
      </c>
      <c r="C222" s="182" t="s">
        <v>689</v>
      </c>
      <c r="D222" s="182" t="s">
        <v>691</v>
      </c>
      <c r="E222" s="182" t="s">
        <v>256</v>
      </c>
      <c r="F222" s="182" t="s">
        <v>690</v>
      </c>
      <c r="G222" s="182" t="s">
        <v>692</v>
      </c>
    </row>
    <row r="223" spans="1:7">
      <c r="A223" s="182">
        <v>8850041</v>
      </c>
      <c r="B223" s="182" t="s">
        <v>253</v>
      </c>
      <c r="C223" s="182" t="s">
        <v>689</v>
      </c>
      <c r="D223" s="182" t="s">
        <v>693</v>
      </c>
      <c r="E223" s="182" t="s">
        <v>256</v>
      </c>
      <c r="F223" s="182" t="s">
        <v>690</v>
      </c>
      <c r="G223" s="182" t="s">
        <v>694</v>
      </c>
    </row>
    <row r="224" spans="1:7">
      <c r="A224" s="182">
        <v>8850064</v>
      </c>
      <c r="B224" s="182" t="s">
        <v>253</v>
      </c>
      <c r="C224" s="182" t="s">
        <v>689</v>
      </c>
      <c r="D224" s="182" t="s">
        <v>695</v>
      </c>
      <c r="E224" s="182" t="s">
        <v>256</v>
      </c>
      <c r="F224" s="182" t="s">
        <v>690</v>
      </c>
      <c r="G224" s="182" t="s">
        <v>696</v>
      </c>
    </row>
    <row r="225" spans="1:7">
      <c r="A225" s="182">
        <v>8851101</v>
      </c>
      <c r="B225" s="182" t="s">
        <v>253</v>
      </c>
      <c r="C225" s="182" t="s">
        <v>689</v>
      </c>
      <c r="D225" s="182" t="s">
        <v>697</v>
      </c>
      <c r="E225" s="182" t="s">
        <v>256</v>
      </c>
      <c r="F225" s="182" t="s">
        <v>690</v>
      </c>
      <c r="G225" s="182" t="s">
        <v>698</v>
      </c>
    </row>
    <row r="226" spans="1:7">
      <c r="A226" s="182">
        <v>8850019</v>
      </c>
      <c r="B226" s="182" t="s">
        <v>253</v>
      </c>
      <c r="C226" s="182" t="s">
        <v>689</v>
      </c>
      <c r="D226" s="182" t="s">
        <v>699</v>
      </c>
      <c r="E226" s="182" t="s">
        <v>256</v>
      </c>
      <c r="F226" s="182" t="s">
        <v>690</v>
      </c>
      <c r="G226" s="182" t="s">
        <v>700</v>
      </c>
    </row>
    <row r="227" spans="1:7">
      <c r="A227" s="182">
        <v>8850014</v>
      </c>
      <c r="B227" s="182" t="s">
        <v>253</v>
      </c>
      <c r="C227" s="182" t="s">
        <v>689</v>
      </c>
      <c r="D227" s="182" t="s">
        <v>701</v>
      </c>
      <c r="E227" s="182" t="s">
        <v>256</v>
      </c>
      <c r="F227" s="182" t="s">
        <v>690</v>
      </c>
      <c r="G227" s="182" t="s">
        <v>702</v>
      </c>
    </row>
    <row r="228" spans="1:7">
      <c r="A228" s="182">
        <v>8850063</v>
      </c>
      <c r="B228" s="182" t="s">
        <v>253</v>
      </c>
      <c r="C228" s="182" t="s">
        <v>689</v>
      </c>
      <c r="D228" s="182" t="s">
        <v>703</v>
      </c>
      <c r="E228" s="182" t="s">
        <v>256</v>
      </c>
      <c r="F228" s="182" t="s">
        <v>690</v>
      </c>
      <c r="G228" s="182" t="s">
        <v>704</v>
      </c>
    </row>
    <row r="229" spans="1:7">
      <c r="A229" s="182">
        <v>8850062</v>
      </c>
      <c r="B229" s="182" t="s">
        <v>253</v>
      </c>
      <c r="C229" s="182" t="s">
        <v>689</v>
      </c>
      <c r="D229" s="182" t="s">
        <v>705</v>
      </c>
      <c r="E229" s="182" t="s">
        <v>256</v>
      </c>
      <c r="F229" s="182" t="s">
        <v>690</v>
      </c>
      <c r="G229" s="182" t="s">
        <v>706</v>
      </c>
    </row>
    <row r="230" spans="1:7">
      <c r="A230" s="182">
        <v>8850112</v>
      </c>
      <c r="B230" s="182" t="s">
        <v>253</v>
      </c>
      <c r="C230" s="182" t="s">
        <v>689</v>
      </c>
      <c r="D230" s="182" t="s">
        <v>707</v>
      </c>
      <c r="E230" s="182" t="s">
        <v>256</v>
      </c>
      <c r="F230" s="182" t="s">
        <v>690</v>
      </c>
      <c r="G230" s="182" t="s">
        <v>708</v>
      </c>
    </row>
    <row r="231" spans="1:7">
      <c r="A231" s="182">
        <v>8850074</v>
      </c>
      <c r="B231" s="182" t="s">
        <v>253</v>
      </c>
      <c r="C231" s="182" t="s">
        <v>689</v>
      </c>
      <c r="D231" s="182" t="s">
        <v>709</v>
      </c>
      <c r="E231" s="182" t="s">
        <v>256</v>
      </c>
      <c r="F231" s="182" t="s">
        <v>690</v>
      </c>
      <c r="G231" s="182" t="s">
        <v>710</v>
      </c>
    </row>
    <row r="232" spans="1:7">
      <c r="A232" s="182">
        <v>8850111</v>
      </c>
      <c r="B232" s="182" t="s">
        <v>253</v>
      </c>
      <c r="C232" s="182" t="s">
        <v>689</v>
      </c>
      <c r="D232" s="182" t="s">
        <v>711</v>
      </c>
      <c r="E232" s="182" t="s">
        <v>256</v>
      </c>
      <c r="F232" s="182" t="s">
        <v>690</v>
      </c>
      <c r="G232" s="182" t="s">
        <v>712</v>
      </c>
    </row>
    <row r="233" spans="1:7">
      <c r="A233" s="182">
        <v>8850001</v>
      </c>
      <c r="B233" s="182" t="s">
        <v>253</v>
      </c>
      <c r="C233" s="182" t="s">
        <v>689</v>
      </c>
      <c r="D233" s="182" t="s">
        <v>713</v>
      </c>
      <c r="E233" s="182" t="s">
        <v>256</v>
      </c>
      <c r="F233" s="182" t="s">
        <v>690</v>
      </c>
      <c r="G233" s="182" t="s">
        <v>714</v>
      </c>
    </row>
    <row r="234" spans="1:7">
      <c r="A234" s="182">
        <v>8850012</v>
      </c>
      <c r="B234" s="182" t="s">
        <v>253</v>
      </c>
      <c r="C234" s="182" t="s">
        <v>689</v>
      </c>
      <c r="D234" s="182" t="s">
        <v>715</v>
      </c>
      <c r="E234" s="182" t="s">
        <v>256</v>
      </c>
      <c r="F234" s="182" t="s">
        <v>690</v>
      </c>
      <c r="G234" s="182" t="s">
        <v>716</v>
      </c>
    </row>
    <row r="235" spans="1:7">
      <c r="A235" s="182">
        <v>8851103</v>
      </c>
      <c r="B235" s="182" t="s">
        <v>253</v>
      </c>
      <c r="C235" s="182" t="s">
        <v>689</v>
      </c>
      <c r="D235" s="182" t="s">
        <v>717</v>
      </c>
      <c r="E235" s="182" t="s">
        <v>256</v>
      </c>
      <c r="F235" s="182" t="s">
        <v>690</v>
      </c>
      <c r="G235" s="182" t="s">
        <v>718</v>
      </c>
    </row>
    <row r="236" spans="1:7">
      <c r="A236" s="182">
        <v>8850042</v>
      </c>
      <c r="B236" s="182" t="s">
        <v>253</v>
      </c>
      <c r="C236" s="182" t="s">
        <v>689</v>
      </c>
      <c r="D236" s="182" t="s">
        <v>719</v>
      </c>
      <c r="E236" s="182" t="s">
        <v>256</v>
      </c>
      <c r="F236" s="182" t="s">
        <v>690</v>
      </c>
      <c r="G236" s="182" t="s">
        <v>720</v>
      </c>
    </row>
    <row r="237" spans="1:7">
      <c r="A237" s="182">
        <v>8850053</v>
      </c>
      <c r="B237" s="182" t="s">
        <v>253</v>
      </c>
      <c r="C237" s="182" t="s">
        <v>689</v>
      </c>
      <c r="D237" s="182" t="s">
        <v>721</v>
      </c>
      <c r="E237" s="182" t="s">
        <v>256</v>
      </c>
      <c r="F237" s="182" t="s">
        <v>690</v>
      </c>
      <c r="G237" s="182" t="s">
        <v>722</v>
      </c>
    </row>
    <row r="238" spans="1:7">
      <c r="A238" s="182">
        <v>8850072</v>
      </c>
      <c r="B238" s="182" t="s">
        <v>253</v>
      </c>
      <c r="C238" s="182" t="s">
        <v>689</v>
      </c>
      <c r="D238" s="182" t="s">
        <v>723</v>
      </c>
      <c r="E238" s="182" t="s">
        <v>256</v>
      </c>
      <c r="F238" s="182" t="s">
        <v>690</v>
      </c>
      <c r="G238" s="182" t="s">
        <v>724</v>
      </c>
    </row>
    <row r="239" spans="1:7">
      <c r="A239" s="182">
        <v>8850024</v>
      </c>
      <c r="B239" s="182" t="s">
        <v>253</v>
      </c>
      <c r="C239" s="182" t="s">
        <v>689</v>
      </c>
      <c r="D239" s="182" t="s">
        <v>725</v>
      </c>
      <c r="E239" s="182" t="s">
        <v>256</v>
      </c>
      <c r="F239" s="182" t="s">
        <v>690</v>
      </c>
      <c r="G239" s="182" t="s">
        <v>726</v>
      </c>
    </row>
    <row r="240" spans="1:7">
      <c r="A240" s="182">
        <v>8850086</v>
      </c>
      <c r="B240" s="182" t="s">
        <v>253</v>
      </c>
      <c r="C240" s="182" t="s">
        <v>689</v>
      </c>
      <c r="D240" s="182" t="s">
        <v>727</v>
      </c>
      <c r="E240" s="182" t="s">
        <v>256</v>
      </c>
      <c r="F240" s="182" t="s">
        <v>690</v>
      </c>
      <c r="G240" s="182" t="s">
        <v>728</v>
      </c>
    </row>
    <row r="241" spans="1:7">
      <c r="A241" s="182">
        <v>8850051</v>
      </c>
      <c r="B241" s="182" t="s">
        <v>253</v>
      </c>
      <c r="C241" s="182" t="s">
        <v>689</v>
      </c>
      <c r="D241" s="182" t="s">
        <v>729</v>
      </c>
      <c r="E241" s="182" t="s">
        <v>256</v>
      </c>
      <c r="F241" s="182" t="s">
        <v>690</v>
      </c>
      <c r="G241" s="182" t="s">
        <v>730</v>
      </c>
    </row>
    <row r="242" spans="1:7">
      <c r="A242" s="182">
        <v>8850018</v>
      </c>
      <c r="B242" s="182" t="s">
        <v>253</v>
      </c>
      <c r="C242" s="182" t="s">
        <v>689</v>
      </c>
      <c r="D242" s="182" t="s">
        <v>731</v>
      </c>
      <c r="E242" s="182" t="s">
        <v>256</v>
      </c>
      <c r="F242" s="182" t="s">
        <v>690</v>
      </c>
      <c r="G242" s="182" t="s">
        <v>732</v>
      </c>
    </row>
    <row r="243" spans="1:7">
      <c r="A243" s="182">
        <v>8850013</v>
      </c>
      <c r="B243" s="182" t="s">
        <v>253</v>
      </c>
      <c r="C243" s="182" t="s">
        <v>689</v>
      </c>
      <c r="D243" s="182" t="s">
        <v>733</v>
      </c>
      <c r="E243" s="182" t="s">
        <v>256</v>
      </c>
      <c r="F243" s="182" t="s">
        <v>690</v>
      </c>
      <c r="G243" s="182" t="s">
        <v>734</v>
      </c>
    </row>
    <row r="244" spans="1:7">
      <c r="A244" s="182">
        <v>8850084</v>
      </c>
      <c r="B244" s="182" t="s">
        <v>253</v>
      </c>
      <c r="C244" s="182" t="s">
        <v>689</v>
      </c>
      <c r="D244" s="182" t="s">
        <v>735</v>
      </c>
      <c r="E244" s="182" t="s">
        <v>256</v>
      </c>
      <c r="F244" s="182" t="s">
        <v>690</v>
      </c>
      <c r="G244" s="182" t="s">
        <v>736</v>
      </c>
    </row>
    <row r="245" spans="1:7">
      <c r="A245" s="182">
        <v>8850022</v>
      </c>
      <c r="B245" s="182" t="s">
        <v>253</v>
      </c>
      <c r="C245" s="182" t="s">
        <v>689</v>
      </c>
      <c r="D245" s="182" t="s">
        <v>737</v>
      </c>
      <c r="E245" s="182" t="s">
        <v>256</v>
      </c>
      <c r="F245" s="182" t="s">
        <v>690</v>
      </c>
      <c r="G245" s="182" t="s">
        <v>738</v>
      </c>
    </row>
    <row r="246" spans="1:7">
      <c r="A246" s="182">
        <v>8850023</v>
      </c>
      <c r="B246" s="182" t="s">
        <v>253</v>
      </c>
      <c r="C246" s="182" t="s">
        <v>689</v>
      </c>
      <c r="D246" s="182" t="s">
        <v>739</v>
      </c>
      <c r="E246" s="182" t="s">
        <v>256</v>
      </c>
      <c r="F246" s="182" t="s">
        <v>690</v>
      </c>
      <c r="G246" s="182" t="s">
        <v>740</v>
      </c>
    </row>
    <row r="247" spans="1:7">
      <c r="A247" s="182">
        <v>8850093</v>
      </c>
      <c r="B247" s="182" t="s">
        <v>253</v>
      </c>
      <c r="C247" s="182" t="s">
        <v>689</v>
      </c>
      <c r="D247" s="182" t="s">
        <v>741</v>
      </c>
      <c r="E247" s="182" t="s">
        <v>256</v>
      </c>
      <c r="F247" s="182" t="s">
        <v>690</v>
      </c>
      <c r="G247" s="182" t="s">
        <v>742</v>
      </c>
    </row>
    <row r="248" spans="1:7">
      <c r="A248" s="182">
        <v>8850011</v>
      </c>
      <c r="B248" s="182" t="s">
        <v>253</v>
      </c>
      <c r="C248" s="182" t="s">
        <v>689</v>
      </c>
      <c r="D248" s="182" t="s">
        <v>743</v>
      </c>
      <c r="E248" s="182" t="s">
        <v>256</v>
      </c>
      <c r="F248" s="182" t="s">
        <v>690</v>
      </c>
      <c r="G248" s="182" t="s">
        <v>744</v>
      </c>
    </row>
    <row r="249" spans="1:7">
      <c r="A249" s="182">
        <v>8851102</v>
      </c>
      <c r="B249" s="182" t="s">
        <v>253</v>
      </c>
      <c r="C249" s="182" t="s">
        <v>689</v>
      </c>
      <c r="D249" s="182" t="s">
        <v>745</v>
      </c>
      <c r="E249" s="182" t="s">
        <v>256</v>
      </c>
      <c r="F249" s="182" t="s">
        <v>690</v>
      </c>
      <c r="G249" s="182" t="s">
        <v>746</v>
      </c>
    </row>
    <row r="250" spans="1:7">
      <c r="A250" s="182">
        <v>8850061</v>
      </c>
      <c r="B250" s="182" t="s">
        <v>253</v>
      </c>
      <c r="C250" s="182" t="s">
        <v>689</v>
      </c>
      <c r="D250" s="182" t="s">
        <v>747</v>
      </c>
      <c r="E250" s="182" t="s">
        <v>256</v>
      </c>
      <c r="F250" s="182" t="s">
        <v>690</v>
      </c>
      <c r="G250" s="182" t="s">
        <v>748</v>
      </c>
    </row>
    <row r="251" spans="1:7">
      <c r="A251" s="182">
        <v>8850114</v>
      </c>
      <c r="B251" s="182" t="s">
        <v>253</v>
      </c>
      <c r="C251" s="182" t="s">
        <v>689</v>
      </c>
      <c r="D251" s="182" t="s">
        <v>749</v>
      </c>
      <c r="E251" s="182" t="s">
        <v>256</v>
      </c>
      <c r="F251" s="182" t="s">
        <v>690</v>
      </c>
      <c r="G251" s="182" t="s">
        <v>750</v>
      </c>
    </row>
    <row r="252" spans="1:7">
      <c r="A252" s="182">
        <v>8850005</v>
      </c>
      <c r="B252" s="182" t="s">
        <v>253</v>
      </c>
      <c r="C252" s="182" t="s">
        <v>689</v>
      </c>
      <c r="D252" s="182" t="s">
        <v>751</v>
      </c>
      <c r="E252" s="182" t="s">
        <v>256</v>
      </c>
      <c r="F252" s="182" t="s">
        <v>690</v>
      </c>
      <c r="G252" s="182" t="s">
        <v>752</v>
      </c>
    </row>
    <row r="253" spans="1:7">
      <c r="A253" s="182">
        <v>8850113</v>
      </c>
      <c r="B253" s="182" t="s">
        <v>253</v>
      </c>
      <c r="C253" s="182" t="s">
        <v>689</v>
      </c>
      <c r="D253" s="182" t="s">
        <v>753</v>
      </c>
      <c r="E253" s="182" t="s">
        <v>256</v>
      </c>
      <c r="F253" s="182" t="s">
        <v>690</v>
      </c>
      <c r="G253" s="182" t="s">
        <v>754</v>
      </c>
    </row>
    <row r="254" spans="1:7">
      <c r="A254" s="182">
        <v>8850015</v>
      </c>
      <c r="B254" s="182" t="s">
        <v>253</v>
      </c>
      <c r="C254" s="182" t="s">
        <v>689</v>
      </c>
      <c r="D254" s="182" t="s">
        <v>755</v>
      </c>
      <c r="E254" s="182" t="s">
        <v>256</v>
      </c>
      <c r="F254" s="182" t="s">
        <v>690</v>
      </c>
      <c r="G254" s="182" t="s">
        <v>756</v>
      </c>
    </row>
    <row r="255" spans="1:7">
      <c r="A255" s="182">
        <v>8850026</v>
      </c>
      <c r="B255" s="182" t="s">
        <v>253</v>
      </c>
      <c r="C255" s="182" t="s">
        <v>689</v>
      </c>
      <c r="D255" s="182" t="s">
        <v>484</v>
      </c>
      <c r="E255" s="182" t="s">
        <v>256</v>
      </c>
      <c r="F255" s="182" t="s">
        <v>690</v>
      </c>
      <c r="G255" s="182" t="s">
        <v>485</v>
      </c>
    </row>
    <row r="256" spans="1:7">
      <c r="A256" s="182">
        <v>8850081</v>
      </c>
      <c r="B256" s="182" t="s">
        <v>253</v>
      </c>
      <c r="C256" s="182" t="s">
        <v>689</v>
      </c>
      <c r="D256" s="182" t="s">
        <v>757</v>
      </c>
      <c r="E256" s="182" t="s">
        <v>256</v>
      </c>
      <c r="F256" s="182" t="s">
        <v>690</v>
      </c>
      <c r="G256" s="182" t="s">
        <v>758</v>
      </c>
    </row>
    <row r="257" spans="1:7">
      <c r="A257" s="182">
        <v>8850003</v>
      </c>
      <c r="B257" s="182" t="s">
        <v>253</v>
      </c>
      <c r="C257" s="182" t="s">
        <v>689</v>
      </c>
      <c r="D257" s="182" t="s">
        <v>759</v>
      </c>
      <c r="E257" s="182" t="s">
        <v>256</v>
      </c>
      <c r="F257" s="182" t="s">
        <v>690</v>
      </c>
      <c r="G257" s="182" t="s">
        <v>760</v>
      </c>
    </row>
    <row r="258" spans="1:7">
      <c r="A258" s="182">
        <v>8894502</v>
      </c>
      <c r="B258" s="182" t="s">
        <v>253</v>
      </c>
      <c r="C258" s="182" t="s">
        <v>689</v>
      </c>
      <c r="D258" s="182" t="s">
        <v>761</v>
      </c>
      <c r="E258" s="182" t="s">
        <v>256</v>
      </c>
      <c r="F258" s="182" t="s">
        <v>690</v>
      </c>
      <c r="G258" s="182" t="s">
        <v>762</v>
      </c>
    </row>
    <row r="259" spans="1:7">
      <c r="A259" s="182">
        <v>8894505</v>
      </c>
      <c r="B259" s="182" t="s">
        <v>253</v>
      </c>
      <c r="C259" s="182" t="s">
        <v>689</v>
      </c>
      <c r="D259" s="182" t="s">
        <v>763</v>
      </c>
      <c r="E259" s="182" t="s">
        <v>256</v>
      </c>
      <c r="F259" s="182" t="s">
        <v>690</v>
      </c>
      <c r="G259" s="182" t="s">
        <v>764</v>
      </c>
    </row>
    <row r="260" spans="1:7">
      <c r="A260" s="182">
        <v>8894504</v>
      </c>
      <c r="B260" s="182" t="s">
        <v>253</v>
      </c>
      <c r="C260" s="182" t="s">
        <v>689</v>
      </c>
      <c r="D260" s="182" t="s">
        <v>765</v>
      </c>
      <c r="E260" s="182" t="s">
        <v>256</v>
      </c>
      <c r="F260" s="182" t="s">
        <v>690</v>
      </c>
      <c r="G260" s="182" t="s">
        <v>766</v>
      </c>
    </row>
    <row r="261" spans="1:7">
      <c r="A261" s="182">
        <v>8894503</v>
      </c>
      <c r="B261" s="182" t="s">
        <v>253</v>
      </c>
      <c r="C261" s="182" t="s">
        <v>689</v>
      </c>
      <c r="D261" s="182" t="s">
        <v>767</v>
      </c>
      <c r="E261" s="182" t="s">
        <v>256</v>
      </c>
      <c r="F261" s="182" t="s">
        <v>690</v>
      </c>
      <c r="G261" s="182" t="s">
        <v>768</v>
      </c>
    </row>
    <row r="262" spans="1:7">
      <c r="A262" s="182">
        <v>8894501</v>
      </c>
      <c r="B262" s="182" t="s">
        <v>253</v>
      </c>
      <c r="C262" s="182" t="s">
        <v>689</v>
      </c>
      <c r="D262" s="182" t="s">
        <v>769</v>
      </c>
      <c r="E262" s="182" t="s">
        <v>256</v>
      </c>
      <c r="F262" s="182" t="s">
        <v>690</v>
      </c>
      <c r="G262" s="182" t="s">
        <v>770</v>
      </c>
    </row>
    <row r="263" spans="1:7">
      <c r="A263" s="182">
        <v>8894506</v>
      </c>
      <c r="B263" s="182" t="s">
        <v>253</v>
      </c>
      <c r="C263" s="182" t="s">
        <v>689</v>
      </c>
      <c r="D263" s="182" t="s">
        <v>771</v>
      </c>
      <c r="E263" s="182" t="s">
        <v>256</v>
      </c>
      <c r="F263" s="182" t="s">
        <v>690</v>
      </c>
      <c r="G263" s="182" t="s">
        <v>772</v>
      </c>
    </row>
    <row r="264" spans="1:7">
      <c r="A264" s="182">
        <v>8851311</v>
      </c>
      <c r="B264" s="182" t="s">
        <v>253</v>
      </c>
      <c r="C264" s="182" t="s">
        <v>689</v>
      </c>
      <c r="D264" s="182" t="s">
        <v>773</v>
      </c>
      <c r="E264" s="182" t="s">
        <v>256</v>
      </c>
      <c r="F264" s="182" t="s">
        <v>690</v>
      </c>
      <c r="G264" s="182" t="s">
        <v>774</v>
      </c>
    </row>
    <row r="265" spans="1:7">
      <c r="A265" s="182">
        <v>8851205</v>
      </c>
      <c r="B265" s="182" t="s">
        <v>253</v>
      </c>
      <c r="C265" s="182" t="s">
        <v>689</v>
      </c>
      <c r="D265" s="182" t="s">
        <v>775</v>
      </c>
      <c r="E265" s="182" t="s">
        <v>256</v>
      </c>
      <c r="F265" s="182" t="s">
        <v>690</v>
      </c>
      <c r="G265" s="182" t="s">
        <v>776</v>
      </c>
    </row>
    <row r="266" spans="1:7">
      <c r="A266" s="182">
        <v>8851203</v>
      </c>
      <c r="B266" s="182" t="s">
        <v>253</v>
      </c>
      <c r="C266" s="182" t="s">
        <v>689</v>
      </c>
      <c r="D266" s="182" t="s">
        <v>777</v>
      </c>
      <c r="E266" s="182" t="s">
        <v>256</v>
      </c>
      <c r="F266" s="182" t="s">
        <v>690</v>
      </c>
      <c r="G266" s="182" t="s">
        <v>778</v>
      </c>
    </row>
    <row r="267" spans="1:7">
      <c r="A267" s="182">
        <v>8851204</v>
      </c>
      <c r="B267" s="182" t="s">
        <v>253</v>
      </c>
      <c r="C267" s="182" t="s">
        <v>689</v>
      </c>
      <c r="D267" s="182" t="s">
        <v>779</v>
      </c>
      <c r="E267" s="182" t="s">
        <v>256</v>
      </c>
      <c r="F267" s="182" t="s">
        <v>690</v>
      </c>
      <c r="G267" s="182" t="s">
        <v>780</v>
      </c>
    </row>
    <row r="268" spans="1:7">
      <c r="A268" s="182">
        <v>8851312</v>
      </c>
      <c r="B268" s="182" t="s">
        <v>253</v>
      </c>
      <c r="C268" s="182" t="s">
        <v>689</v>
      </c>
      <c r="D268" s="182" t="s">
        <v>781</v>
      </c>
      <c r="E268" s="182" t="s">
        <v>256</v>
      </c>
      <c r="F268" s="182" t="s">
        <v>690</v>
      </c>
      <c r="G268" s="182" t="s">
        <v>782</v>
      </c>
    </row>
    <row r="269" spans="1:7">
      <c r="A269" s="182">
        <v>8851201</v>
      </c>
      <c r="B269" s="182" t="s">
        <v>253</v>
      </c>
      <c r="C269" s="182" t="s">
        <v>689</v>
      </c>
      <c r="D269" s="182" t="s">
        <v>783</v>
      </c>
      <c r="E269" s="182" t="s">
        <v>256</v>
      </c>
      <c r="F269" s="182" t="s">
        <v>690</v>
      </c>
      <c r="G269" s="182" t="s">
        <v>784</v>
      </c>
    </row>
    <row r="270" spans="1:7">
      <c r="A270" s="182">
        <v>8851202</v>
      </c>
      <c r="B270" s="182" t="s">
        <v>253</v>
      </c>
      <c r="C270" s="182" t="s">
        <v>689</v>
      </c>
      <c r="D270" s="182" t="s">
        <v>785</v>
      </c>
      <c r="E270" s="182" t="s">
        <v>256</v>
      </c>
      <c r="F270" s="182" t="s">
        <v>690</v>
      </c>
      <c r="G270" s="182" t="s">
        <v>786</v>
      </c>
    </row>
    <row r="271" spans="1:7">
      <c r="A271" s="182">
        <v>8850221</v>
      </c>
      <c r="B271" s="182" t="s">
        <v>253</v>
      </c>
      <c r="C271" s="182" t="s">
        <v>689</v>
      </c>
      <c r="D271" s="182" t="s">
        <v>787</v>
      </c>
      <c r="E271" s="182" t="s">
        <v>256</v>
      </c>
      <c r="F271" s="182" t="s">
        <v>690</v>
      </c>
      <c r="G271" s="182" t="s">
        <v>788</v>
      </c>
    </row>
    <row r="272" spans="1:7">
      <c r="A272" s="182">
        <v>8850035</v>
      </c>
      <c r="B272" s="182" t="s">
        <v>253</v>
      </c>
      <c r="C272" s="182" t="s">
        <v>689</v>
      </c>
      <c r="D272" s="182" t="s">
        <v>789</v>
      </c>
      <c r="E272" s="182" t="s">
        <v>256</v>
      </c>
      <c r="F272" s="182" t="s">
        <v>690</v>
      </c>
      <c r="G272" s="182" t="s">
        <v>790</v>
      </c>
    </row>
    <row r="273" spans="1:7">
      <c r="A273" s="182">
        <v>8850002</v>
      </c>
      <c r="B273" s="182" t="s">
        <v>253</v>
      </c>
      <c r="C273" s="182" t="s">
        <v>689</v>
      </c>
      <c r="D273" s="182" t="s">
        <v>791</v>
      </c>
      <c r="E273" s="182" t="s">
        <v>256</v>
      </c>
      <c r="F273" s="182" t="s">
        <v>690</v>
      </c>
      <c r="G273" s="182" t="s">
        <v>792</v>
      </c>
    </row>
    <row r="274" spans="1:7">
      <c r="A274" s="182">
        <v>8850033</v>
      </c>
      <c r="B274" s="182" t="s">
        <v>253</v>
      </c>
      <c r="C274" s="182" t="s">
        <v>689</v>
      </c>
      <c r="D274" s="182" t="s">
        <v>793</v>
      </c>
      <c r="E274" s="182" t="s">
        <v>256</v>
      </c>
      <c r="F274" s="182" t="s">
        <v>690</v>
      </c>
      <c r="G274" s="182" t="s">
        <v>794</v>
      </c>
    </row>
    <row r="275" spans="1:7">
      <c r="A275" s="182">
        <v>8850031</v>
      </c>
      <c r="B275" s="182" t="s">
        <v>253</v>
      </c>
      <c r="C275" s="182" t="s">
        <v>689</v>
      </c>
      <c r="D275" s="182" t="s">
        <v>795</v>
      </c>
      <c r="E275" s="182" t="s">
        <v>256</v>
      </c>
      <c r="F275" s="182" t="s">
        <v>690</v>
      </c>
      <c r="G275" s="182" t="s">
        <v>796</v>
      </c>
    </row>
    <row r="276" spans="1:7">
      <c r="A276" s="182">
        <v>8850017</v>
      </c>
      <c r="B276" s="182" t="s">
        <v>253</v>
      </c>
      <c r="C276" s="182" t="s">
        <v>689</v>
      </c>
      <c r="D276" s="182" t="s">
        <v>797</v>
      </c>
      <c r="E276" s="182" t="s">
        <v>256</v>
      </c>
      <c r="F276" s="182" t="s">
        <v>690</v>
      </c>
      <c r="G276" s="182" t="s">
        <v>798</v>
      </c>
    </row>
    <row r="277" spans="1:7">
      <c r="A277" s="182">
        <v>8850004</v>
      </c>
      <c r="B277" s="182" t="s">
        <v>253</v>
      </c>
      <c r="C277" s="182" t="s">
        <v>689</v>
      </c>
      <c r="D277" s="182" t="s">
        <v>799</v>
      </c>
      <c r="E277" s="182" t="s">
        <v>256</v>
      </c>
      <c r="F277" s="182" t="s">
        <v>690</v>
      </c>
      <c r="G277" s="182" t="s">
        <v>800</v>
      </c>
    </row>
    <row r="278" spans="1:7">
      <c r="A278" s="182">
        <v>8850043</v>
      </c>
      <c r="B278" s="182" t="s">
        <v>253</v>
      </c>
      <c r="C278" s="182" t="s">
        <v>689</v>
      </c>
      <c r="D278" s="182" t="s">
        <v>801</v>
      </c>
      <c r="E278" s="182" t="s">
        <v>256</v>
      </c>
      <c r="F278" s="182" t="s">
        <v>690</v>
      </c>
      <c r="G278" s="182" t="s">
        <v>802</v>
      </c>
    </row>
    <row r="279" spans="1:7">
      <c r="A279" s="182">
        <v>8850032</v>
      </c>
      <c r="B279" s="182" t="s">
        <v>253</v>
      </c>
      <c r="C279" s="182" t="s">
        <v>689</v>
      </c>
      <c r="D279" s="182" t="s">
        <v>803</v>
      </c>
      <c r="E279" s="182" t="s">
        <v>256</v>
      </c>
      <c r="F279" s="182" t="s">
        <v>690</v>
      </c>
      <c r="G279" s="182" t="s">
        <v>804</v>
      </c>
    </row>
    <row r="280" spans="1:7">
      <c r="A280" s="182">
        <v>8850071</v>
      </c>
      <c r="B280" s="182" t="s">
        <v>253</v>
      </c>
      <c r="C280" s="182" t="s">
        <v>689</v>
      </c>
      <c r="D280" s="182" t="s">
        <v>805</v>
      </c>
      <c r="E280" s="182" t="s">
        <v>256</v>
      </c>
      <c r="F280" s="182" t="s">
        <v>690</v>
      </c>
      <c r="G280" s="182" t="s">
        <v>806</v>
      </c>
    </row>
    <row r="281" spans="1:7">
      <c r="A281" s="182">
        <v>8850225</v>
      </c>
      <c r="B281" s="182" t="s">
        <v>253</v>
      </c>
      <c r="C281" s="182" t="s">
        <v>689</v>
      </c>
      <c r="D281" s="182" t="s">
        <v>807</v>
      </c>
      <c r="E281" s="182" t="s">
        <v>256</v>
      </c>
      <c r="F281" s="182" t="s">
        <v>690</v>
      </c>
      <c r="G281" s="182" t="s">
        <v>808</v>
      </c>
    </row>
    <row r="282" spans="1:7">
      <c r="A282" s="182">
        <v>8850076</v>
      </c>
      <c r="B282" s="182" t="s">
        <v>253</v>
      </c>
      <c r="C282" s="182" t="s">
        <v>689</v>
      </c>
      <c r="D282" s="182" t="s">
        <v>809</v>
      </c>
      <c r="E282" s="182" t="s">
        <v>256</v>
      </c>
      <c r="F282" s="182" t="s">
        <v>690</v>
      </c>
      <c r="G282" s="182" t="s">
        <v>810</v>
      </c>
    </row>
    <row r="283" spans="1:7">
      <c r="A283" s="182">
        <v>8851104</v>
      </c>
      <c r="B283" s="182" t="s">
        <v>253</v>
      </c>
      <c r="C283" s="182" t="s">
        <v>689</v>
      </c>
      <c r="D283" s="182" t="s">
        <v>811</v>
      </c>
      <c r="E283" s="182" t="s">
        <v>256</v>
      </c>
      <c r="F283" s="182" t="s">
        <v>690</v>
      </c>
      <c r="G283" s="182" t="s">
        <v>812</v>
      </c>
    </row>
    <row r="284" spans="1:7">
      <c r="A284" s="182">
        <v>8850075</v>
      </c>
      <c r="B284" s="182" t="s">
        <v>253</v>
      </c>
      <c r="C284" s="182" t="s">
        <v>689</v>
      </c>
      <c r="D284" s="182" t="s">
        <v>813</v>
      </c>
      <c r="E284" s="182" t="s">
        <v>256</v>
      </c>
      <c r="F284" s="182" t="s">
        <v>690</v>
      </c>
      <c r="G284" s="182" t="s">
        <v>814</v>
      </c>
    </row>
    <row r="285" spans="1:7">
      <c r="A285" s="182">
        <v>8850037</v>
      </c>
      <c r="B285" s="182" t="s">
        <v>253</v>
      </c>
      <c r="C285" s="182" t="s">
        <v>689</v>
      </c>
      <c r="D285" s="182" t="s">
        <v>815</v>
      </c>
      <c r="E285" s="182" t="s">
        <v>256</v>
      </c>
      <c r="F285" s="182" t="s">
        <v>690</v>
      </c>
      <c r="G285" s="182" t="s">
        <v>816</v>
      </c>
    </row>
    <row r="286" spans="1:7">
      <c r="A286" s="182">
        <v>8850055</v>
      </c>
      <c r="B286" s="182" t="s">
        <v>253</v>
      </c>
      <c r="C286" s="182" t="s">
        <v>689</v>
      </c>
      <c r="D286" s="182" t="s">
        <v>817</v>
      </c>
      <c r="E286" s="182" t="s">
        <v>256</v>
      </c>
      <c r="F286" s="182" t="s">
        <v>690</v>
      </c>
      <c r="G286" s="182" t="s">
        <v>818</v>
      </c>
    </row>
    <row r="287" spans="1:7">
      <c r="A287" s="182">
        <v>8850016</v>
      </c>
      <c r="B287" s="182" t="s">
        <v>253</v>
      </c>
      <c r="C287" s="182" t="s">
        <v>689</v>
      </c>
      <c r="D287" s="182" t="s">
        <v>819</v>
      </c>
      <c r="E287" s="182" t="s">
        <v>256</v>
      </c>
      <c r="F287" s="182" t="s">
        <v>690</v>
      </c>
      <c r="G287" s="182" t="s">
        <v>820</v>
      </c>
    </row>
    <row r="288" spans="1:7">
      <c r="A288" s="182">
        <v>8850052</v>
      </c>
      <c r="B288" s="182" t="s">
        <v>253</v>
      </c>
      <c r="C288" s="182" t="s">
        <v>689</v>
      </c>
      <c r="D288" s="182" t="s">
        <v>821</v>
      </c>
      <c r="E288" s="182" t="s">
        <v>256</v>
      </c>
      <c r="F288" s="182" t="s">
        <v>690</v>
      </c>
      <c r="G288" s="182" t="s">
        <v>822</v>
      </c>
    </row>
    <row r="289" spans="1:7">
      <c r="A289" s="182">
        <v>8850073</v>
      </c>
      <c r="B289" s="182" t="s">
        <v>253</v>
      </c>
      <c r="C289" s="182" t="s">
        <v>689</v>
      </c>
      <c r="D289" s="182" t="s">
        <v>823</v>
      </c>
      <c r="E289" s="182" t="s">
        <v>256</v>
      </c>
      <c r="F289" s="182" t="s">
        <v>690</v>
      </c>
      <c r="G289" s="182" t="s">
        <v>824</v>
      </c>
    </row>
    <row r="290" spans="1:7">
      <c r="A290" s="182">
        <v>8850021</v>
      </c>
      <c r="B290" s="182" t="s">
        <v>253</v>
      </c>
      <c r="C290" s="182" t="s">
        <v>689</v>
      </c>
      <c r="D290" s="182" t="s">
        <v>825</v>
      </c>
      <c r="E290" s="182" t="s">
        <v>256</v>
      </c>
      <c r="F290" s="182" t="s">
        <v>690</v>
      </c>
      <c r="G290" s="182" t="s">
        <v>826</v>
      </c>
    </row>
    <row r="291" spans="1:7">
      <c r="A291" s="182">
        <v>8850085</v>
      </c>
      <c r="B291" s="182" t="s">
        <v>253</v>
      </c>
      <c r="C291" s="182" t="s">
        <v>689</v>
      </c>
      <c r="D291" s="182" t="s">
        <v>827</v>
      </c>
      <c r="E291" s="182" t="s">
        <v>256</v>
      </c>
      <c r="F291" s="182" t="s">
        <v>690</v>
      </c>
      <c r="G291" s="182" t="s">
        <v>828</v>
      </c>
    </row>
    <row r="292" spans="1:7">
      <c r="A292" s="182">
        <v>8850036</v>
      </c>
      <c r="B292" s="182" t="s">
        <v>253</v>
      </c>
      <c r="C292" s="182" t="s">
        <v>689</v>
      </c>
      <c r="D292" s="182" t="s">
        <v>829</v>
      </c>
      <c r="E292" s="182" t="s">
        <v>256</v>
      </c>
      <c r="F292" s="182" t="s">
        <v>690</v>
      </c>
      <c r="G292" s="182" t="s">
        <v>830</v>
      </c>
    </row>
    <row r="293" spans="1:7">
      <c r="A293" s="182">
        <v>8850025</v>
      </c>
      <c r="B293" s="182" t="s">
        <v>253</v>
      </c>
      <c r="C293" s="182" t="s">
        <v>689</v>
      </c>
      <c r="D293" s="182" t="s">
        <v>831</v>
      </c>
      <c r="E293" s="182" t="s">
        <v>256</v>
      </c>
      <c r="F293" s="182" t="s">
        <v>690</v>
      </c>
      <c r="G293" s="182" t="s">
        <v>832</v>
      </c>
    </row>
    <row r="294" spans="1:7">
      <c r="A294" s="182">
        <v>8850077</v>
      </c>
      <c r="B294" s="182" t="s">
        <v>253</v>
      </c>
      <c r="C294" s="182" t="s">
        <v>689</v>
      </c>
      <c r="D294" s="182" t="s">
        <v>833</v>
      </c>
      <c r="E294" s="182" t="s">
        <v>256</v>
      </c>
      <c r="F294" s="182" t="s">
        <v>690</v>
      </c>
      <c r="G294" s="182" t="s">
        <v>834</v>
      </c>
    </row>
    <row r="295" spans="1:7">
      <c r="A295" s="182">
        <v>8851105</v>
      </c>
      <c r="B295" s="182" t="s">
        <v>253</v>
      </c>
      <c r="C295" s="182" t="s">
        <v>689</v>
      </c>
      <c r="D295" s="182" t="s">
        <v>835</v>
      </c>
      <c r="E295" s="182" t="s">
        <v>256</v>
      </c>
      <c r="F295" s="182" t="s">
        <v>690</v>
      </c>
      <c r="G295" s="182" t="s">
        <v>836</v>
      </c>
    </row>
    <row r="296" spans="1:7">
      <c r="A296" s="182">
        <v>8850224</v>
      </c>
      <c r="B296" s="182" t="s">
        <v>253</v>
      </c>
      <c r="C296" s="182" t="s">
        <v>689</v>
      </c>
      <c r="D296" s="182" t="s">
        <v>837</v>
      </c>
      <c r="E296" s="182" t="s">
        <v>256</v>
      </c>
      <c r="F296" s="182" t="s">
        <v>690</v>
      </c>
      <c r="G296" s="182" t="s">
        <v>838</v>
      </c>
    </row>
    <row r="297" spans="1:7">
      <c r="A297" s="182">
        <v>8850222</v>
      </c>
      <c r="B297" s="182" t="s">
        <v>253</v>
      </c>
      <c r="C297" s="182" t="s">
        <v>689</v>
      </c>
      <c r="D297" s="182" t="s">
        <v>839</v>
      </c>
      <c r="E297" s="182" t="s">
        <v>256</v>
      </c>
      <c r="F297" s="182" t="s">
        <v>690</v>
      </c>
      <c r="G297" s="182" t="s">
        <v>840</v>
      </c>
    </row>
    <row r="298" spans="1:7">
      <c r="A298" s="182">
        <v>8850082</v>
      </c>
      <c r="B298" s="182" t="s">
        <v>253</v>
      </c>
      <c r="C298" s="182" t="s">
        <v>689</v>
      </c>
      <c r="D298" s="182" t="s">
        <v>841</v>
      </c>
      <c r="E298" s="182" t="s">
        <v>256</v>
      </c>
      <c r="F298" s="182" t="s">
        <v>690</v>
      </c>
      <c r="G298" s="182" t="s">
        <v>842</v>
      </c>
    </row>
    <row r="299" spans="1:7">
      <c r="A299" s="182">
        <v>8850092</v>
      </c>
      <c r="B299" s="182" t="s">
        <v>253</v>
      </c>
      <c r="C299" s="182" t="s">
        <v>689</v>
      </c>
      <c r="D299" s="182" t="s">
        <v>843</v>
      </c>
      <c r="E299" s="182" t="s">
        <v>256</v>
      </c>
      <c r="F299" s="182" t="s">
        <v>690</v>
      </c>
      <c r="G299" s="182" t="s">
        <v>844</v>
      </c>
    </row>
    <row r="300" spans="1:7">
      <c r="A300" s="182">
        <v>8850095</v>
      </c>
      <c r="B300" s="182" t="s">
        <v>253</v>
      </c>
      <c r="C300" s="182" t="s">
        <v>689</v>
      </c>
      <c r="D300" s="182" t="s">
        <v>845</v>
      </c>
      <c r="E300" s="182" t="s">
        <v>256</v>
      </c>
      <c r="F300" s="182" t="s">
        <v>690</v>
      </c>
      <c r="G300" s="182" t="s">
        <v>846</v>
      </c>
    </row>
    <row r="301" spans="1:7">
      <c r="A301" s="182">
        <v>8850083</v>
      </c>
      <c r="B301" s="182" t="s">
        <v>253</v>
      </c>
      <c r="C301" s="182" t="s">
        <v>689</v>
      </c>
      <c r="D301" s="182" t="s">
        <v>847</v>
      </c>
      <c r="E301" s="182" t="s">
        <v>256</v>
      </c>
      <c r="F301" s="182" t="s">
        <v>690</v>
      </c>
      <c r="G301" s="182" t="s">
        <v>848</v>
      </c>
    </row>
    <row r="302" spans="1:7">
      <c r="A302" s="182">
        <v>8850094</v>
      </c>
      <c r="B302" s="182" t="s">
        <v>253</v>
      </c>
      <c r="C302" s="182" t="s">
        <v>689</v>
      </c>
      <c r="D302" s="182" t="s">
        <v>849</v>
      </c>
      <c r="E302" s="182" t="s">
        <v>256</v>
      </c>
      <c r="F302" s="182" t="s">
        <v>690</v>
      </c>
      <c r="G302" s="182" t="s">
        <v>850</v>
      </c>
    </row>
    <row r="303" spans="1:7">
      <c r="A303" s="182">
        <v>8850078</v>
      </c>
      <c r="B303" s="182" t="s">
        <v>253</v>
      </c>
      <c r="C303" s="182" t="s">
        <v>689</v>
      </c>
      <c r="D303" s="182" t="s">
        <v>851</v>
      </c>
      <c r="E303" s="182" t="s">
        <v>256</v>
      </c>
      <c r="F303" s="182" t="s">
        <v>690</v>
      </c>
      <c r="G303" s="182" t="s">
        <v>852</v>
      </c>
    </row>
    <row r="304" spans="1:7">
      <c r="A304" s="182">
        <v>8850079</v>
      </c>
      <c r="B304" s="182" t="s">
        <v>253</v>
      </c>
      <c r="C304" s="182" t="s">
        <v>689</v>
      </c>
      <c r="D304" s="182" t="s">
        <v>853</v>
      </c>
      <c r="E304" s="182" t="s">
        <v>256</v>
      </c>
      <c r="F304" s="182" t="s">
        <v>690</v>
      </c>
      <c r="G304" s="182" t="s">
        <v>854</v>
      </c>
    </row>
    <row r="305" spans="1:7">
      <c r="A305" s="182">
        <v>8850044</v>
      </c>
      <c r="B305" s="182" t="s">
        <v>253</v>
      </c>
      <c r="C305" s="182" t="s">
        <v>689</v>
      </c>
      <c r="D305" s="182" t="s">
        <v>855</v>
      </c>
      <c r="E305" s="182" t="s">
        <v>256</v>
      </c>
      <c r="F305" s="182" t="s">
        <v>690</v>
      </c>
      <c r="G305" s="182" t="s">
        <v>856</v>
      </c>
    </row>
    <row r="306" spans="1:7">
      <c r="A306" s="182">
        <v>8894602</v>
      </c>
      <c r="B306" s="182" t="s">
        <v>253</v>
      </c>
      <c r="C306" s="182" t="s">
        <v>689</v>
      </c>
      <c r="D306" s="182" t="s">
        <v>857</v>
      </c>
      <c r="E306" s="182" t="s">
        <v>256</v>
      </c>
      <c r="F306" s="182" t="s">
        <v>690</v>
      </c>
      <c r="G306" s="182" t="s">
        <v>858</v>
      </c>
    </row>
    <row r="307" spans="1:7">
      <c r="A307" s="182">
        <v>8894601</v>
      </c>
      <c r="B307" s="182" t="s">
        <v>253</v>
      </c>
      <c r="C307" s="182" t="s">
        <v>689</v>
      </c>
      <c r="D307" s="182" t="s">
        <v>859</v>
      </c>
      <c r="E307" s="182" t="s">
        <v>256</v>
      </c>
      <c r="F307" s="182" t="s">
        <v>690</v>
      </c>
      <c r="G307" s="182" t="s">
        <v>860</v>
      </c>
    </row>
    <row r="308" spans="1:7">
      <c r="A308" s="182">
        <v>8891801</v>
      </c>
      <c r="B308" s="182" t="s">
        <v>253</v>
      </c>
      <c r="C308" s="182" t="s">
        <v>689</v>
      </c>
      <c r="D308" s="182" t="s">
        <v>861</v>
      </c>
      <c r="E308" s="182" t="s">
        <v>256</v>
      </c>
      <c r="F308" s="182" t="s">
        <v>690</v>
      </c>
      <c r="G308" s="182" t="s">
        <v>862</v>
      </c>
    </row>
    <row r="309" spans="1:7">
      <c r="A309" s="182">
        <v>8891802</v>
      </c>
      <c r="B309" s="182" t="s">
        <v>253</v>
      </c>
      <c r="C309" s="182" t="s">
        <v>689</v>
      </c>
      <c r="D309" s="182" t="s">
        <v>863</v>
      </c>
      <c r="E309" s="182" t="s">
        <v>256</v>
      </c>
      <c r="F309" s="182" t="s">
        <v>690</v>
      </c>
      <c r="G309" s="182" t="s">
        <v>864</v>
      </c>
    </row>
    <row r="310" spans="1:7">
      <c r="A310" s="182">
        <v>8802303</v>
      </c>
      <c r="B310" s="182" t="s">
        <v>253</v>
      </c>
      <c r="C310" s="182" t="s">
        <v>689</v>
      </c>
      <c r="D310" s="182" t="s">
        <v>865</v>
      </c>
      <c r="E310" s="182" t="s">
        <v>256</v>
      </c>
      <c r="F310" s="182" t="s">
        <v>690</v>
      </c>
      <c r="G310" s="182" t="s">
        <v>866</v>
      </c>
    </row>
    <row r="311" spans="1:7">
      <c r="A311" s="182">
        <v>8891803</v>
      </c>
      <c r="B311" s="182" t="s">
        <v>253</v>
      </c>
      <c r="C311" s="182" t="s">
        <v>689</v>
      </c>
      <c r="D311" s="182" t="s">
        <v>867</v>
      </c>
      <c r="E311" s="182" t="s">
        <v>256</v>
      </c>
      <c r="F311" s="182" t="s">
        <v>690</v>
      </c>
      <c r="G311" s="182" t="s">
        <v>1937</v>
      </c>
    </row>
    <row r="312" spans="1:7">
      <c r="A312" s="182">
        <v>8850091</v>
      </c>
      <c r="B312" s="182" t="s">
        <v>253</v>
      </c>
      <c r="C312" s="182" t="s">
        <v>689</v>
      </c>
      <c r="D312" s="182" t="s">
        <v>868</v>
      </c>
      <c r="E312" s="182" t="s">
        <v>256</v>
      </c>
      <c r="F312" s="182" t="s">
        <v>690</v>
      </c>
      <c r="G312" s="182" t="s">
        <v>869</v>
      </c>
    </row>
    <row r="313" spans="1:7">
      <c r="A313" s="182">
        <v>8850006</v>
      </c>
      <c r="B313" s="182" t="s">
        <v>253</v>
      </c>
      <c r="C313" s="182" t="s">
        <v>689</v>
      </c>
      <c r="D313" s="182" t="s">
        <v>870</v>
      </c>
      <c r="E313" s="182" t="s">
        <v>256</v>
      </c>
      <c r="F313" s="182" t="s">
        <v>690</v>
      </c>
      <c r="G313" s="182" t="s">
        <v>871</v>
      </c>
    </row>
    <row r="314" spans="1:7">
      <c r="A314" s="182">
        <v>8850223</v>
      </c>
      <c r="B314" s="182" t="s">
        <v>253</v>
      </c>
      <c r="C314" s="182" t="s">
        <v>689</v>
      </c>
      <c r="D314" s="182" t="s">
        <v>872</v>
      </c>
      <c r="E314" s="182" t="s">
        <v>256</v>
      </c>
      <c r="F314" s="182" t="s">
        <v>690</v>
      </c>
      <c r="G314" s="182" t="s">
        <v>873</v>
      </c>
    </row>
    <row r="315" spans="1:7">
      <c r="A315" s="182">
        <v>8850054</v>
      </c>
      <c r="B315" s="182" t="s">
        <v>253</v>
      </c>
      <c r="C315" s="182" t="s">
        <v>689</v>
      </c>
      <c r="D315" s="182" t="s">
        <v>874</v>
      </c>
      <c r="E315" s="182" t="s">
        <v>256</v>
      </c>
      <c r="F315" s="182" t="s">
        <v>690</v>
      </c>
      <c r="G315" s="182" t="s">
        <v>875</v>
      </c>
    </row>
    <row r="316" spans="1:7">
      <c r="A316" s="182">
        <v>8820000</v>
      </c>
      <c r="B316" s="182" t="s">
        <v>253</v>
      </c>
      <c r="C316" s="182" t="s">
        <v>876</v>
      </c>
      <c r="D316" s="182" t="s">
        <v>255</v>
      </c>
      <c r="E316" s="182" t="s">
        <v>256</v>
      </c>
      <c r="F316" s="182" t="s">
        <v>877</v>
      </c>
    </row>
    <row r="317" spans="1:7">
      <c r="A317" s="182">
        <v>8890517</v>
      </c>
      <c r="B317" s="182" t="s">
        <v>253</v>
      </c>
      <c r="C317" s="182" t="s">
        <v>876</v>
      </c>
      <c r="D317" s="182" t="s">
        <v>878</v>
      </c>
      <c r="E317" s="182" t="s">
        <v>256</v>
      </c>
      <c r="F317" s="182" t="s">
        <v>877</v>
      </c>
      <c r="G317" s="182" t="s">
        <v>879</v>
      </c>
    </row>
    <row r="318" spans="1:7">
      <c r="A318" s="182">
        <v>8820845</v>
      </c>
      <c r="B318" s="182" t="s">
        <v>253</v>
      </c>
      <c r="C318" s="182" t="s">
        <v>876</v>
      </c>
      <c r="D318" s="182" t="s">
        <v>880</v>
      </c>
      <c r="E318" s="182" t="s">
        <v>256</v>
      </c>
      <c r="F318" s="182" t="s">
        <v>877</v>
      </c>
      <c r="G318" s="182" t="s">
        <v>881</v>
      </c>
    </row>
    <row r="319" spans="1:7">
      <c r="A319" s="182">
        <v>8890507</v>
      </c>
      <c r="B319" s="182" t="s">
        <v>253</v>
      </c>
      <c r="C319" s="182" t="s">
        <v>876</v>
      </c>
      <c r="D319" s="182" t="s">
        <v>882</v>
      </c>
      <c r="E319" s="182" t="s">
        <v>256</v>
      </c>
      <c r="F319" s="182" t="s">
        <v>877</v>
      </c>
      <c r="G319" s="182" t="s">
        <v>883</v>
      </c>
    </row>
    <row r="320" spans="1:7">
      <c r="A320" s="182">
        <v>8820847</v>
      </c>
      <c r="B320" s="182" t="s">
        <v>253</v>
      </c>
      <c r="C320" s="182" t="s">
        <v>876</v>
      </c>
      <c r="D320" s="182" t="s">
        <v>884</v>
      </c>
      <c r="E320" s="182" t="s">
        <v>256</v>
      </c>
      <c r="F320" s="182" t="s">
        <v>877</v>
      </c>
      <c r="G320" s="182" t="s">
        <v>885</v>
      </c>
    </row>
    <row r="321" spans="1:7">
      <c r="A321" s="182">
        <v>8820872</v>
      </c>
      <c r="B321" s="182" t="s">
        <v>253</v>
      </c>
      <c r="C321" s="182" t="s">
        <v>876</v>
      </c>
      <c r="D321" s="182" t="s">
        <v>886</v>
      </c>
      <c r="E321" s="182" t="s">
        <v>256</v>
      </c>
      <c r="F321" s="182" t="s">
        <v>877</v>
      </c>
      <c r="G321" s="182" t="s">
        <v>887</v>
      </c>
    </row>
    <row r="322" spans="1:7">
      <c r="A322" s="182">
        <v>8820871</v>
      </c>
      <c r="B322" s="182" t="s">
        <v>253</v>
      </c>
      <c r="C322" s="182" t="s">
        <v>876</v>
      </c>
      <c r="D322" s="182" t="s">
        <v>888</v>
      </c>
      <c r="E322" s="182" t="s">
        <v>256</v>
      </c>
      <c r="F322" s="182" t="s">
        <v>877</v>
      </c>
      <c r="G322" s="182" t="s">
        <v>889</v>
      </c>
    </row>
    <row r="323" spans="1:7">
      <c r="A323" s="182">
        <v>8820071</v>
      </c>
      <c r="B323" s="182" t="s">
        <v>253</v>
      </c>
      <c r="C323" s="182" t="s">
        <v>876</v>
      </c>
      <c r="D323" s="182" t="s">
        <v>890</v>
      </c>
      <c r="E323" s="182" t="s">
        <v>256</v>
      </c>
      <c r="F323" s="182" t="s">
        <v>877</v>
      </c>
      <c r="G323" s="182" t="s">
        <v>891</v>
      </c>
    </row>
    <row r="324" spans="1:7">
      <c r="A324" s="182">
        <v>8820025</v>
      </c>
      <c r="B324" s="182" t="s">
        <v>253</v>
      </c>
      <c r="C324" s="182" t="s">
        <v>876</v>
      </c>
      <c r="D324" s="182" t="s">
        <v>892</v>
      </c>
      <c r="E324" s="182" t="s">
        <v>256</v>
      </c>
      <c r="F324" s="182" t="s">
        <v>877</v>
      </c>
      <c r="G324" s="182" t="s">
        <v>893</v>
      </c>
    </row>
    <row r="325" spans="1:7">
      <c r="A325" s="182">
        <v>8890503</v>
      </c>
      <c r="B325" s="182" t="s">
        <v>253</v>
      </c>
      <c r="C325" s="182" t="s">
        <v>876</v>
      </c>
      <c r="D325" s="182" t="s">
        <v>894</v>
      </c>
      <c r="E325" s="182" t="s">
        <v>256</v>
      </c>
      <c r="F325" s="182" t="s">
        <v>877</v>
      </c>
      <c r="G325" s="182" t="s">
        <v>895</v>
      </c>
    </row>
    <row r="326" spans="1:7">
      <c r="A326" s="182">
        <v>8890501</v>
      </c>
      <c r="B326" s="182" t="s">
        <v>253</v>
      </c>
      <c r="C326" s="182" t="s">
        <v>876</v>
      </c>
      <c r="D326" s="182" t="s">
        <v>896</v>
      </c>
      <c r="E326" s="182" t="s">
        <v>256</v>
      </c>
      <c r="F326" s="182" t="s">
        <v>877</v>
      </c>
      <c r="G326" s="182" t="s">
        <v>897</v>
      </c>
    </row>
    <row r="327" spans="1:7">
      <c r="A327" s="182">
        <v>8820831</v>
      </c>
      <c r="B327" s="182" t="s">
        <v>253</v>
      </c>
      <c r="C327" s="182" t="s">
        <v>876</v>
      </c>
      <c r="D327" s="182" t="s">
        <v>898</v>
      </c>
      <c r="E327" s="182" t="s">
        <v>256</v>
      </c>
      <c r="F327" s="182" t="s">
        <v>877</v>
      </c>
      <c r="G327" s="182" t="s">
        <v>899</v>
      </c>
    </row>
    <row r="328" spans="1:7">
      <c r="A328" s="182">
        <v>8820856</v>
      </c>
      <c r="B328" s="182" t="s">
        <v>253</v>
      </c>
      <c r="C328" s="182" t="s">
        <v>876</v>
      </c>
      <c r="D328" s="182" t="s">
        <v>900</v>
      </c>
      <c r="E328" s="182" t="s">
        <v>256</v>
      </c>
      <c r="F328" s="182" t="s">
        <v>877</v>
      </c>
      <c r="G328" s="182" t="s">
        <v>901</v>
      </c>
    </row>
    <row r="329" spans="1:7">
      <c r="A329" s="182">
        <v>8820003</v>
      </c>
      <c r="B329" s="182" t="s">
        <v>253</v>
      </c>
      <c r="C329" s="182" t="s">
        <v>876</v>
      </c>
      <c r="D329" s="182" t="s">
        <v>902</v>
      </c>
      <c r="E329" s="182" t="s">
        <v>256</v>
      </c>
      <c r="F329" s="182" t="s">
        <v>877</v>
      </c>
      <c r="G329" s="182" t="s">
        <v>903</v>
      </c>
    </row>
    <row r="330" spans="1:7">
      <c r="A330" s="182">
        <v>8820095</v>
      </c>
      <c r="B330" s="182" t="s">
        <v>253</v>
      </c>
      <c r="C330" s="182" t="s">
        <v>876</v>
      </c>
      <c r="D330" s="182" t="s">
        <v>904</v>
      </c>
      <c r="E330" s="182" t="s">
        <v>256</v>
      </c>
      <c r="F330" s="182" t="s">
        <v>877</v>
      </c>
      <c r="G330" s="182" t="s">
        <v>905</v>
      </c>
    </row>
    <row r="331" spans="1:7">
      <c r="A331" s="182">
        <v>8820084</v>
      </c>
      <c r="B331" s="182" t="s">
        <v>253</v>
      </c>
      <c r="C331" s="182" t="s">
        <v>876</v>
      </c>
      <c r="D331" s="182" t="s">
        <v>906</v>
      </c>
      <c r="E331" s="182" t="s">
        <v>256</v>
      </c>
      <c r="F331" s="182" t="s">
        <v>877</v>
      </c>
      <c r="G331" s="182" t="s">
        <v>907</v>
      </c>
    </row>
    <row r="332" spans="1:7">
      <c r="A332" s="182">
        <v>8820046</v>
      </c>
      <c r="B332" s="182" t="s">
        <v>253</v>
      </c>
      <c r="C332" s="182" t="s">
        <v>876</v>
      </c>
      <c r="D332" s="182" t="s">
        <v>908</v>
      </c>
      <c r="E332" s="182" t="s">
        <v>256</v>
      </c>
      <c r="F332" s="182" t="s">
        <v>877</v>
      </c>
      <c r="G332" s="182" t="s">
        <v>909</v>
      </c>
    </row>
    <row r="333" spans="1:7">
      <c r="A333" s="182">
        <v>8820013</v>
      </c>
      <c r="B333" s="182" t="s">
        <v>253</v>
      </c>
      <c r="C333" s="182" t="s">
        <v>876</v>
      </c>
      <c r="D333" s="182" t="s">
        <v>910</v>
      </c>
      <c r="E333" s="182" t="s">
        <v>256</v>
      </c>
      <c r="F333" s="182" t="s">
        <v>877</v>
      </c>
      <c r="G333" s="182" t="s">
        <v>911</v>
      </c>
    </row>
    <row r="334" spans="1:7">
      <c r="A334" s="182">
        <v>8820001</v>
      </c>
      <c r="B334" s="182" t="s">
        <v>253</v>
      </c>
      <c r="C334" s="182" t="s">
        <v>876</v>
      </c>
      <c r="D334" s="182" t="s">
        <v>912</v>
      </c>
      <c r="E334" s="182" t="s">
        <v>256</v>
      </c>
      <c r="F334" s="182" t="s">
        <v>877</v>
      </c>
      <c r="G334" s="182" t="s">
        <v>913</v>
      </c>
    </row>
    <row r="335" spans="1:7">
      <c r="A335" s="182">
        <v>8820027</v>
      </c>
      <c r="B335" s="182" t="s">
        <v>253</v>
      </c>
      <c r="C335" s="182" t="s">
        <v>876</v>
      </c>
      <c r="D335" s="182" t="s">
        <v>914</v>
      </c>
      <c r="E335" s="182" t="s">
        <v>256</v>
      </c>
      <c r="F335" s="182" t="s">
        <v>877</v>
      </c>
      <c r="G335" s="182" t="s">
        <v>915</v>
      </c>
    </row>
    <row r="336" spans="1:7">
      <c r="A336" s="182">
        <v>8820841</v>
      </c>
      <c r="B336" s="182" t="s">
        <v>253</v>
      </c>
      <c r="C336" s="182" t="s">
        <v>876</v>
      </c>
      <c r="D336" s="182" t="s">
        <v>916</v>
      </c>
      <c r="E336" s="182" t="s">
        <v>256</v>
      </c>
      <c r="F336" s="182" t="s">
        <v>877</v>
      </c>
      <c r="G336" s="182" t="s">
        <v>917</v>
      </c>
    </row>
    <row r="337" spans="1:7">
      <c r="A337" s="182">
        <v>8820024</v>
      </c>
      <c r="B337" s="182" t="s">
        <v>253</v>
      </c>
      <c r="C337" s="182" t="s">
        <v>876</v>
      </c>
      <c r="D337" s="182" t="s">
        <v>918</v>
      </c>
      <c r="E337" s="182" t="s">
        <v>256</v>
      </c>
      <c r="F337" s="182" t="s">
        <v>877</v>
      </c>
      <c r="G337" s="182" t="s">
        <v>919</v>
      </c>
    </row>
    <row r="338" spans="1:7">
      <c r="A338" s="182">
        <v>8820803</v>
      </c>
      <c r="B338" s="182" t="s">
        <v>253</v>
      </c>
      <c r="C338" s="182" t="s">
        <v>876</v>
      </c>
      <c r="D338" s="182" t="s">
        <v>920</v>
      </c>
      <c r="E338" s="182" t="s">
        <v>256</v>
      </c>
      <c r="F338" s="182" t="s">
        <v>877</v>
      </c>
      <c r="G338" s="182" t="s">
        <v>921</v>
      </c>
    </row>
    <row r="339" spans="1:7">
      <c r="A339" s="182">
        <v>8820086</v>
      </c>
      <c r="B339" s="182" t="s">
        <v>253</v>
      </c>
      <c r="C339" s="182" t="s">
        <v>876</v>
      </c>
      <c r="D339" s="182" t="s">
        <v>922</v>
      </c>
      <c r="E339" s="182" t="s">
        <v>256</v>
      </c>
      <c r="F339" s="182" t="s">
        <v>877</v>
      </c>
      <c r="G339" s="182" t="s">
        <v>923</v>
      </c>
    </row>
    <row r="340" spans="1:7">
      <c r="A340" s="182">
        <v>8820056</v>
      </c>
      <c r="B340" s="182" t="s">
        <v>253</v>
      </c>
      <c r="C340" s="182" t="s">
        <v>876</v>
      </c>
      <c r="D340" s="182" t="s">
        <v>924</v>
      </c>
      <c r="E340" s="182" t="s">
        <v>256</v>
      </c>
      <c r="F340" s="182" t="s">
        <v>877</v>
      </c>
      <c r="G340" s="182" t="s">
        <v>925</v>
      </c>
    </row>
    <row r="341" spans="1:7">
      <c r="A341" s="182">
        <v>8820057</v>
      </c>
      <c r="B341" s="182" t="s">
        <v>253</v>
      </c>
      <c r="C341" s="182" t="s">
        <v>876</v>
      </c>
      <c r="D341" s="182" t="s">
        <v>926</v>
      </c>
      <c r="E341" s="182" t="s">
        <v>256</v>
      </c>
      <c r="F341" s="182" t="s">
        <v>877</v>
      </c>
      <c r="G341" s="182" t="s">
        <v>927</v>
      </c>
    </row>
    <row r="342" spans="1:7">
      <c r="A342" s="182">
        <v>8820075</v>
      </c>
      <c r="B342" s="182" t="s">
        <v>253</v>
      </c>
      <c r="C342" s="182" t="s">
        <v>876</v>
      </c>
      <c r="D342" s="182" t="s">
        <v>928</v>
      </c>
      <c r="E342" s="182" t="s">
        <v>256</v>
      </c>
      <c r="F342" s="182" t="s">
        <v>877</v>
      </c>
      <c r="G342" s="182" t="s">
        <v>929</v>
      </c>
    </row>
    <row r="343" spans="1:7">
      <c r="A343" s="182">
        <v>8820876</v>
      </c>
      <c r="B343" s="182" t="s">
        <v>253</v>
      </c>
      <c r="C343" s="182" t="s">
        <v>876</v>
      </c>
      <c r="D343" s="182" t="s">
        <v>930</v>
      </c>
      <c r="E343" s="182" t="s">
        <v>256</v>
      </c>
      <c r="F343" s="182" t="s">
        <v>877</v>
      </c>
      <c r="G343" s="182" t="s">
        <v>931</v>
      </c>
    </row>
    <row r="344" spans="1:7">
      <c r="A344" s="182">
        <v>8820006</v>
      </c>
      <c r="B344" s="182" t="s">
        <v>253</v>
      </c>
      <c r="C344" s="182" t="s">
        <v>876</v>
      </c>
      <c r="D344" s="182" t="s">
        <v>932</v>
      </c>
      <c r="E344" s="182" t="s">
        <v>256</v>
      </c>
      <c r="F344" s="182" t="s">
        <v>877</v>
      </c>
      <c r="G344" s="182" t="s">
        <v>933</v>
      </c>
    </row>
    <row r="345" spans="1:7">
      <c r="A345" s="182">
        <v>8820855</v>
      </c>
      <c r="B345" s="182" t="s">
        <v>253</v>
      </c>
      <c r="C345" s="182" t="s">
        <v>876</v>
      </c>
      <c r="D345" s="182" t="s">
        <v>934</v>
      </c>
      <c r="E345" s="182" t="s">
        <v>256</v>
      </c>
      <c r="F345" s="182" t="s">
        <v>877</v>
      </c>
      <c r="G345" s="182" t="s">
        <v>935</v>
      </c>
    </row>
    <row r="346" spans="1:7">
      <c r="A346" s="182">
        <v>8820073</v>
      </c>
      <c r="B346" s="182" t="s">
        <v>253</v>
      </c>
      <c r="C346" s="182" t="s">
        <v>876</v>
      </c>
      <c r="D346" s="182" t="s">
        <v>936</v>
      </c>
      <c r="E346" s="182" t="s">
        <v>256</v>
      </c>
      <c r="F346" s="182" t="s">
        <v>877</v>
      </c>
      <c r="G346" s="182" t="s">
        <v>937</v>
      </c>
    </row>
    <row r="347" spans="1:7">
      <c r="A347" s="182">
        <v>8820085</v>
      </c>
      <c r="B347" s="182" t="s">
        <v>253</v>
      </c>
      <c r="C347" s="182" t="s">
        <v>876</v>
      </c>
      <c r="D347" s="182" t="s">
        <v>938</v>
      </c>
      <c r="E347" s="182" t="s">
        <v>256</v>
      </c>
      <c r="F347" s="182" t="s">
        <v>877</v>
      </c>
      <c r="G347" s="182" t="s">
        <v>939</v>
      </c>
    </row>
    <row r="348" spans="1:7">
      <c r="A348" s="182">
        <v>8820004</v>
      </c>
      <c r="B348" s="182" t="s">
        <v>253</v>
      </c>
      <c r="C348" s="182" t="s">
        <v>876</v>
      </c>
      <c r="D348" s="182" t="s">
        <v>940</v>
      </c>
      <c r="E348" s="182" t="s">
        <v>256</v>
      </c>
      <c r="F348" s="182" t="s">
        <v>877</v>
      </c>
      <c r="G348" s="182" t="s">
        <v>941</v>
      </c>
    </row>
    <row r="349" spans="1:7">
      <c r="A349" s="182">
        <v>8820012</v>
      </c>
      <c r="B349" s="182" t="s">
        <v>253</v>
      </c>
      <c r="C349" s="182" t="s">
        <v>876</v>
      </c>
      <c r="D349" s="182" t="s">
        <v>942</v>
      </c>
      <c r="E349" s="182" t="s">
        <v>256</v>
      </c>
      <c r="F349" s="182" t="s">
        <v>877</v>
      </c>
      <c r="G349" s="182" t="s">
        <v>943</v>
      </c>
    </row>
    <row r="350" spans="1:7">
      <c r="A350" s="182">
        <v>8820844</v>
      </c>
      <c r="B350" s="182" t="s">
        <v>253</v>
      </c>
      <c r="C350" s="182" t="s">
        <v>876</v>
      </c>
      <c r="D350" s="182" t="s">
        <v>944</v>
      </c>
      <c r="E350" s="182" t="s">
        <v>256</v>
      </c>
      <c r="F350" s="182" t="s">
        <v>877</v>
      </c>
      <c r="G350" s="182" t="s">
        <v>945</v>
      </c>
    </row>
    <row r="351" spans="1:7">
      <c r="A351" s="182">
        <v>8820877</v>
      </c>
      <c r="B351" s="182" t="s">
        <v>253</v>
      </c>
      <c r="C351" s="182" t="s">
        <v>876</v>
      </c>
      <c r="D351" s="182" t="s">
        <v>946</v>
      </c>
      <c r="E351" s="182" t="s">
        <v>256</v>
      </c>
      <c r="F351" s="182" t="s">
        <v>877</v>
      </c>
      <c r="G351" s="182" t="s">
        <v>947</v>
      </c>
    </row>
    <row r="352" spans="1:7">
      <c r="A352" s="182">
        <v>8820867</v>
      </c>
      <c r="B352" s="182" t="s">
        <v>253</v>
      </c>
      <c r="C352" s="182" t="s">
        <v>876</v>
      </c>
      <c r="D352" s="182" t="s">
        <v>948</v>
      </c>
      <c r="E352" s="182" t="s">
        <v>256</v>
      </c>
      <c r="F352" s="182" t="s">
        <v>877</v>
      </c>
      <c r="G352" s="182" t="s">
        <v>949</v>
      </c>
    </row>
    <row r="353" spans="1:7">
      <c r="A353" s="182">
        <v>8890502</v>
      </c>
      <c r="B353" s="182" t="s">
        <v>253</v>
      </c>
      <c r="C353" s="182" t="s">
        <v>876</v>
      </c>
      <c r="D353" s="182" t="s">
        <v>950</v>
      </c>
      <c r="E353" s="182" t="s">
        <v>256</v>
      </c>
      <c r="F353" s="182" t="s">
        <v>877</v>
      </c>
      <c r="G353" s="182" t="s">
        <v>951</v>
      </c>
    </row>
    <row r="354" spans="1:7">
      <c r="A354" s="182">
        <v>8820833</v>
      </c>
      <c r="B354" s="182" t="s">
        <v>253</v>
      </c>
      <c r="C354" s="182" t="s">
        <v>876</v>
      </c>
      <c r="D354" s="182" t="s">
        <v>952</v>
      </c>
      <c r="E354" s="182" t="s">
        <v>256</v>
      </c>
      <c r="F354" s="182" t="s">
        <v>877</v>
      </c>
      <c r="G354" s="182" t="s">
        <v>953</v>
      </c>
    </row>
    <row r="355" spans="1:7">
      <c r="A355" s="182">
        <v>8820885</v>
      </c>
      <c r="B355" s="182" t="s">
        <v>253</v>
      </c>
      <c r="C355" s="182" t="s">
        <v>876</v>
      </c>
      <c r="D355" s="182" t="s">
        <v>954</v>
      </c>
      <c r="E355" s="182" t="s">
        <v>256</v>
      </c>
      <c r="F355" s="182" t="s">
        <v>877</v>
      </c>
      <c r="G355" s="182" t="s">
        <v>955</v>
      </c>
    </row>
    <row r="356" spans="1:7">
      <c r="A356" s="182">
        <v>8820017</v>
      </c>
      <c r="B356" s="182" t="s">
        <v>253</v>
      </c>
      <c r="C356" s="182" t="s">
        <v>876</v>
      </c>
      <c r="D356" s="182" t="s">
        <v>956</v>
      </c>
      <c r="E356" s="182" t="s">
        <v>256</v>
      </c>
      <c r="F356" s="182" t="s">
        <v>877</v>
      </c>
      <c r="G356" s="182" t="s">
        <v>957</v>
      </c>
    </row>
    <row r="357" spans="1:7">
      <c r="A357" s="182">
        <v>8820033</v>
      </c>
      <c r="B357" s="182" t="s">
        <v>253</v>
      </c>
      <c r="C357" s="182" t="s">
        <v>876</v>
      </c>
      <c r="D357" s="182" t="s">
        <v>958</v>
      </c>
      <c r="E357" s="182" t="s">
        <v>256</v>
      </c>
      <c r="F357" s="182" t="s">
        <v>877</v>
      </c>
      <c r="G357" s="182" t="s">
        <v>959</v>
      </c>
    </row>
    <row r="358" spans="1:7">
      <c r="A358" s="182">
        <v>8820043</v>
      </c>
      <c r="B358" s="182" t="s">
        <v>253</v>
      </c>
      <c r="C358" s="182" t="s">
        <v>876</v>
      </c>
      <c r="D358" s="182" t="s">
        <v>960</v>
      </c>
      <c r="E358" s="182" t="s">
        <v>256</v>
      </c>
      <c r="F358" s="182" t="s">
        <v>877</v>
      </c>
      <c r="G358" s="182" t="s">
        <v>961</v>
      </c>
    </row>
    <row r="359" spans="1:7">
      <c r="A359" s="182">
        <v>8890302</v>
      </c>
      <c r="B359" s="182" t="s">
        <v>253</v>
      </c>
      <c r="C359" s="182" t="s">
        <v>876</v>
      </c>
      <c r="D359" s="182" t="s">
        <v>962</v>
      </c>
      <c r="E359" s="182" t="s">
        <v>256</v>
      </c>
      <c r="F359" s="182" t="s">
        <v>877</v>
      </c>
      <c r="G359" s="182" t="s">
        <v>963</v>
      </c>
    </row>
    <row r="360" spans="1:7">
      <c r="A360" s="182">
        <v>8890301</v>
      </c>
      <c r="B360" s="182" t="s">
        <v>253</v>
      </c>
      <c r="C360" s="182" t="s">
        <v>876</v>
      </c>
      <c r="D360" s="182" t="s">
        <v>964</v>
      </c>
      <c r="E360" s="182" t="s">
        <v>256</v>
      </c>
      <c r="F360" s="182" t="s">
        <v>877</v>
      </c>
      <c r="G360" s="182" t="s">
        <v>965</v>
      </c>
    </row>
    <row r="361" spans="1:7">
      <c r="A361" s="182">
        <v>8890304</v>
      </c>
      <c r="B361" s="182" t="s">
        <v>253</v>
      </c>
      <c r="C361" s="182" t="s">
        <v>876</v>
      </c>
      <c r="D361" s="182" t="s">
        <v>966</v>
      </c>
      <c r="E361" s="182" t="s">
        <v>256</v>
      </c>
      <c r="F361" s="182" t="s">
        <v>877</v>
      </c>
      <c r="G361" s="182" t="s">
        <v>967</v>
      </c>
    </row>
    <row r="362" spans="1:7">
      <c r="A362" s="182">
        <v>8890303</v>
      </c>
      <c r="B362" s="182" t="s">
        <v>253</v>
      </c>
      <c r="C362" s="182" t="s">
        <v>876</v>
      </c>
      <c r="D362" s="182" t="s">
        <v>968</v>
      </c>
      <c r="E362" s="182" t="s">
        <v>256</v>
      </c>
      <c r="F362" s="182" t="s">
        <v>877</v>
      </c>
      <c r="G362" s="182" t="s">
        <v>969</v>
      </c>
    </row>
    <row r="363" spans="1:7">
      <c r="A363" s="182">
        <v>8820121</v>
      </c>
      <c r="B363" s="182" t="s">
        <v>253</v>
      </c>
      <c r="C363" s="182" t="s">
        <v>876</v>
      </c>
      <c r="D363" s="182" t="s">
        <v>970</v>
      </c>
      <c r="E363" s="182" t="s">
        <v>256</v>
      </c>
      <c r="F363" s="182" t="s">
        <v>877</v>
      </c>
      <c r="G363" s="182" t="s">
        <v>971</v>
      </c>
    </row>
    <row r="364" spans="1:7">
      <c r="A364" s="182">
        <v>8820122</v>
      </c>
      <c r="B364" s="182" t="s">
        <v>253</v>
      </c>
      <c r="C364" s="182" t="s">
        <v>876</v>
      </c>
      <c r="D364" s="182" t="s">
        <v>972</v>
      </c>
      <c r="E364" s="182" t="s">
        <v>256</v>
      </c>
      <c r="F364" s="182" t="s">
        <v>877</v>
      </c>
      <c r="G364" s="182" t="s">
        <v>973</v>
      </c>
    </row>
    <row r="365" spans="1:7">
      <c r="A365" s="182">
        <v>8820123</v>
      </c>
      <c r="B365" s="182" t="s">
        <v>253</v>
      </c>
      <c r="C365" s="182" t="s">
        <v>876</v>
      </c>
      <c r="D365" s="182" t="s">
        <v>974</v>
      </c>
      <c r="E365" s="182" t="s">
        <v>256</v>
      </c>
      <c r="F365" s="182" t="s">
        <v>877</v>
      </c>
      <c r="G365" s="182" t="s">
        <v>975</v>
      </c>
    </row>
    <row r="366" spans="1:7">
      <c r="A366" s="182">
        <v>8820106</v>
      </c>
      <c r="B366" s="182" t="s">
        <v>253</v>
      </c>
      <c r="C366" s="182" t="s">
        <v>876</v>
      </c>
      <c r="D366" s="182" t="s">
        <v>976</v>
      </c>
      <c r="E366" s="182" t="s">
        <v>256</v>
      </c>
      <c r="F366" s="182" t="s">
        <v>877</v>
      </c>
      <c r="G366" s="182" t="s">
        <v>977</v>
      </c>
    </row>
    <row r="367" spans="1:7">
      <c r="A367" s="182">
        <v>8820126</v>
      </c>
      <c r="B367" s="182" t="s">
        <v>253</v>
      </c>
      <c r="C367" s="182" t="s">
        <v>876</v>
      </c>
      <c r="D367" s="182" t="s">
        <v>978</v>
      </c>
      <c r="E367" s="182" t="s">
        <v>256</v>
      </c>
      <c r="F367" s="182" t="s">
        <v>877</v>
      </c>
      <c r="G367" s="182" t="s">
        <v>979</v>
      </c>
    </row>
    <row r="368" spans="1:7">
      <c r="A368" s="182">
        <v>8820231</v>
      </c>
      <c r="B368" s="182" t="s">
        <v>253</v>
      </c>
      <c r="C368" s="182" t="s">
        <v>876</v>
      </c>
      <c r="D368" s="182" t="s">
        <v>980</v>
      </c>
      <c r="E368" s="182" t="s">
        <v>256</v>
      </c>
      <c r="F368" s="182" t="s">
        <v>877</v>
      </c>
      <c r="G368" s="182" t="s">
        <v>981</v>
      </c>
    </row>
    <row r="369" spans="1:7">
      <c r="A369" s="182">
        <v>8820125</v>
      </c>
      <c r="B369" s="182" t="s">
        <v>253</v>
      </c>
      <c r="C369" s="182" t="s">
        <v>876</v>
      </c>
      <c r="D369" s="182" t="s">
        <v>982</v>
      </c>
      <c r="E369" s="182" t="s">
        <v>256</v>
      </c>
      <c r="F369" s="182" t="s">
        <v>877</v>
      </c>
      <c r="G369" s="182" t="s">
        <v>983</v>
      </c>
    </row>
    <row r="370" spans="1:7">
      <c r="A370" s="182">
        <v>8820129</v>
      </c>
      <c r="B370" s="182" t="s">
        <v>253</v>
      </c>
      <c r="C370" s="182" t="s">
        <v>876</v>
      </c>
      <c r="D370" s="182" t="s">
        <v>984</v>
      </c>
      <c r="E370" s="182" t="s">
        <v>256</v>
      </c>
      <c r="F370" s="182" t="s">
        <v>877</v>
      </c>
      <c r="G370" s="182" t="s">
        <v>985</v>
      </c>
    </row>
    <row r="371" spans="1:7">
      <c r="A371" s="182">
        <v>8820127</v>
      </c>
      <c r="B371" s="182" t="s">
        <v>253</v>
      </c>
      <c r="C371" s="182" t="s">
        <v>876</v>
      </c>
      <c r="D371" s="182" t="s">
        <v>986</v>
      </c>
      <c r="E371" s="182" t="s">
        <v>256</v>
      </c>
      <c r="F371" s="182" t="s">
        <v>877</v>
      </c>
      <c r="G371" s="182" t="s">
        <v>987</v>
      </c>
    </row>
    <row r="372" spans="1:7">
      <c r="A372" s="182">
        <v>8820241</v>
      </c>
      <c r="B372" s="182" t="s">
        <v>253</v>
      </c>
      <c r="C372" s="182" t="s">
        <v>876</v>
      </c>
      <c r="D372" s="182" t="s">
        <v>988</v>
      </c>
      <c r="E372" s="182" t="s">
        <v>256</v>
      </c>
      <c r="F372" s="182" t="s">
        <v>877</v>
      </c>
      <c r="G372" s="182" t="s">
        <v>989</v>
      </c>
    </row>
    <row r="373" spans="1:7">
      <c r="A373" s="182">
        <v>8820237</v>
      </c>
      <c r="B373" s="182" t="s">
        <v>253</v>
      </c>
      <c r="C373" s="182" t="s">
        <v>876</v>
      </c>
      <c r="D373" s="182" t="s">
        <v>990</v>
      </c>
      <c r="E373" s="182" t="s">
        <v>256</v>
      </c>
      <c r="F373" s="182" t="s">
        <v>877</v>
      </c>
      <c r="G373" s="182" t="s">
        <v>991</v>
      </c>
    </row>
    <row r="374" spans="1:7">
      <c r="A374" s="182">
        <v>8820232</v>
      </c>
      <c r="B374" s="182" t="s">
        <v>253</v>
      </c>
      <c r="C374" s="182" t="s">
        <v>876</v>
      </c>
      <c r="D374" s="182" t="s">
        <v>992</v>
      </c>
      <c r="E374" s="182" t="s">
        <v>256</v>
      </c>
      <c r="F374" s="182" t="s">
        <v>877</v>
      </c>
      <c r="G374" s="182" t="s">
        <v>993</v>
      </c>
    </row>
    <row r="375" spans="1:7">
      <c r="A375" s="182">
        <v>8820233</v>
      </c>
      <c r="B375" s="182" t="s">
        <v>253</v>
      </c>
      <c r="C375" s="182" t="s">
        <v>876</v>
      </c>
      <c r="D375" s="182" t="s">
        <v>994</v>
      </c>
      <c r="E375" s="182" t="s">
        <v>256</v>
      </c>
      <c r="F375" s="182" t="s">
        <v>877</v>
      </c>
      <c r="G375" s="182" t="s">
        <v>995</v>
      </c>
    </row>
    <row r="376" spans="1:7">
      <c r="A376" s="182">
        <v>8820124</v>
      </c>
      <c r="B376" s="182" t="s">
        <v>253</v>
      </c>
      <c r="C376" s="182" t="s">
        <v>876</v>
      </c>
      <c r="D376" s="182" t="s">
        <v>996</v>
      </c>
      <c r="E376" s="182" t="s">
        <v>256</v>
      </c>
      <c r="F376" s="182" t="s">
        <v>877</v>
      </c>
      <c r="G376" s="182" t="s">
        <v>997</v>
      </c>
    </row>
    <row r="377" spans="1:7">
      <c r="A377" s="182">
        <v>8820238</v>
      </c>
      <c r="B377" s="182" t="s">
        <v>253</v>
      </c>
      <c r="C377" s="182" t="s">
        <v>876</v>
      </c>
      <c r="D377" s="182" t="s">
        <v>998</v>
      </c>
      <c r="E377" s="182" t="s">
        <v>256</v>
      </c>
      <c r="F377" s="182" t="s">
        <v>877</v>
      </c>
      <c r="G377" s="182" t="s">
        <v>999</v>
      </c>
    </row>
    <row r="378" spans="1:7">
      <c r="A378" s="182">
        <v>8820104</v>
      </c>
      <c r="B378" s="182" t="s">
        <v>253</v>
      </c>
      <c r="C378" s="182" t="s">
        <v>876</v>
      </c>
      <c r="D378" s="182" t="s">
        <v>1000</v>
      </c>
      <c r="E378" s="182" t="s">
        <v>256</v>
      </c>
      <c r="F378" s="182" t="s">
        <v>877</v>
      </c>
      <c r="G378" s="182" t="s">
        <v>1001</v>
      </c>
    </row>
    <row r="379" spans="1:7">
      <c r="A379" s="182">
        <v>8820245</v>
      </c>
      <c r="B379" s="182" t="s">
        <v>253</v>
      </c>
      <c r="C379" s="182" t="s">
        <v>876</v>
      </c>
      <c r="D379" s="182" t="s">
        <v>1002</v>
      </c>
      <c r="E379" s="182" t="s">
        <v>256</v>
      </c>
      <c r="F379" s="182" t="s">
        <v>877</v>
      </c>
      <c r="G379" s="182" t="s">
        <v>1003</v>
      </c>
    </row>
    <row r="380" spans="1:7">
      <c r="A380" s="182">
        <v>8820244</v>
      </c>
      <c r="B380" s="182" t="s">
        <v>253</v>
      </c>
      <c r="C380" s="182" t="s">
        <v>876</v>
      </c>
      <c r="D380" s="182" t="s">
        <v>1004</v>
      </c>
      <c r="E380" s="182" t="s">
        <v>256</v>
      </c>
      <c r="F380" s="182" t="s">
        <v>877</v>
      </c>
      <c r="G380" s="182" t="s">
        <v>1005</v>
      </c>
    </row>
    <row r="381" spans="1:7">
      <c r="A381" s="182">
        <v>8820243</v>
      </c>
      <c r="B381" s="182" t="s">
        <v>253</v>
      </c>
      <c r="C381" s="182" t="s">
        <v>876</v>
      </c>
      <c r="D381" s="182" t="s">
        <v>1006</v>
      </c>
      <c r="E381" s="182" t="s">
        <v>256</v>
      </c>
      <c r="F381" s="182" t="s">
        <v>877</v>
      </c>
      <c r="G381" s="182" t="s">
        <v>1007</v>
      </c>
    </row>
    <row r="382" spans="1:7">
      <c r="A382" s="182">
        <v>8820236</v>
      </c>
      <c r="B382" s="182" t="s">
        <v>253</v>
      </c>
      <c r="C382" s="182" t="s">
        <v>876</v>
      </c>
      <c r="D382" s="182" t="s">
        <v>1008</v>
      </c>
      <c r="E382" s="182" t="s">
        <v>256</v>
      </c>
      <c r="F382" s="182" t="s">
        <v>877</v>
      </c>
      <c r="G382" s="182" t="s">
        <v>1009</v>
      </c>
    </row>
    <row r="383" spans="1:7">
      <c r="A383" s="182">
        <v>8820107</v>
      </c>
      <c r="B383" s="182" t="s">
        <v>253</v>
      </c>
      <c r="C383" s="182" t="s">
        <v>876</v>
      </c>
      <c r="D383" s="182" t="s">
        <v>1010</v>
      </c>
      <c r="E383" s="182" t="s">
        <v>256</v>
      </c>
      <c r="F383" s="182" t="s">
        <v>877</v>
      </c>
      <c r="G383" s="182" t="s">
        <v>1011</v>
      </c>
    </row>
    <row r="384" spans="1:7">
      <c r="A384" s="182">
        <v>8820101</v>
      </c>
      <c r="B384" s="182" t="s">
        <v>253</v>
      </c>
      <c r="C384" s="182" t="s">
        <v>876</v>
      </c>
      <c r="D384" s="182" t="s">
        <v>1012</v>
      </c>
      <c r="E384" s="182" t="s">
        <v>256</v>
      </c>
      <c r="F384" s="182" t="s">
        <v>877</v>
      </c>
      <c r="G384" s="182" t="s">
        <v>1013</v>
      </c>
    </row>
    <row r="385" spans="1:7">
      <c r="A385" s="182">
        <v>8820235</v>
      </c>
      <c r="B385" s="182" t="s">
        <v>253</v>
      </c>
      <c r="C385" s="182" t="s">
        <v>876</v>
      </c>
      <c r="D385" s="182" t="s">
        <v>1014</v>
      </c>
      <c r="E385" s="182" t="s">
        <v>256</v>
      </c>
      <c r="F385" s="182" t="s">
        <v>877</v>
      </c>
      <c r="G385" s="182" t="s">
        <v>1015</v>
      </c>
    </row>
    <row r="386" spans="1:7">
      <c r="A386" s="182">
        <v>8820128</v>
      </c>
      <c r="B386" s="182" t="s">
        <v>253</v>
      </c>
      <c r="C386" s="182" t="s">
        <v>876</v>
      </c>
      <c r="D386" s="182" t="s">
        <v>1016</v>
      </c>
      <c r="E386" s="182" t="s">
        <v>256</v>
      </c>
      <c r="F386" s="182" t="s">
        <v>877</v>
      </c>
      <c r="G386" s="182" t="s">
        <v>1017</v>
      </c>
    </row>
    <row r="387" spans="1:7">
      <c r="A387" s="182">
        <v>8820234</v>
      </c>
      <c r="B387" s="182" t="s">
        <v>253</v>
      </c>
      <c r="C387" s="182" t="s">
        <v>876</v>
      </c>
      <c r="D387" s="182" t="s">
        <v>1018</v>
      </c>
      <c r="E387" s="182" t="s">
        <v>256</v>
      </c>
      <c r="F387" s="182" t="s">
        <v>877</v>
      </c>
      <c r="G387" s="182" t="s">
        <v>1019</v>
      </c>
    </row>
    <row r="388" spans="1:7">
      <c r="A388" s="182">
        <v>8820242</v>
      </c>
      <c r="B388" s="182" t="s">
        <v>253</v>
      </c>
      <c r="C388" s="182" t="s">
        <v>876</v>
      </c>
      <c r="D388" s="182" t="s">
        <v>1020</v>
      </c>
      <c r="E388" s="182" t="s">
        <v>256</v>
      </c>
      <c r="F388" s="182" t="s">
        <v>877</v>
      </c>
      <c r="G388" s="182" t="s">
        <v>1021</v>
      </c>
    </row>
    <row r="389" spans="1:7">
      <c r="A389" s="182">
        <v>8820097</v>
      </c>
      <c r="B389" s="182" t="s">
        <v>253</v>
      </c>
      <c r="C389" s="182" t="s">
        <v>876</v>
      </c>
      <c r="D389" s="182" t="s">
        <v>1022</v>
      </c>
      <c r="E389" s="182" t="s">
        <v>256</v>
      </c>
      <c r="F389" s="182" t="s">
        <v>877</v>
      </c>
      <c r="G389" s="182" t="s">
        <v>1023</v>
      </c>
    </row>
    <row r="390" spans="1:7">
      <c r="A390" s="182">
        <v>8890101</v>
      </c>
      <c r="B390" s="182" t="s">
        <v>253</v>
      </c>
      <c r="C390" s="182" t="s">
        <v>876</v>
      </c>
      <c r="D390" s="182" t="s">
        <v>1024</v>
      </c>
      <c r="E390" s="182" t="s">
        <v>256</v>
      </c>
      <c r="F390" s="182" t="s">
        <v>877</v>
      </c>
      <c r="G390" s="182" t="s">
        <v>1938</v>
      </c>
    </row>
    <row r="391" spans="1:7">
      <c r="A391" s="182">
        <v>8890102</v>
      </c>
      <c r="B391" s="182" t="s">
        <v>253</v>
      </c>
      <c r="C391" s="182" t="s">
        <v>876</v>
      </c>
      <c r="D391" s="182" t="s">
        <v>1025</v>
      </c>
      <c r="E391" s="182" t="s">
        <v>256</v>
      </c>
      <c r="F391" s="182" t="s">
        <v>877</v>
      </c>
      <c r="G391" s="182" t="s">
        <v>1026</v>
      </c>
    </row>
    <row r="392" spans="1:7">
      <c r="A392" s="182">
        <v>8820041</v>
      </c>
      <c r="B392" s="182" t="s">
        <v>253</v>
      </c>
      <c r="C392" s="182" t="s">
        <v>876</v>
      </c>
      <c r="D392" s="182" t="s">
        <v>1027</v>
      </c>
      <c r="E392" s="182" t="s">
        <v>256</v>
      </c>
      <c r="F392" s="182" t="s">
        <v>877</v>
      </c>
      <c r="G392" s="182" t="s">
        <v>1028</v>
      </c>
    </row>
    <row r="393" spans="1:7">
      <c r="A393" s="182">
        <v>8820834</v>
      </c>
      <c r="B393" s="182" t="s">
        <v>253</v>
      </c>
      <c r="C393" s="182" t="s">
        <v>876</v>
      </c>
      <c r="D393" s="182" t="s">
        <v>1029</v>
      </c>
      <c r="E393" s="182" t="s">
        <v>256</v>
      </c>
      <c r="F393" s="182" t="s">
        <v>877</v>
      </c>
      <c r="G393" s="182" t="s">
        <v>1030</v>
      </c>
    </row>
    <row r="394" spans="1:7">
      <c r="A394" s="182">
        <v>8890505</v>
      </c>
      <c r="B394" s="182" t="s">
        <v>253</v>
      </c>
      <c r="C394" s="182" t="s">
        <v>876</v>
      </c>
      <c r="D394" s="182" t="s">
        <v>1031</v>
      </c>
      <c r="E394" s="182" t="s">
        <v>256</v>
      </c>
      <c r="F394" s="182" t="s">
        <v>877</v>
      </c>
      <c r="G394" s="182" t="s">
        <v>1032</v>
      </c>
    </row>
    <row r="395" spans="1:7">
      <c r="A395" s="182">
        <v>8820814</v>
      </c>
      <c r="B395" s="182" t="s">
        <v>253</v>
      </c>
      <c r="C395" s="182" t="s">
        <v>876</v>
      </c>
      <c r="D395" s="182" t="s">
        <v>1033</v>
      </c>
      <c r="E395" s="182" t="s">
        <v>256</v>
      </c>
      <c r="F395" s="182" t="s">
        <v>877</v>
      </c>
      <c r="G395" s="182" t="s">
        <v>1034</v>
      </c>
    </row>
    <row r="396" spans="1:7">
      <c r="A396" s="182">
        <v>8820873</v>
      </c>
      <c r="B396" s="182" t="s">
        <v>253</v>
      </c>
      <c r="C396" s="182" t="s">
        <v>876</v>
      </c>
      <c r="D396" s="182" t="s">
        <v>1035</v>
      </c>
      <c r="E396" s="182" t="s">
        <v>256</v>
      </c>
      <c r="F396" s="182" t="s">
        <v>877</v>
      </c>
      <c r="G396" s="182" t="s">
        <v>1036</v>
      </c>
    </row>
    <row r="397" spans="1:7">
      <c r="A397" s="182">
        <v>8890514</v>
      </c>
      <c r="B397" s="182" t="s">
        <v>253</v>
      </c>
      <c r="C397" s="182" t="s">
        <v>876</v>
      </c>
      <c r="D397" s="182" t="s">
        <v>1037</v>
      </c>
      <c r="E397" s="182" t="s">
        <v>256</v>
      </c>
      <c r="F397" s="182" t="s">
        <v>877</v>
      </c>
      <c r="G397" s="182" t="s">
        <v>1038</v>
      </c>
    </row>
    <row r="398" spans="1:7">
      <c r="A398" s="182">
        <v>8890322</v>
      </c>
      <c r="B398" s="182" t="s">
        <v>253</v>
      </c>
      <c r="C398" s="182" t="s">
        <v>876</v>
      </c>
      <c r="D398" s="182" t="s">
        <v>1039</v>
      </c>
      <c r="E398" s="182" t="s">
        <v>256</v>
      </c>
      <c r="F398" s="182" t="s">
        <v>877</v>
      </c>
      <c r="G398" s="182" t="s">
        <v>1040</v>
      </c>
    </row>
    <row r="399" spans="1:7">
      <c r="A399" s="182">
        <v>8820091</v>
      </c>
      <c r="B399" s="182" t="s">
        <v>253</v>
      </c>
      <c r="C399" s="182" t="s">
        <v>876</v>
      </c>
      <c r="D399" s="182" t="s">
        <v>1041</v>
      </c>
      <c r="E399" s="182" t="s">
        <v>256</v>
      </c>
      <c r="F399" s="182" t="s">
        <v>877</v>
      </c>
      <c r="G399" s="182" t="s">
        <v>1042</v>
      </c>
    </row>
    <row r="400" spans="1:7">
      <c r="A400" s="182">
        <v>8820093</v>
      </c>
      <c r="B400" s="182" t="s">
        <v>253</v>
      </c>
      <c r="C400" s="182" t="s">
        <v>876</v>
      </c>
      <c r="D400" s="182" t="s">
        <v>1043</v>
      </c>
      <c r="E400" s="182" t="s">
        <v>256</v>
      </c>
      <c r="F400" s="182" t="s">
        <v>877</v>
      </c>
      <c r="G400" s="182" t="s">
        <v>1044</v>
      </c>
    </row>
    <row r="401" spans="1:7">
      <c r="A401" s="182">
        <v>8820076</v>
      </c>
      <c r="B401" s="182" t="s">
        <v>253</v>
      </c>
      <c r="C401" s="182" t="s">
        <v>876</v>
      </c>
      <c r="D401" s="182" t="s">
        <v>1045</v>
      </c>
      <c r="E401" s="182" t="s">
        <v>256</v>
      </c>
      <c r="F401" s="182" t="s">
        <v>877</v>
      </c>
      <c r="G401" s="182" t="s">
        <v>1046</v>
      </c>
    </row>
    <row r="402" spans="1:7">
      <c r="A402" s="182">
        <v>8820882</v>
      </c>
      <c r="B402" s="182" t="s">
        <v>253</v>
      </c>
      <c r="C402" s="182" t="s">
        <v>876</v>
      </c>
      <c r="D402" s="182" t="s">
        <v>1047</v>
      </c>
      <c r="E402" s="182" t="s">
        <v>256</v>
      </c>
      <c r="F402" s="182" t="s">
        <v>877</v>
      </c>
      <c r="G402" s="182" t="s">
        <v>1048</v>
      </c>
    </row>
    <row r="403" spans="1:7">
      <c r="A403" s="182">
        <v>8820061</v>
      </c>
      <c r="B403" s="182" t="s">
        <v>253</v>
      </c>
      <c r="C403" s="182" t="s">
        <v>876</v>
      </c>
      <c r="D403" s="182" t="s">
        <v>1049</v>
      </c>
      <c r="E403" s="182" t="s">
        <v>256</v>
      </c>
      <c r="F403" s="182" t="s">
        <v>877</v>
      </c>
      <c r="G403" s="182" t="s">
        <v>1050</v>
      </c>
    </row>
    <row r="404" spans="1:7">
      <c r="A404" s="182">
        <v>8820047</v>
      </c>
      <c r="B404" s="182" t="s">
        <v>253</v>
      </c>
      <c r="C404" s="182" t="s">
        <v>876</v>
      </c>
      <c r="D404" s="182" t="s">
        <v>1051</v>
      </c>
      <c r="E404" s="182" t="s">
        <v>256</v>
      </c>
      <c r="F404" s="182" t="s">
        <v>877</v>
      </c>
      <c r="G404" s="182" t="s">
        <v>1052</v>
      </c>
    </row>
    <row r="405" spans="1:7">
      <c r="A405" s="182">
        <v>8820832</v>
      </c>
      <c r="B405" s="182" t="s">
        <v>253</v>
      </c>
      <c r="C405" s="182" t="s">
        <v>876</v>
      </c>
      <c r="D405" s="182" t="s">
        <v>1053</v>
      </c>
      <c r="E405" s="182" t="s">
        <v>256</v>
      </c>
      <c r="F405" s="182" t="s">
        <v>877</v>
      </c>
      <c r="G405" s="182" t="s">
        <v>1054</v>
      </c>
    </row>
    <row r="406" spans="1:7">
      <c r="A406" s="182">
        <v>8820053</v>
      </c>
      <c r="B406" s="182" t="s">
        <v>253</v>
      </c>
      <c r="C406" s="182" t="s">
        <v>876</v>
      </c>
      <c r="D406" s="182" t="s">
        <v>1055</v>
      </c>
      <c r="E406" s="182" t="s">
        <v>256</v>
      </c>
      <c r="F406" s="182" t="s">
        <v>877</v>
      </c>
      <c r="G406" s="182" t="s">
        <v>1056</v>
      </c>
    </row>
    <row r="407" spans="1:7">
      <c r="A407" s="182">
        <v>8820054</v>
      </c>
      <c r="B407" s="182" t="s">
        <v>253</v>
      </c>
      <c r="C407" s="182" t="s">
        <v>876</v>
      </c>
      <c r="D407" s="182" t="s">
        <v>739</v>
      </c>
      <c r="E407" s="182" t="s">
        <v>256</v>
      </c>
      <c r="F407" s="182" t="s">
        <v>877</v>
      </c>
      <c r="G407" s="182" t="s">
        <v>740</v>
      </c>
    </row>
    <row r="408" spans="1:7">
      <c r="A408" s="182">
        <v>8820007</v>
      </c>
      <c r="B408" s="182" t="s">
        <v>253</v>
      </c>
      <c r="C408" s="182" t="s">
        <v>876</v>
      </c>
      <c r="D408" s="182" t="s">
        <v>1057</v>
      </c>
      <c r="E408" s="182" t="s">
        <v>256</v>
      </c>
      <c r="F408" s="182" t="s">
        <v>877</v>
      </c>
      <c r="G408" s="182" t="s">
        <v>1058</v>
      </c>
    </row>
    <row r="409" spans="1:7">
      <c r="A409" s="182">
        <v>8820816</v>
      </c>
      <c r="B409" s="182" t="s">
        <v>253</v>
      </c>
      <c r="C409" s="182" t="s">
        <v>876</v>
      </c>
      <c r="D409" s="182" t="s">
        <v>1059</v>
      </c>
      <c r="E409" s="182" t="s">
        <v>256</v>
      </c>
      <c r="F409" s="182" t="s">
        <v>877</v>
      </c>
      <c r="G409" s="182" t="s">
        <v>1060</v>
      </c>
    </row>
    <row r="410" spans="1:7">
      <c r="A410" s="182">
        <v>8820036</v>
      </c>
      <c r="B410" s="182" t="s">
        <v>253</v>
      </c>
      <c r="C410" s="182" t="s">
        <v>876</v>
      </c>
      <c r="D410" s="182" t="s">
        <v>1061</v>
      </c>
      <c r="E410" s="182" t="s">
        <v>256</v>
      </c>
      <c r="F410" s="182" t="s">
        <v>877</v>
      </c>
      <c r="G410" s="182" t="s">
        <v>1062</v>
      </c>
    </row>
    <row r="411" spans="1:7">
      <c r="A411" s="182">
        <v>8820002</v>
      </c>
      <c r="B411" s="182" t="s">
        <v>253</v>
      </c>
      <c r="C411" s="182" t="s">
        <v>876</v>
      </c>
      <c r="D411" s="182" t="s">
        <v>1063</v>
      </c>
      <c r="E411" s="182" t="s">
        <v>256</v>
      </c>
      <c r="F411" s="182" t="s">
        <v>877</v>
      </c>
      <c r="G411" s="182" t="s">
        <v>1064</v>
      </c>
    </row>
    <row r="412" spans="1:7">
      <c r="A412" s="182">
        <v>8820081</v>
      </c>
      <c r="B412" s="182" t="s">
        <v>253</v>
      </c>
      <c r="C412" s="182" t="s">
        <v>876</v>
      </c>
      <c r="D412" s="182" t="s">
        <v>1065</v>
      </c>
      <c r="E412" s="182" t="s">
        <v>256</v>
      </c>
      <c r="F412" s="182" t="s">
        <v>877</v>
      </c>
      <c r="G412" s="182" t="s">
        <v>1066</v>
      </c>
    </row>
    <row r="413" spans="1:7">
      <c r="A413" s="182">
        <v>8820864</v>
      </c>
      <c r="B413" s="182" t="s">
        <v>253</v>
      </c>
      <c r="C413" s="182" t="s">
        <v>876</v>
      </c>
      <c r="D413" s="182" t="s">
        <v>1067</v>
      </c>
      <c r="E413" s="182" t="s">
        <v>256</v>
      </c>
      <c r="F413" s="182" t="s">
        <v>877</v>
      </c>
      <c r="G413" s="182" t="s">
        <v>1068</v>
      </c>
    </row>
    <row r="414" spans="1:7">
      <c r="A414" s="182">
        <v>8820096</v>
      </c>
      <c r="B414" s="182" t="s">
        <v>253</v>
      </c>
      <c r="C414" s="182" t="s">
        <v>876</v>
      </c>
      <c r="D414" s="182" t="s">
        <v>1069</v>
      </c>
      <c r="E414" s="182" t="s">
        <v>256</v>
      </c>
      <c r="F414" s="182" t="s">
        <v>877</v>
      </c>
      <c r="G414" s="182" t="s">
        <v>1070</v>
      </c>
    </row>
    <row r="415" spans="1:7">
      <c r="A415" s="182">
        <v>8890504</v>
      </c>
      <c r="B415" s="182" t="s">
        <v>253</v>
      </c>
      <c r="C415" s="182" t="s">
        <v>876</v>
      </c>
      <c r="D415" s="182" t="s">
        <v>1071</v>
      </c>
      <c r="E415" s="182" t="s">
        <v>256</v>
      </c>
      <c r="F415" s="182" t="s">
        <v>877</v>
      </c>
      <c r="G415" s="182" t="s">
        <v>1072</v>
      </c>
    </row>
    <row r="416" spans="1:7">
      <c r="A416" s="182">
        <v>8820883</v>
      </c>
      <c r="B416" s="182" t="s">
        <v>253</v>
      </c>
      <c r="C416" s="182" t="s">
        <v>876</v>
      </c>
      <c r="D416" s="182" t="s">
        <v>1073</v>
      </c>
      <c r="E416" s="182" t="s">
        <v>256</v>
      </c>
      <c r="F416" s="182" t="s">
        <v>877</v>
      </c>
      <c r="G416" s="182" t="s">
        <v>1074</v>
      </c>
    </row>
    <row r="417" spans="1:7">
      <c r="A417" s="182">
        <v>8820034</v>
      </c>
      <c r="B417" s="182" t="s">
        <v>253</v>
      </c>
      <c r="C417" s="182" t="s">
        <v>876</v>
      </c>
      <c r="D417" s="182" t="s">
        <v>1075</v>
      </c>
      <c r="E417" s="182" t="s">
        <v>256</v>
      </c>
      <c r="F417" s="182" t="s">
        <v>877</v>
      </c>
      <c r="G417" s="182" t="s">
        <v>461</v>
      </c>
    </row>
    <row r="418" spans="1:7">
      <c r="A418" s="182">
        <v>8820014</v>
      </c>
      <c r="B418" s="182" t="s">
        <v>253</v>
      </c>
      <c r="C418" s="182" t="s">
        <v>876</v>
      </c>
      <c r="D418" s="182" t="s">
        <v>1076</v>
      </c>
      <c r="E418" s="182" t="s">
        <v>256</v>
      </c>
      <c r="F418" s="182" t="s">
        <v>877</v>
      </c>
      <c r="G418" s="182" t="s">
        <v>1077</v>
      </c>
    </row>
    <row r="419" spans="1:7">
      <c r="A419" s="182">
        <v>8820835</v>
      </c>
      <c r="B419" s="182" t="s">
        <v>253</v>
      </c>
      <c r="C419" s="182" t="s">
        <v>876</v>
      </c>
      <c r="D419" s="182" t="s">
        <v>1078</v>
      </c>
      <c r="E419" s="182" t="s">
        <v>256</v>
      </c>
      <c r="F419" s="182" t="s">
        <v>877</v>
      </c>
      <c r="G419" s="182" t="s">
        <v>1079</v>
      </c>
    </row>
    <row r="420" spans="1:7">
      <c r="A420" s="182">
        <v>8890512</v>
      </c>
      <c r="B420" s="182" t="s">
        <v>253</v>
      </c>
      <c r="C420" s="182" t="s">
        <v>876</v>
      </c>
      <c r="D420" s="182" t="s">
        <v>1080</v>
      </c>
      <c r="E420" s="182" t="s">
        <v>256</v>
      </c>
      <c r="F420" s="182" t="s">
        <v>877</v>
      </c>
      <c r="G420" s="182" t="s">
        <v>1081</v>
      </c>
    </row>
    <row r="421" spans="1:7">
      <c r="A421" s="182">
        <v>8820827</v>
      </c>
      <c r="B421" s="182" t="s">
        <v>253</v>
      </c>
      <c r="C421" s="182" t="s">
        <v>876</v>
      </c>
      <c r="D421" s="182" t="s">
        <v>1082</v>
      </c>
      <c r="E421" s="182" t="s">
        <v>256</v>
      </c>
      <c r="F421" s="182" t="s">
        <v>877</v>
      </c>
      <c r="G421" s="182" t="s">
        <v>1083</v>
      </c>
    </row>
    <row r="422" spans="1:7">
      <c r="A422" s="182">
        <v>8820011</v>
      </c>
      <c r="B422" s="182" t="s">
        <v>253</v>
      </c>
      <c r="C422" s="182" t="s">
        <v>876</v>
      </c>
      <c r="D422" s="182" t="s">
        <v>1084</v>
      </c>
      <c r="E422" s="182" t="s">
        <v>256</v>
      </c>
      <c r="F422" s="182" t="s">
        <v>877</v>
      </c>
      <c r="G422" s="182" t="s">
        <v>1085</v>
      </c>
    </row>
    <row r="423" spans="1:7">
      <c r="A423" s="182">
        <v>8820825</v>
      </c>
      <c r="B423" s="182" t="s">
        <v>253</v>
      </c>
      <c r="C423" s="182" t="s">
        <v>876</v>
      </c>
      <c r="D423" s="182" t="s">
        <v>1086</v>
      </c>
      <c r="E423" s="182" t="s">
        <v>256</v>
      </c>
      <c r="F423" s="182" t="s">
        <v>877</v>
      </c>
      <c r="G423" s="182" t="s">
        <v>1087</v>
      </c>
    </row>
    <row r="424" spans="1:7">
      <c r="A424" s="182">
        <v>8890321</v>
      </c>
      <c r="B424" s="182" t="s">
        <v>253</v>
      </c>
      <c r="C424" s="182" t="s">
        <v>876</v>
      </c>
      <c r="D424" s="182" t="s">
        <v>1088</v>
      </c>
      <c r="E424" s="182" t="s">
        <v>256</v>
      </c>
      <c r="F424" s="182" t="s">
        <v>877</v>
      </c>
      <c r="G424" s="182" t="s">
        <v>1089</v>
      </c>
    </row>
    <row r="425" spans="1:7">
      <c r="A425" s="182">
        <v>8820045</v>
      </c>
      <c r="B425" s="182" t="s">
        <v>253</v>
      </c>
      <c r="C425" s="182" t="s">
        <v>876</v>
      </c>
      <c r="D425" s="182" t="s">
        <v>1090</v>
      </c>
      <c r="E425" s="182" t="s">
        <v>256</v>
      </c>
      <c r="F425" s="182" t="s">
        <v>877</v>
      </c>
      <c r="G425" s="182" t="s">
        <v>1091</v>
      </c>
    </row>
    <row r="426" spans="1:7">
      <c r="A426" s="182">
        <v>8820857</v>
      </c>
      <c r="B426" s="182" t="s">
        <v>253</v>
      </c>
      <c r="C426" s="182" t="s">
        <v>876</v>
      </c>
      <c r="D426" s="182" t="s">
        <v>1092</v>
      </c>
      <c r="E426" s="182" t="s">
        <v>256</v>
      </c>
      <c r="F426" s="182" t="s">
        <v>877</v>
      </c>
      <c r="G426" s="182" t="s">
        <v>1093</v>
      </c>
    </row>
    <row r="427" spans="1:7">
      <c r="A427" s="182">
        <v>8890516</v>
      </c>
      <c r="B427" s="182" t="s">
        <v>253</v>
      </c>
      <c r="C427" s="182" t="s">
        <v>876</v>
      </c>
      <c r="D427" s="182" t="s">
        <v>1094</v>
      </c>
      <c r="E427" s="182" t="s">
        <v>256</v>
      </c>
      <c r="F427" s="182" t="s">
        <v>877</v>
      </c>
      <c r="G427" s="182" t="s">
        <v>1095</v>
      </c>
    </row>
    <row r="428" spans="1:7">
      <c r="A428" s="182">
        <v>8820042</v>
      </c>
      <c r="B428" s="182" t="s">
        <v>253</v>
      </c>
      <c r="C428" s="182" t="s">
        <v>876</v>
      </c>
      <c r="D428" s="182" t="s">
        <v>514</v>
      </c>
      <c r="E428" s="182" t="s">
        <v>256</v>
      </c>
      <c r="F428" s="182" t="s">
        <v>877</v>
      </c>
      <c r="G428" s="182" t="s">
        <v>515</v>
      </c>
    </row>
    <row r="429" spans="1:7">
      <c r="A429" s="182">
        <v>8820064</v>
      </c>
      <c r="B429" s="182" t="s">
        <v>253</v>
      </c>
      <c r="C429" s="182" t="s">
        <v>876</v>
      </c>
      <c r="D429" s="182" t="s">
        <v>1096</v>
      </c>
      <c r="E429" s="182" t="s">
        <v>256</v>
      </c>
      <c r="F429" s="182" t="s">
        <v>877</v>
      </c>
      <c r="G429" s="182" t="s">
        <v>788</v>
      </c>
    </row>
    <row r="430" spans="1:7">
      <c r="A430" s="182">
        <v>8820874</v>
      </c>
      <c r="B430" s="182" t="s">
        <v>253</v>
      </c>
      <c r="C430" s="182" t="s">
        <v>876</v>
      </c>
      <c r="D430" s="182" t="s">
        <v>1097</v>
      </c>
      <c r="E430" s="182" t="s">
        <v>256</v>
      </c>
      <c r="F430" s="182" t="s">
        <v>877</v>
      </c>
      <c r="G430" s="182" t="s">
        <v>1098</v>
      </c>
    </row>
    <row r="431" spans="1:7">
      <c r="A431" s="182">
        <v>8820824</v>
      </c>
      <c r="B431" s="182" t="s">
        <v>253</v>
      </c>
      <c r="C431" s="182" t="s">
        <v>876</v>
      </c>
      <c r="D431" s="182" t="s">
        <v>540</v>
      </c>
      <c r="E431" s="182" t="s">
        <v>256</v>
      </c>
      <c r="F431" s="182" t="s">
        <v>877</v>
      </c>
      <c r="G431" s="182" t="s">
        <v>541</v>
      </c>
    </row>
    <row r="432" spans="1:7">
      <c r="A432" s="182">
        <v>8820836</v>
      </c>
      <c r="B432" s="182" t="s">
        <v>253</v>
      </c>
      <c r="C432" s="182" t="s">
        <v>876</v>
      </c>
      <c r="D432" s="182" t="s">
        <v>1099</v>
      </c>
      <c r="E432" s="182" t="s">
        <v>256</v>
      </c>
      <c r="F432" s="182" t="s">
        <v>877</v>
      </c>
      <c r="G432" s="182" t="s">
        <v>1100</v>
      </c>
    </row>
    <row r="433" spans="1:7">
      <c r="A433" s="182">
        <v>8820865</v>
      </c>
      <c r="B433" s="182" t="s">
        <v>253</v>
      </c>
      <c r="C433" s="182" t="s">
        <v>876</v>
      </c>
      <c r="D433" s="182" t="s">
        <v>1101</v>
      </c>
      <c r="E433" s="182" t="s">
        <v>256</v>
      </c>
      <c r="F433" s="182" t="s">
        <v>877</v>
      </c>
      <c r="G433" s="182" t="s">
        <v>1102</v>
      </c>
    </row>
    <row r="434" spans="1:7">
      <c r="A434" s="182">
        <v>8820811</v>
      </c>
      <c r="B434" s="182" t="s">
        <v>253</v>
      </c>
      <c r="C434" s="182" t="s">
        <v>876</v>
      </c>
      <c r="D434" s="182" t="s">
        <v>1103</v>
      </c>
      <c r="E434" s="182" t="s">
        <v>256</v>
      </c>
      <c r="F434" s="182" t="s">
        <v>877</v>
      </c>
      <c r="G434" s="182" t="s">
        <v>1104</v>
      </c>
    </row>
    <row r="435" spans="1:7">
      <c r="A435" s="182">
        <v>8820016</v>
      </c>
      <c r="B435" s="182" t="s">
        <v>253</v>
      </c>
      <c r="C435" s="182" t="s">
        <v>876</v>
      </c>
      <c r="D435" s="182" t="s">
        <v>1105</v>
      </c>
      <c r="E435" s="182" t="s">
        <v>256</v>
      </c>
      <c r="F435" s="182" t="s">
        <v>877</v>
      </c>
      <c r="G435" s="182" t="s">
        <v>1106</v>
      </c>
    </row>
    <row r="436" spans="1:7">
      <c r="A436" s="182">
        <v>8890513</v>
      </c>
      <c r="B436" s="182" t="s">
        <v>253</v>
      </c>
      <c r="C436" s="182" t="s">
        <v>876</v>
      </c>
      <c r="D436" s="182" t="s">
        <v>1107</v>
      </c>
      <c r="E436" s="182" t="s">
        <v>256</v>
      </c>
      <c r="F436" s="182" t="s">
        <v>877</v>
      </c>
      <c r="G436" s="182" t="s">
        <v>1108</v>
      </c>
    </row>
    <row r="437" spans="1:7">
      <c r="A437" s="182">
        <v>8820051</v>
      </c>
      <c r="B437" s="182" t="s">
        <v>253</v>
      </c>
      <c r="C437" s="182" t="s">
        <v>876</v>
      </c>
      <c r="D437" s="182" t="s">
        <v>1109</v>
      </c>
      <c r="E437" s="182" t="s">
        <v>256</v>
      </c>
      <c r="F437" s="182" t="s">
        <v>877</v>
      </c>
      <c r="G437" s="182" t="s">
        <v>1110</v>
      </c>
    </row>
    <row r="438" spans="1:7">
      <c r="A438" s="182">
        <v>8820031</v>
      </c>
      <c r="B438" s="182" t="s">
        <v>253</v>
      </c>
      <c r="C438" s="182" t="s">
        <v>876</v>
      </c>
      <c r="D438" s="182" t="s">
        <v>1111</v>
      </c>
      <c r="E438" s="182" t="s">
        <v>256</v>
      </c>
      <c r="F438" s="182" t="s">
        <v>877</v>
      </c>
      <c r="G438" s="182" t="s">
        <v>1112</v>
      </c>
    </row>
    <row r="439" spans="1:7">
      <c r="A439" s="182">
        <v>8820846</v>
      </c>
      <c r="B439" s="182" t="s">
        <v>253</v>
      </c>
      <c r="C439" s="182" t="s">
        <v>876</v>
      </c>
      <c r="D439" s="182" t="s">
        <v>1113</v>
      </c>
      <c r="E439" s="182" t="s">
        <v>256</v>
      </c>
      <c r="F439" s="182" t="s">
        <v>877</v>
      </c>
      <c r="G439" s="182" t="s">
        <v>1114</v>
      </c>
    </row>
    <row r="440" spans="1:7">
      <c r="A440" s="182">
        <v>8820032</v>
      </c>
      <c r="B440" s="182" t="s">
        <v>253</v>
      </c>
      <c r="C440" s="182" t="s">
        <v>876</v>
      </c>
      <c r="D440" s="182" t="s">
        <v>1115</v>
      </c>
      <c r="E440" s="182" t="s">
        <v>256</v>
      </c>
      <c r="F440" s="182" t="s">
        <v>877</v>
      </c>
      <c r="G440" s="182" t="s">
        <v>1116</v>
      </c>
    </row>
    <row r="441" spans="1:7">
      <c r="A441" s="182">
        <v>8820823</v>
      </c>
      <c r="B441" s="182" t="s">
        <v>253</v>
      </c>
      <c r="C441" s="182" t="s">
        <v>876</v>
      </c>
      <c r="D441" s="182" t="s">
        <v>805</v>
      </c>
      <c r="E441" s="182" t="s">
        <v>256</v>
      </c>
      <c r="F441" s="182" t="s">
        <v>877</v>
      </c>
      <c r="G441" s="182" t="s">
        <v>806</v>
      </c>
    </row>
    <row r="442" spans="1:7">
      <c r="A442" s="182">
        <v>8820884</v>
      </c>
      <c r="B442" s="182" t="s">
        <v>253</v>
      </c>
      <c r="C442" s="182" t="s">
        <v>876</v>
      </c>
      <c r="D442" s="182" t="s">
        <v>1117</v>
      </c>
      <c r="E442" s="182" t="s">
        <v>256</v>
      </c>
      <c r="F442" s="182" t="s">
        <v>877</v>
      </c>
      <c r="G442" s="182" t="s">
        <v>1118</v>
      </c>
    </row>
    <row r="443" spans="1:7">
      <c r="A443" s="182">
        <v>8820843</v>
      </c>
      <c r="B443" s="182" t="s">
        <v>253</v>
      </c>
      <c r="C443" s="182" t="s">
        <v>876</v>
      </c>
      <c r="D443" s="182" t="s">
        <v>1119</v>
      </c>
      <c r="E443" s="182" t="s">
        <v>256</v>
      </c>
      <c r="F443" s="182" t="s">
        <v>877</v>
      </c>
      <c r="G443" s="182" t="s">
        <v>1120</v>
      </c>
    </row>
    <row r="444" spans="1:7">
      <c r="A444" s="182">
        <v>8820854</v>
      </c>
      <c r="B444" s="182" t="s">
        <v>253</v>
      </c>
      <c r="C444" s="182" t="s">
        <v>876</v>
      </c>
      <c r="D444" s="182" t="s">
        <v>1121</v>
      </c>
      <c r="E444" s="182" t="s">
        <v>256</v>
      </c>
      <c r="F444" s="182" t="s">
        <v>877</v>
      </c>
      <c r="G444" s="182" t="s">
        <v>1122</v>
      </c>
    </row>
    <row r="445" spans="1:7">
      <c r="A445" s="182">
        <v>8820005</v>
      </c>
      <c r="B445" s="182" t="s">
        <v>253</v>
      </c>
      <c r="C445" s="182" t="s">
        <v>876</v>
      </c>
      <c r="D445" s="182" t="s">
        <v>1123</v>
      </c>
      <c r="E445" s="182" t="s">
        <v>256</v>
      </c>
      <c r="F445" s="182" t="s">
        <v>877</v>
      </c>
      <c r="G445" s="182" t="s">
        <v>1124</v>
      </c>
    </row>
    <row r="446" spans="1:7">
      <c r="A446" s="182">
        <v>8820804</v>
      </c>
      <c r="B446" s="182" t="s">
        <v>253</v>
      </c>
      <c r="C446" s="182" t="s">
        <v>876</v>
      </c>
      <c r="D446" s="182" t="s">
        <v>1125</v>
      </c>
      <c r="E446" s="182" t="s">
        <v>256</v>
      </c>
      <c r="F446" s="182" t="s">
        <v>877</v>
      </c>
      <c r="G446" s="182" t="s">
        <v>1126</v>
      </c>
    </row>
    <row r="447" spans="1:7">
      <c r="A447" s="182">
        <v>8820802</v>
      </c>
      <c r="B447" s="182" t="s">
        <v>253</v>
      </c>
      <c r="C447" s="182" t="s">
        <v>876</v>
      </c>
      <c r="D447" s="182" t="s">
        <v>1127</v>
      </c>
      <c r="E447" s="182" t="s">
        <v>256</v>
      </c>
      <c r="F447" s="182" t="s">
        <v>877</v>
      </c>
      <c r="G447" s="182" t="s">
        <v>1128</v>
      </c>
    </row>
    <row r="448" spans="1:7">
      <c r="A448" s="182">
        <v>8820805</v>
      </c>
      <c r="B448" s="182" t="s">
        <v>253</v>
      </c>
      <c r="C448" s="182" t="s">
        <v>876</v>
      </c>
      <c r="D448" s="182" t="s">
        <v>1129</v>
      </c>
      <c r="E448" s="182" t="s">
        <v>256</v>
      </c>
      <c r="F448" s="182" t="s">
        <v>877</v>
      </c>
      <c r="G448" s="182" t="s">
        <v>1130</v>
      </c>
    </row>
    <row r="449" spans="1:7">
      <c r="A449" s="182">
        <v>8820801</v>
      </c>
      <c r="B449" s="182" t="s">
        <v>253</v>
      </c>
      <c r="C449" s="182" t="s">
        <v>876</v>
      </c>
      <c r="D449" s="182" t="s">
        <v>1131</v>
      </c>
      <c r="E449" s="182" t="s">
        <v>256</v>
      </c>
      <c r="F449" s="182" t="s">
        <v>877</v>
      </c>
      <c r="G449" s="182" t="s">
        <v>1132</v>
      </c>
    </row>
    <row r="450" spans="1:7">
      <c r="A450" s="182">
        <v>8820052</v>
      </c>
      <c r="B450" s="182" t="s">
        <v>253</v>
      </c>
      <c r="C450" s="182" t="s">
        <v>876</v>
      </c>
      <c r="D450" s="182" t="s">
        <v>1133</v>
      </c>
      <c r="E450" s="182" t="s">
        <v>256</v>
      </c>
      <c r="F450" s="182" t="s">
        <v>877</v>
      </c>
      <c r="G450" s="182" t="s">
        <v>1134</v>
      </c>
    </row>
    <row r="451" spans="1:7">
      <c r="A451" s="182">
        <v>8820044</v>
      </c>
      <c r="B451" s="182" t="s">
        <v>253</v>
      </c>
      <c r="C451" s="182" t="s">
        <v>876</v>
      </c>
      <c r="D451" s="182" t="s">
        <v>1135</v>
      </c>
      <c r="E451" s="182" t="s">
        <v>256</v>
      </c>
      <c r="F451" s="182" t="s">
        <v>877</v>
      </c>
      <c r="G451" s="182" t="s">
        <v>1136</v>
      </c>
    </row>
    <row r="452" spans="1:7">
      <c r="A452" s="182">
        <v>8820851</v>
      </c>
      <c r="B452" s="182" t="s">
        <v>253</v>
      </c>
      <c r="C452" s="182" t="s">
        <v>876</v>
      </c>
      <c r="D452" s="182" t="s">
        <v>1137</v>
      </c>
      <c r="E452" s="182" t="s">
        <v>256</v>
      </c>
      <c r="F452" s="182" t="s">
        <v>877</v>
      </c>
      <c r="G452" s="182" t="s">
        <v>1138</v>
      </c>
    </row>
    <row r="453" spans="1:7">
      <c r="A453" s="182">
        <v>8820862</v>
      </c>
      <c r="B453" s="182" t="s">
        <v>253</v>
      </c>
      <c r="C453" s="182" t="s">
        <v>876</v>
      </c>
      <c r="D453" s="182" t="s">
        <v>1139</v>
      </c>
      <c r="E453" s="182" t="s">
        <v>256</v>
      </c>
      <c r="F453" s="182" t="s">
        <v>877</v>
      </c>
      <c r="G453" s="182" t="s">
        <v>1140</v>
      </c>
    </row>
    <row r="454" spans="1:7">
      <c r="A454" s="182">
        <v>8820852</v>
      </c>
      <c r="B454" s="182" t="s">
        <v>253</v>
      </c>
      <c r="C454" s="182" t="s">
        <v>876</v>
      </c>
      <c r="D454" s="182" t="s">
        <v>1141</v>
      </c>
      <c r="E454" s="182" t="s">
        <v>256</v>
      </c>
      <c r="F454" s="182" t="s">
        <v>877</v>
      </c>
      <c r="G454" s="182" t="s">
        <v>1142</v>
      </c>
    </row>
    <row r="455" spans="1:7">
      <c r="A455" s="182">
        <v>8820813</v>
      </c>
      <c r="B455" s="182" t="s">
        <v>253</v>
      </c>
      <c r="C455" s="182" t="s">
        <v>876</v>
      </c>
      <c r="D455" s="182" t="s">
        <v>1143</v>
      </c>
      <c r="E455" s="182" t="s">
        <v>256</v>
      </c>
      <c r="F455" s="182" t="s">
        <v>877</v>
      </c>
      <c r="G455" s="182" t="s">
        <v>1144</v>
      </c>
    </row>
    <row r="456" spans="1:7">
      <c r="A456" s="182">
        <v>8820035</v>
      </c>
      <c r="B456" s="182" t="s">
        <v>253</v>
      </c>
      <c r="C456" s="182" t="s">
        <v>876</v>
      </c>
      <c r="D456" s="182" t="s">
        <v>1145</v>
      </c>
      <c r="E456" s="182" t="s">
        <v>256</v>
      </c>
      <c r="F456" s="182" t="s">
        <v>877</v>
      </c>
      <c r="G456" s="182" t="s">
        <v>1146</v>
      </c>
    </row>
    <row r="457" spans="1:7">
      <c r="A457" s="182">
        <v>8820861</v>
      </c>
      <c r="B457" s="182" t="s">
        <v>253</v>
      </c>
      <c r="C457" s="182" t="s">
        <v>876</v>
      </c>
      <c r="D457" s="182" t="s">
        <v>1147</v>
      </c>
      <c r="E457" s="182" t="s">
        <v>256</v>
      </c>
      <c r="F457" s="182" t="s">
        <v>877</v>
      </c>
      <c r="G457" s="182" t="s">
        <v>623</v>
      </c>
    </row>
    <row r="458" spans="1:7">
      <c r="A458" s="182">
        <v>8820065</v>
      </c>
      <c r="B458" s="182" t="s">
        <v>253</v>
      </c>
      <c r="C458" s="182" t="s">
        <v>876</v>
      </c>
      <c r="D458" s="182" t="s">
        <v>1148</v>
      </c>
      <c r="E458" s="182" t="s">
        <v>256</v>
      </c>
      <c r="F458" s="182" t="s">
        <v>877</v>
      </c>
      <c r="G458" s="182" t="s">
        <v>1149</v>
      </c>
    </row>
    <row r="459" spans="1:7">
      <c r="A459" s="182">
        <v>8820866</v>
      </c>
      <c r="B459" s="182" t="s">
        <v>253</v>
      </c>
      <c r="C459" s="182" t="s">
        <v>876</v>
      </c>
      <c r="D459" s="182" t="s">
        <v>1150</v>
      </c>
      <c r="E459" s="182" t="s">
        <v>256</v>
      </c>
      <c r="F459" s="182" t="s">
        <v>877</v>
      </c>
      <c r="G459" s="182" t="s">
        <v>1151</v>
      </c>
    </row>
    <row r="460" spans="1:7">
      <c r="A460" s="182">
        <v>8820022</v>
      </c>
      <c r="B460" s="182" t="s">
        <v>253</v>
      </c>
      <c r="C460" s="182" t="s">
        <v>876</v>
      </c>
      <c r="D460" s="182" t="s">
        <v>1152</v>
      </c>
      <c r="E460" s="182" t="s">
        <v>256</v>
      </c>
      <c r="F460" s="182" t="s">
        <v>877</v>
      </c>
      <c r="G460" s="182" t="s">
        <v>1153</v>
      </c>
    </row>
    <row r="461" spans="1:7">
      <c r="A461" s="182">
        <v>8820826</v>
      </c>
      <c r="B461" s="182" t="s">
        <v>253</v>
      </c>
      <c r="C461" s="182" t="s">
        <v>876</v>
      </c>
      <c r="D461" s="182" t="s">
        <v>1154</v>
      </c>
      <c r="E461" s="182" t="s">
        <v>256</v>
      </c>
      <c r="F461" s="182" t="s">
        <v>877</v>
      </c>
      <c r="G461" s="182" t="s">
        <v>1155</v>
      </c>
    </row>
    <row r="462" spans="1:7">
      <c r="A462" s="182">
        <v>8820063</v>
      </c>
      <c r="B462" s="182" t="s">
        <v>253</v>
      </c>
      <c r="C462" s="182" t="s">
        <v>876</v>
      </c>
      <c r="D462" s="182" t="s">
        <v>1156</v>
      </c>
      <c r="E462" s="182" t="s">
        <v>256</v>
      </c>
      <c r="F462" s="182" t="s">
        <v>877</v>
      </c>
      <c r="G462" s="182" t="s">
        <v>1157</v>
      </c>
    </row>
    <row r="463" spans="1:7">
      <c r="A463" s="182">
        <v>8820837</v>
      </c>
      <c r="B463" s="182" t="s">
        <v>253</v>
      </c>
      <c r="C463" s="182" t="s">
        <v>876</v>
      </c>
      <c r="D463" s="182" t="s">
        <v>1158</v>
      </c>
      <c r="E463" s="182" t="s">
        <v>256</v>
      </c>
      <c r="F463" s="182" t="s">
        <v>877</v>
      </c>
      <c r="G463" s="182" t="s">
        <v>615</v>
      </c>
    </row>
    <row r="464" spans="1:7">
      <c r="A464" s="182">
        <v>8820853</v>
      </c>
      <c r="B464" s="182" t="s">
        <v>253</v>
      </c>
      <c r="C464" s="182" t="s">
        <v>876</v>
      </c>
      <c r="D464" s="182" t="s">
        <v>1159</v>
      </c>
      <c r="E464" s="182" t="s">
        <v>256</v>
      </c>
      <c r="F464" s="182" t="s">
        <v>877</v>
      </c>
      <c r="G464" s="182" t="s">
        <v>1160</v>
      </c>
    </row>
    <row r="465" spans="1:7">
      <c r="A465" s="182">
        <v>8820082</v>
      </c>
      <c r="B465" s="182" t="s">
        <v>253</v>
      </c>
      <c r="C465" s="182" t="s">
        <v>876</v>
      </c>
      <c r="D465" s="182" t="s">
        <v>1161</v>
      </c>
      <c r="E465" s="182" t="s">
        <v>256</v>
      </c>
      <c r="F465" s="182" t="s">
        <v>877</v>
      </c>
      <c r="G465" s="182" t="s">
        <v>1162</v>
      </c>
    </row>
    <row r="466" spans="1:7">
      <c r="A466" s="182">
        <v>8820074</v>
      </c>
      <c r="B466" s="182" t="s">
        <v>253</v>
      </c>
      <c r="C466" s="182" t="s">
        <v>876</v>
      </c>
      <c r="D466" s="182" t="s">
        <v>1163</v>
      </c>
      <c r="E466" s="182" t="s">
        <v>256</v>
      </c>
      <c r="F466" s="182" t="s">
        <v>877</v>
      </c>
      <c r="G466" s="182" t="s">
        <v>1164</v>
      </c>
    </row>
    <row r="467" spans="1:7">
      <c r="A467" s="182">
        <v>8820812</v>
      </c>
      <c r="B467" s="182" t="s">
        <v>253</v>
      </c>
      <c r="C467" s="182" t="s">
        <v>876</v>
      </c>
      <c r="D467" s="182" t="s">
        <v>1165</v>
      </c>
      <c r="E467" s="182" t="s">
        <v>256</v>
      </c>
      <c r="F467" s="182" t="s">
        <v>877</v>
      </c>
      <c r="G467" s="182" t="s">
        <v>1166</v>
      </c>
    </row>
    <row r="468" spans="1:7">
      <c r="A468" s="182">
        <v>8820821</v>
      </c>
      <c r="B468" s="182" t="s">
        <v>253</v>
      </c>
      <c r="C468" s="182" t="s">
        <v>876</v>
      </c>
      <c r="D468" s="182" t="s">
        <v>1167</v>
      </c>
      <c r="E468" s="182" t="s">
        <v>256</v>
      </c>
      <c r="F468" s="182" t="s">
        <v>877</v>
      </c>
      <c r="G468" s="182" t="s">
        <v>1168</v>
      </c>
    </row>
    <row r="469" spans="1:7">
      <c r="A469" s="182">
        <v>8820066</v>
      </c>
      <c r="B469" s="182" t="s">
        <v>253</v>
      </c>
      <c r="C469" s="182" t="s">
        <v>876</v>
      </c>
      <c r="D469" s="182" t="s">
        <v>1169</v>
      </c>
      <c r="E469" s="182" t="s">
        <v>256</v>
      </c>
      <c r="F469" s="182" t="s">
        <v>877</v>
      </c>
      <c r="G469" s="182" t="s">
        <v>1170</v>
      </c>
    </row>
    <row r="470" spans="1:7">
      <c r="A470" s="182">
        <v>8820023</v>
      </c>
      <c r="B470" s="182" t="s">
        <v>253</v>
      </c>
      <c r="C470" s="182" t="s">
        <v>876</v>
      </c>
      <c r="D470" s="182" t="s">
        <v>1171</v>
      </c>
      <c r="E470" s="182" t="s">
        <v>256</v>
      </c>
      <c r="F470" s="182" t="s">
        <v>877</v>
      </c>
      <c r="G470" s="182" t="s">
        <v>1172</v>
      </c>
    </row>
    <row r="471" spans="1:7">
      <c r="A471" s="182">
        <v>8890511</v>
      </c>
      <c r="B471" s="182" t="s">
        <v>253</v>
      </c>
      <c r="C471" s="182" t="s">
        <v>876</v>
      </c>
      <c r="D471" s="182" t="s">
        <v>1173</v>
      </c>
      <c r="E471" s="182" t="s">
        <v>256</v>
      </c>
      <c r="F471" s="182" t="s">
        <v>877</v>
      </c>
      <c r="G471" s="182" t="s">
        <v>1174</v>
      </c>
    </row>
    <row r="472" spans="1:7">
      <c r="A472" s="182">
        <v>8820062</v>
      </c>
      <c r="B472" s="182" t="s">
        <v>253</v>
      </c>
      <c r="C472" s="182" t="s">
        <v>876</v>
      </c>
      <c r="D472" s="182" t="s">
        <v>1175</v>
      </c>
      <c r="E472" s="182" t="s">
        <v>256</v>
      </c>
      <c r="F472" s="182" t="s">
        <v>877</v>
      </c>
      <c r="G472" s="182" t="s">
        <v>1176</v>
      </c>
    </row>
    <row r="473" spans="1:7">
      <c r="A473" s="182">
        <v>8820881</v>
      </c>
      <c r="B473" s="182" t="s">
        <v>253</v>
      </c>
      <c r="C473" s="182" t="s">
        <v>876</v>
      </c>
      <c r="D473" s="182" t="s">
        <v>1177</v>
      </c>
      <c r="E473" s="182" t="s">
        <v>256</v>
      </c>
      <c r="F473" s="182" t="s">
        <v>877</v>
      </c>
      <c r="G473" s="182" t="s">
        <v>1178</v>
      </c>
    </row>
    <row r="474" spans="1:7">
      <c r="A474" s="182">
        <v>8820015</v>
      </c>
      <c r="B474" s="182" t="s">
        <v>253</v>
      </c>
      <c r="C474" s="182" t="s">
        <v>876</v>
      </c>
      <c r="D474" s="182" t="s">
        <v>1179</v>
      </c>
      <c r="E474" s="182" t="s">
        <v>256</v>
      </c>
      <c r="F474" s="182" t="s">
        <v>877</v>
      </c>
      <c r="G474" s="182" t="s">
        <v>1180</v>
      </c>
    </row>
    <row r="475" spans="1:7">
      <c r="A475" s="182">
        <v>8820842</v>
      </c>
      <c r="B475" s="182" t="s">
        <v>253</v>
      </c>
      <c r="C475" s="182" t="s">
        <v>876</v>
      </c>
      <c r="D475" s="182" t="s">
        <v>1181</v>
      </c>
      <c r="E475" s="182" t="s">
        <v>256</v>
      </c>
      <c r="F475" s="182" t="s">
        <v>877</v>
      </c>
      <c r="G475" s="182" t="s">
        <v>1182</v>
      </c>
    </row>
    <row r="476" spans="1:7">
      <c r="A476" s="182">
        <v>8820863</v>
      </c>
      <c r="B476" s="182" t="s">
        <v>253</v>
      </c>
      <c r="C476" s="182" t="s">
        <v>876</v>
      </c>
      <c r="D476" s="182" t="s">
        <v>1183</v>
      </c>
      <c r="E476" s="182" t="s">
        <v>256</v>
      </c>
      <c r="F476" s="182" t="s">
        <v>877</v>
      </c>
      <c r="G476" s="182" t="s">
        <v>1184</v>
      </c>
    </row>
    <row r="477" spans="1:7">
      <c r="A477" s="182">
        <v>8890506</v>
      </c>
      <c r="B477" s="182" t="s">
        <v>253</v>
      </c>
      <c r="C477" s="182" t="s">
        <v>876</v>
      </c>
      <c r="D477" s="182" t="s">
        <v>1185</v>
      </c>
      <c r="E477" s="182" t="s">
        <v>256</v>
      </c>
      <c r="F477" s="182" t="s">
        <v>877</v>
      </c>
      <c r="G477" s="182" t="s">
        <v>1186</v>
      </c>
    </row>
    <row r="478" spans="1:7">
      <c r="A478" s="182">
        <v>8820822</v>
      </c>
      <c r="B478" s="182" t="s">
        <v>253</v>
      </c>
      <c r="C478" s="182" t="s">
        <v>876</v>
      </c>
      <c r="D478" s="182" t="s">
        <v>659</v>
      </c>
      <c r="E478" s="182" t="s">
        <v>256</v>
      </c>
      <c r="F478" s="182" t="s">
        <v>877</v>
      </c>
      <c r="G478" s="182" t="s">
        <v>660</v>
      </c>
    </row>
    <row r="479" spans="1:7">
      <c r="A479" s="182">
        <v>8820092</v>
      </c>
      <c r="B479" s="182" t="s">
        <v>253</v>
      </c>
      <c r="C479" s="182" t="s">
        <v>876</v>
      </c>
      <c r="D479" s="182" t="s">
        <v>1187</v>
      </c>
      <c r="E479" s="182" t="s">
        <v>256</v>
      </c>
      <c r="F479" s="182" t="s">
        <v>877</v>
      </c>
      <c r="G479" s="182" t="s">
        <v>1188</v>
      </c>
    </row>
    <row r="480" spans="1:7">
      <c r="A480" s="182">
        <v>8890515</v>
      </c>
      <c r="B480" s="182" t="s">
        <v>253</v>
      </c>
      <c r="C480" s="182" t="s">
        <v>876</v>
      </c>
      <c r="D480" s="182" t="s">
        <v>1189</v>
      </c>
      <c r="E480" s="182" t="s">
        <v>256</v>
      </c>
      <c r="F480" s="182" t="s">
        <v>877</v>
      </c>
      <c r="G480" s="182" t="s">
        <v>1190</v>
      </c>
    </row>
    <row r="481" spans="1:7">
      <c r="A481" s="182">
        <v>8820087</v>
      </c>
      <c r="B481" s="182" t="s">
        <v>253</v>
      </c>
      <c r="C481" s="182" t="s">
        <v>876</v>
      </c>
      <c r="D481" s="182" t="s">
        <v>1191</v>
      </c>
      <c r="E481" s="182" t="s">
        <v>256</v>
      </c>
      <c r="F481" s="182" t="s">
        <v>877</v>
      </c>
      <c r="G481" s="182" t="s">
        <v>1192</v>
      </c>
    </row>
    <row r="482" spans="1:7">
      <c r="A482" s="182">
        <v>8820077</v>
      </c>
      <c r="B482" s="182" t="s">
        <v>253</v>
      </c>
      <c r="C482" s="182" t="s">
        <v>876</v>
      </c>
      <c r="D482" s="182" t="s">
        <v>1193</v>
      </c>
      <c r="E482" s="182" t="s">
        <v>256</v>
      </c>
      <c r="F482" s="182" t="s">
        <v>877</v>
      </c>
      <c r="G482" s="182" t="s">
        <v>1194</v>
      </c>
    </row>
    <row r="483" spans="1:7">
      <c r="A483" s="182">
        <v>8820021</v>
      </c>
      <c r="B483" s="182" t="s">
        <v>253</v>
      </c>
      <c r="C483" s="182" t="s">
        <v>876</v>
      </c>
      <c r="D483" s="182" t="s">
        <v>1195</v>
      </c>
      <c r="E483" s="182" t="s">
        <v>256</v>
      </c>
      <c r="F483" s="182" t="s">
        <v>877</v>
      </c>
      <c r="G483" s="182" t="s">
        <v>1196</v>
      </c>
    </row>
    <row r="484" spans="1:7">
      <c r="A484" s="182">
        <v>8820094</v>
      </c>
      <c r="B484" s="182" t="s">
        <v>253</v>
      </c>
      <c r="C484" s="182" t="s">
        <v>876</v>
      </c>
      <c r="D484" s="182" t="s">
        <v>1197</v>
      </c>
      <c r="E484" s="182" t="s">
        <v>256</v>
      </c>
      <c r="F484" s="182" t="s">
        <v>877</v>
      </c>
      <c r="G484" s="182" t="s">
        <v>1198</v>
      </c>
    </row>
    <row r="485" spans="1:7">
      <c r="A485" s="182">
        <v>8820815</v>
      </c>
      <c r="B485" s="182" t="s">
        <v>253</v>
      </c>
      <c r="C485" s="182" t="s">
        <v>876</v>
      </c>
      <c r="D485" s="182" t="s">
        <v>1199</v>
      </c>
      <c r="E485" s="182" t="s">
        <v>256</v>
      </c>
      <c r="F485" s="182" t="s">
        <v>877</v>
      </c>
      <c r="G485" s="182" t="s">
        <v>1200</v>
      </c>
    </row>
    <row r="486" spans="1:7">
      <c r="A486" s="182">
        <v>8820055</v>
      </c>
      <c r="B486" s="182" t="s">
        <v>253</v>
      </c>
      <c r="C486" s="182" t="s">
        <v>876</v>
      </c>
      <c r="D486" s="182" t="s">
        <v>1201</v>
      </c>
      <c r="E486" s="182" t="s">
        <v>256</v>
      </c>
      <c r="F486" s="182" t="s">
        <v>877</v>
      </c>
      <c r="G486" s="182" t="s">
        <v>1202</v>
      </c>
    </row>
    <row r="487" spans="1:7">
      <c r="A487" s="182">
        <v>8820037</v>
      </c>
      <c r="B487" s="182" t="s">
        <v>253</v>
      </c>
      <c r="C487" s="182" t="s">
        <v>876</v>
      </c>
      <c r="D487" s="182" t="s">
        <v>1203</v>
      </c>
      <c r="E487" s="182" t="s">
        <v>256</v>
      </c>
      <c r="F487" s="182" t="s">
        <v>877</v>
      </c>
      <c r="G487" s="182" t="s">
        <v>1204</v>
      </c>
    </row>
    <row r="488" spans="1:7">
      <c r="A488" s="182">
        <v>8820083</v>
      </c>
      <c r="B488" s="182" t="s">
        <v>253</v>
      </c>
      <c r="C488" s="182" t="s">
        <v>876</v>
      </c>
      <c r="D488" s="182" t="s">
        <v>1205</v>
      </c>
      <c r="E488" s="182" t="s">
        <v>256</v>
      </c>
      <c r="F488" s="182" t="s">
        <v>877</v>
      </c>
      <c r="G488" s="182" t="s">
        <v>1206</v>
      </c>
    </row>
    <row r="489" spans="1:7">
      <c r="A489" s="182">
        <v>8820026</v>
      </c>
      <c r="B489" s="182" t="s">
        <v>253</v>
      </c>
      <c r="C489" s="182" t="s">
        <v>876</v>
      </c>
      <c r="D489" s="182" t="s">
        <v>1207</v>
      </c>
      <c r="E489" s="182" t="s">
        <v>256</v>
      </c>
      <c r="F489" s="182" t="s">
        <v>877</v>
      </c>
      <c r="G489" s="182" t="s">
        <v>1208</v>
      </c>
    </row>
    <row r="490" spans="1:7">
      <c r="A490" s="182">
        <v>8820072</v>
      </c>
      <c r="B490" s="182" t="s">
        <v>253</v>
      </c>
      <c r="C490" s="182" t="s">
        <v>876</v>
      </c>
      <c r="D490" s="182" t="s">
        <v>1209</v>
      </c>
      <c r="E490" s="182" t="s">
        <v>256</v>
      </c>
      <c r="F490" s="182" t="s">
        <v>877</v>
      </c>
      <c r="G490" s="182" t="s">
        <v>1210</v>
      </c>
    </row>
    <row r="491" spans="1:7">
      <c r="A491" s="182">
        <v>8820875</v>
      </c>
      <c r="B491" s="182" t="s">
        <v>253</v>
      </c>
      <c r="C491" s="182" t="s">
        <v>876</v>
      </c>
      <c r="D491" s="182" t="s">
        <v>1211</v>
      </c>
      <c r="E491" s="182" t="s">
        <v>256</v>
      </c>
      <c r="F491" s="182" t="s">
        <v>877</v>
      </c>
      <c r="G491" s="182" t="s">
        <v>875</v>
      </c>
    </row>
    <row r="492" spans="1:7">
      <c r="A492" s="182">
        <v>8870000</v>
      </c>
      <c r="B492" s="182" t="s">
        <v>253</v>
      </c>
      <c r="C492" s="182" t="s">
        <v>1212</v>
      </c>
      <c r="D492" s="182" t="s">
        <v>255</v>
      </c>
      <c r="E492" s="182" t="s">
        <v>256</v>
      </c>
      <c r="F492" s="182" t="s">
        <v>1213</v>
      </c>
    </row>
    <row r="493" spans="1:7">
      <c r="A493" s="182">
        <v>8870041</v>
      </c>
      <c r="B493" s="182" t="s">
        <v>253</v>
      </c>
      <c r="C493" s="182" t="s">
        <v>1212</v>
      </c>
      <c r="D493" s="182" t="s">
        <v>1214</v>
      </c>
      <c r="E493" s="182" t="s">
        <v>256</v>
      </c>
      <c r="F493" s="182" t="s">
        <v>1213</v>
      </c>
      <c r="G493" s="182" t="s">
        <v>1215</v>
      </c>
    </row>
    <row r="494" spans="1:7">
      <c r="A494" s="182">
        <v>8892541</v>
      </c>
      <c r="B494" s="182" t="s">
        <v>253</v>
      </c>
      <c r="C494" s="182" t="s">
        <v>1212</v>
      </c>
      <c r="D494" s="182" t="s">
        <v>1216</v>
      </c>
      <c r="E494" s="182" t="s">
        <v>256</v>
      </c>
      <c r="F494" s="182" t="s">
        <v>1213</v>
      </c>
      <c r="G494" s="182" t="s">
        <v>1217</v>
      </c>
    </row>
    <row r="495" spans="1:7">
      <c r="A495" s="182">
        <v>8892536</v>
      </c>
      <c r="B495" s="182" t="s">
        <v>253</v>
      </c>
      <c r="C495" s="182" t="s">
        <v>1212</v>
      </c>
      <c r="D495" s="182" t="s">
        <v>1218</v>
      </c>
      <c r="E495" s="182" t="s">
        <v>256</v>
      </c>
      <c r="F495" s="182" t="s">
        <v>1213</v>
      </c>
      <c r="G495" s="182" t="s">
        <v>1219</v>
      </c>
    </row>
    <row r="496" spans="1:7">
      <c r="A496" s="182">
        <v>8870001</v>
      </c>
      <c r="B496" s="182" t="s">
        <v>253</v>
      </c>
      <c r="C496" s="182" t="s">
        <v>1212</v>
      </c>
      <c r="D496" s="182" t="s">
        <v>1220</v>
      </c>
      <c r="E496" s="182" t="s">
        <v>256</v>
      </c>
      <c r="F496" s="182" t="s">
        <v>1213</v>
      </c>
      <c r="G496" s="182" t="s">
        <v>1221</v>
      </c>
    </row>
    <row r="497" spans="1:7">
      <c r="A497" s="182">
        <v>8892532</v>
      </c>
      <c r="B497" s="182" t="s">
        <v>253</v>
      </c>
      <c r="C497" s="182" t="s">
        <v>1212</v>
      </c>
      <c r="D497" s="182" t="s">
        <v>1222</v>
      </c>
      <c r="E497" s="182" t="s">
        <v>256</v>
      </c>
      <c r="F497" s="182" t="s">
        <v>1213</v>
      </c>
      <c r="G497" s="182" t="s">
        <v>1223</v>
      </c>
    </row>
    <row r="498" spans="1:7">
      <c r="A498" s="182">
        <v>8870111</v>
      </c>
      <c r="B498" s="182" t="s">
        <v>253</v>
      </c>
      <c r="C498" s="182" t="s">
        <v>1212</v>
      </c>
      <c r="D498" s="182" t="s">
        <v>1224</v>
      </c>
      <c r="E498" s="182" t="s">
        <v>256</v>
      </c>
      <c r="F498" s="182" t="s">
        <v>1213</v>
      </c>
      <c r="G498" s="182" t="s">
        <v>1225</v>
      </c>
    </row>
    <row r="499" spans="1:7">
      <c r="A499" s="182">
        <v>8892525</v>
      </c>
      <c r="B499" s="182" t="s">
        <v>253</v>
      </c>
      <c r="C499" s="182" t="s">
        <v>1212</v>
      </c>
      <c r="D499" s="182" t="s">
        <v>695</v>
      </c>
      <c r="E499" s="182" t="s">
        <v>256</v>
      </c>
      <c r="F499" s="182" t="s">
        <v>1213</v>
      </c>
      <c r="G499" s="182" t="s">
        <v>696</v>
      </c>
    </row>
    <row r="500" spans="1:7">
      <c r="A500" s="182">
        <v>8870014</v>
      </c>
      <c r="B500" s="182" t="s">
        <v>253</v>
      </c>
      <c r="C500" s="182" t="s">
        <v>1212</v>
      </c>
      <c r="D500" s="182" t="s">
        <v>1226</v>
      </c>
      <c r="E500" s="182" t="s">
        <v>256</v>
      </c>
      <c r="F500" s="182" t="s">
        <v>1213</v>
      </c>
      <c r="G500" s="182" t="s">
        <v>1227</v>
      </c>
    </row>
    <row r="501" spans="1:7">
      <c r="A501" s="182">
        <v>8870017</v>
      </c>
      <c r="B501" s="182" t="s">
        <v>253</v>
      </c>
      <c r="C501" s="182" t="s">
        <v>1212</v>
      </c>
      <c r="D501" s="182" t="s">
        <v>1228</v>
      </c>
      <c r="E501" s="182" t="s">
        <v>256</v>
      </c>
      <c r="F501" s="182" t="s">
        <v>1213</v>
      </c>
      <c r="G501" s="182" t="s">
        <v>1229</v>
      </c>
    </row>
    <row r="502" spans="1:7">
      <c r="A502" s="182">
        <v>8893156</v>
      </c>
      <c r="B502" s="182" t="s">
        <v>253</v>
      </c>
      <c r="C502" s="182" t="s">
        <v>1212</v>
      </c>
      <c r="D502" s="182" t="s">
        <v>1230</v>
      </c>
      <c r="E502" s="182" t="s">
        <v>256</v>
      </c>
      <c r="F502" s="182" t="s">
        <v>1213</v>
      </c>
      <c r="G502" s="182" t="s">
        <v>1231</v>
      </c>
    </row>
    <row r="503" spans="1:7">
      <c r="A503" s="182">
        <v>8893141</v>
      </c>
      <c r="B503" s="182" t="s">
        <v>253</v>
      </c>
      <c r="C503" s="182" t="s">
        <v>1212</v>
      </c>
      <c r="D503" s="182" t="s">
        <v>1232</v>
      </c>
      <c r="E503" s="182" t="s">
        <v>256</v>
      </c>
      <c r="F503" s="182" t="s">
        <v>1213</v>
      </c>
      <c r="G503" s="182" t="s">
        <v>1233</v>
      </c>
    </row>
    <row r="504" spans="1:7">
      <c r="A504" s="182">
        <v>8870007</v>
      </c>
      <c r="B504" s="182" t="s">
        <v>253</v>
      </c>
      <c r="C504" s="182" t="s">
        <v>1212</v>
      </c>
      <c r="D504" s="182" t="s">
        <v>1234</v>
      </c>
      <c r="E504" s="182" t="s">
        <v>256</v>
      </c>
      <c r="F504" s="182" t="s">
        <v>1213</v>
      </c>
      <c r="G504" s="182" t="s">
        <v>1235</v>
      </c>
    </row>
    <row r="505" spans="1:7">
      <c r="A505" s="182">
        <v>8892535</v>
      </c>
      <c r="B505" s="182" t="s">
        <v>253</v>
      </c>
      <c r="C505" s="182" t="s">
        <v>1212</v>
      </c>
      <c r="D505" s="182" t="s">
        <v>1236</v>
      </c>
      <c r="E505" s="182" t="s">
        <v>256</v>
      </c>
      <c r="F505" s="182" t="s">
        <v>1213</v>
      </c>
      <c r="G505" s="182" t="s">
        <v>1237</v>
      </c>
    </row>
    <row r="506" spans="1:7">
      <c r="A506" s="182">
        <v>8870006</v>
      </c>
      <c r="B506" s="182" t="s">
        <v>253</v>
      </c>
      <c r="C506" s="182" t="s">
        <v>1212</v>
      </c>
      <c r="D506" s="182" t="s">
        <v>1238</v>
      </c>
      <c r="E506" s="182" t="s">
        <v>256</v>
      </c>
      <c r="F506" s="182" t="s">
        <v>1213</v>
      </c>
      <c r="G506" s="182" t="s">
        <v>945</v>
      </c>
    </row>
    <row r="507" spans="1:7">
      <c r="A507" s="182">
        <v>8870034</v>
      </c>
      <c r="B507" s="182" t="s">
        <v>253</v>
      </c>
      <c r="C507" s="182" t="s">
        <v>1212</v>
      </c>
      <c r="D507" s="182" t="s">
        <v>1239</v>
      </c>
      <c r="E507" s="182" t="s">
        <v>256</v>
      </c>
      <c r="F507" s="182" t="s">
        <v>1213</v>
      </c>
      <c r="G507" s="182" t="s">
        <v>1240</v>
      </c>
    </row>
    <row r="508" spans="1:7">
      <c r="A508" s="182">
        <v>8893151</v>
      </c>
      <c r="B508" s="182" t="s">
        <v>253</v>
      </c>
      <c r="C508" s="182" t="s">
        <v>1212</v>
      </c>
      <c r="D508" s="182" t="s">
        <v>1241</v>
      </c>
      <c r="E508" s="182" t="s">
        <v>256</v>
      </c>
      <c r="F508" s="182" t="s">
        <v>1213</v>
      </c>
      <c r="G508" s="182" t="s">
        <v>1242</v>
      </c>
    </row>
    <row r="509" spans="1:7">
      <c r="A509" s="182">
        <v>8870022</v>
      </c>
      <c r="B509" s="182" t="s">
        <v>253</v>
      </c>
      <c r="C509" s="182" t="s">
        <v>1212</v>
      </c>
      <c r="D509" s="182" t="s">
        <v>1243</v>
      </c>
      <c r="E509" s="182" t="s">
        <v>256</v>
      </c>
      <c r="F509" s="182" t="s">
        <v>1213</v>
      </c>
      <c r="G509" s="182" t="s">
        <v>1244</v>
      </c>
    </row>
    <row r="510" spans="1:7">
      <c r="A510" s="182">
        <v>8892401</v>
      </c>
      <c r="B510" s="182" t="s">
        <v>253</v>
      </c>
      <c r="C510" s="182" t="s">
        <v>1212</v>
      </c>
      <c r="D510" s="182" t="s">
        <v>1245</v>
      </c>
      <c r="E510" s="182" t="s">
        <v>256</v>
      </c>
      <c r="F510" s="182" t="s">
        <v>1213</v>
      </c>
      <c r="G510" s="182" t="s">
        <v>1246</v>
      </c>
    </row>
    <row r="511" spans="1:7">
      <c r="A511" s="182">
        <v>8892403</v>
      </c>
      <c r="B511" s="182" t="s">
        <v>253</v>
      </c>
      <c r="C511" s="182" t="s">
        <v>1212</v>
      </c>
      <c r="D511" s="182" t="s">
        <v>1247</v>
      </c>
      <c r="E511" s="182" t="s">
        <v>256</v>
      </c>
      <c r="F511" s="182" t="s">
        <v>1213</v>
      </c>
      <c r="G511" s="182" t="s">
        <v>1248</v>
      </c>
    </row>
    <row r="512" spans="1:7">
      <c r="A512" s="182">
        <v>8892402</v>
      </c>
      <c r="B512" s="182" t="s">
        <v>253</v>
      </c>
      <c r="C512" s="182" t="s">
        <v>1212</v>
      </c>
      <c r="D512" s="182" t="s">
        <v>1249</v>
      </c>
      <c r="E512" s="182" t="s">
        <v>256</v>
      </c>
      <c r="F512" s="182" t="s">
        <v>1213</v>
      </c>
      <c r="G512" s="182" t="s">
        <v>1250</v>
      </c>
    </row>
    <row r="513" spans="1:7">
      <c r="A513" s="182">
        <v>8870013</v>
      </c>
      <c r="B513" s="182" t="s">
        <v>253</v>
      </c>
      <c r="C513" s="182" t="s">
        <v>1212</v>
      </c>
      <c r="D513" s="182" t="s">
        <v>1251</v>
      </c>
      <c r="E513" s="182" t="s">
        <v>256</v>
      </c>
      <c r="F513" s="182" t="s">
        <v>1213</v>
      </c>
      <c r="G513" s="182" t="s">
        <v>1252</v>
      </c>
    </row>
    <row r="514" spans="1:7">
      <c r="A514" s="182">
        <v>8892514</v>
      </c>
      <c r="B514" s="182" t="s">
        <v>253</v>
      </c>
      <c r="C514" s="182" t="s">
        <v>1212</v>
      </c>
      <c r="D514" s="182" t="s">
        <v>1253</v>
      </c>
      <c r="E514" s="182" t="s">
        <v>256</v>
      </c>
      <c r="F514" s="182" t="s">
        <v>1213</v>
      </c>
      <c r="G514" s="182" t="s">
        <v>1254</v>
      </c>
    </row>
    <row r="515" spans="1:7">
      <c r="A515" s="182">
        <v>8870023</v>
      </c>
      <c r="B515" s="182" t="s">
        <v>253</v>
      </c>
      <c r="C515" s="182" t="s">
        <v>1212</v>
      </c>
      <c r="D515" s="182" t="s">
        <v>1255</v>
      </c>
      <c r="E515" s="182" t="s">
        <v>256</v>
      </c>
      <c r="F515" s="182" t="s">
        <v>1213</v>
      </c>
      <c r="G515" s="182" t="s">
        <v>1256</v>
      </c>
    </row>
    <row r="516" spans="1:7">
      <c r="A516" s="182">
        <v>8893152</v>
      </c>
      <c r="B516" s="182" t="s">
        <v>253</v>
      </c>
      <c r="C516" s="182" t="s">
        <v>1212</v>
      </c>
      <c r="D516" s="182" t="s">
        <v>1257</v>
      </c>
      <c r="E516" s="182" t="s">
        <v>256</v>
      </c>
      <c r="F516" s="182" t="s">
        <v>1213</v>
      </c>
      <c r="G516" s="182" t="s">
        <v>1258</v>
      </c>
    </row>
    <row r="517" spans="1:7">
      <c r="A517" s="182">
        <v>8870005</v>
      </c>
      <c r="B517" s="182" t="s">
        <v>253</v>
      </c>
      <c r="C517" s="182" t="s">
        <v>1212</v>
      </c>
      <c r="D517" s="182" t="s">
        <v>1259</v>
      </c>
      <c r="E517" s="182" t="s">
        <v>256</v>
      </c>
      <c r="F517" s="182" t="s">
        <v>1213</v>
      </c>
      <c r="G517" s="182" t="s">
        <v>1260</v>
      </c>
    </row>
    <row r="518" spans="1:7">
      <c r="A518" s="182">
        <v>8892512</v>
      </c>
      <c r="B518" s="182" t="s">
        <v>253</v>
      </c>
      <c r="C518" s="182" t="s">
        <v>1212</v>
      </c>
      <c r="D518" s="182" t="s">
        <v>1261</v>
      </c>
      <c r="E518" s="182" t="s">
        <v>256</v>
      </c>
      <c r="F518" s="182" t="s">
        <v>1213</v>
      </c>
      <c r="G518" s="182" t="s">
        <v>1262</v>
      </c>
    </row>
    <row r="519" spans="1:7">
      <c r="A519" s="182">
        <v>8892511</v>
      </c>
      <c r="B519" s="182" t="s">
        <v>253</v>
      </c>
      <c r="C519" s="182" t="s">
        <v>1212</v>
      </c>
      <c r="D519" s="182" t="s">
        <v>1263</v>
      </c>
      <c r="E519" s="182" t="s">
        <v>256</v>
      </c>
      <c r="F519" s="182" t="s">
        <v>1213</v>
      </c>
      <c r="G519" s="182" t="s">
        <v>1264</v>
      </c>
    </row>
    <row r="520" spans="1:7">
      <c r="A520" s="182">
        <v>8893142</v>
      </c>
      <c r="B520" s="182" t="s">
        <v>253</v>
      </c>
      <c r="C520" s="182" t="s">
        <v>1212</v>
      </c>
      <c r="D520" s="182" t="s">
        <v>1265</v>
      </c>
      <c r="E520" s="182" t="s">
        <v>256</v>
      </c>
      <c r="F520" s="182" t="s">
        <v>1213</v>
      </c>
      <c r="G520" s="182" t="s">
        <v>1266</v>
      </c>
    </row>
    <row r="521" spans="1:7">
      <c r="A521" s="182">
        <v>8893143</v>
      </c>
      <c r="B521" s="182" t="s">
        <v>253</v>
      </c>
      <c r="C521" s="182" t="s">
        <v>1212</v>
      </c>
      <c r="D521" s="182" t="s">
        <v>1267</v>
      </c>
      <c r="E521" s="182" t="s">
        <v>256</v>
      </c>
      <c r="F521" s="182" t="s">
        <v>1213</v>
      </c>
      <c r="G521" s="182" t="s">
        <v>1268</v>
      </c>
    </row>
    <row r="522" spans="1:7">
      <c r="A522" s="182">
        <v>8870011</v>
      </c>
      <c r="B522" s="182" t="s">
        <v>253</v>
      </c>
      <c r="C522" s="182" t="s">
        <v>1212</v>
      </c>
      <c r="D522" s="182" t="s">
        <v>1269</v>
      </c>
      <c r="E522" s="182" t="s">
        <v>256</v>
      </c>
      <c r="F522" s="182" t="s">
        <v>1213</v>
      </c>
      <c r="G522" s="182" t="s">
        <v>1270</v>
      </c>
    </row>
    <row r="523" spans="1:7">
      <c r="A523" s="182">
        <v>8870003</v>
      </c>
      <c r="B523" s="182" t="s">
        <v>253</v>
      </c>
      <c r="C523" s="182" t="s">
        <v>1212</v>
      </c>
      <c r="D523" s="182" t="s">
        <v>1271</v>
      </c>
      <c r="E523" s="182" t="s">
        <v>256</v>
      </c>
      <c r="F523" s="182" t="s">
        <v>1213</v>
      </c>
      <c r="G523" s="182" t="s">
        <v>1272</v>
      </c>
    </row>
    <row r="524" spans="1:7">
      <c r="A524" s="182">
        <v>8870012</v>
      </c>
      <c r="B524" s="182" t="s">
        <v>253</v>
      </c>
      <c r="C524" s="182" t="s">
        <v>1212</v>
      </c>
      <c r="D524" s="182" t="s">
        <v>1273</v>
      </c>
      <c r="E524" s="182" t="s">
        <v>256</v>
      </c>
      <c r="F524" s="182" t="s">
        <v>1213</v>
      </c>
      <c r="G524" s="182" t="s">
        <v>1274</v>
      </c>
    </row>
    <row r="525" spans="1:7">
      <c r="A525" s="182">
        <v>8870021</v>
      </c>
      <c r="B525" s="182" t="s">
        <v>253</v>
      </c>
      <c r="C525" s="182" t="s">
        <v>1212</v>
      </c>
      <c r="D525" s="182" t="s">
        <v>540</v>
      </c>
      <c r="E525" s="182" t="s">
        <v>256</v>
      </c>
      <c r="F525" s="182" t="s">
        <v>1213</v>
      </c>
      <c r="G525" s="182" t="s">
        <v>541</v>
      </c>
    </row>
    <row r="526" spans="1:7">
      <c r="A526" s="182">
        <v>8893154</v>
      </c>
      <c r="B526" s="182" t="s">
        <v>253</v>
      </c>
      <c r="C526" s="182" t="s">
        <v>1212</v>
      </c>
      <c r="D526" s="182" t="s">
        <v>1275</v>
      </c>
      <c r="E526" s="182" t="s">
        <v>256</v>
      </c>
      <c r="F526" s="182" t="s">
        <v>1213</v>
      </c>
      <c r="G526" s="182" t="s">
        <v>1276</v>
      </c>
    </row>
    <row r="527" spans="1:7">
      <c r="A527" s="182">
        <v>8893155</v>
      </c>
      <c r="B527" s="182" t="s">
        <v>253</v>
      </c>
      <c r="C527" s="182" t="s">
        <v>1212</v>
      </c>
      <c r="D527" s="182" t="s">
        <v>1277</v>
      </c>
      <c r="E527" s="182" t="s">
        <v>256</v>
      </c>
      <c r="F527" s="182" t="s">
        <v>1213</v>
      </c>
      <c r="G527" s="182" t="s">
        <v>1278</v>
      </c>
    </row>
    <row r="528" spans="1:7">
      <c r="A528" s="182">
        <v>8870004</v>
      </c>
      <c r="B528" s="182" t="s">
        <v>253</v>
      </c>
      <c r="C528" s="182" t="s">
        <v>1212</v>
      </c>
      <c r="D528" s="182" t="s">
        <v>1279</v>
      </c>
      <c r="E528" s="182" t="s">
        <v>256</v>
      </c>
      <c r="F528" s="182" t="s">
        <v>1213</v>
      </c>
      <c r="G528" s="182" t="s">
        <v>1280</v>
      </c>
    </row>
    <row r="529" spans="1:7">
      <c r="A529" s="182">
        <v>8892534</v>
      </c>
      <c r="B529" s="182" t="s">
        <v>253</v>
      </c>
      <c r="C529" s="182" t="s">
        <v>1212</v>
      </c>
      <c r="D529" s="182" t="s">
        <v>1281</v>
      </c>
      <c r="E529" s="182" t="s">
        <v>256</v>
      </c>
      <c r="F529" s="182" t="s">
        <v>1213</v>
      </c>
      <c r="G529" s="182" t="s">
        <v>1282</v>
      </c>
    </row>
    <row r="530" spans="1:7">
      <c r="A530" s="182">
        <v>8870031</v>
      </c>
      <c r="B530" s="182" t="s">
        <v>253</v>
      </c>
      <c r="C530" s="182" t="s">
        <v>1212</v>
      </c>
      <c r="D530" s="182" t="s">
        <v>1283</v>
      </c>
      <c r="E530" s="182" t="s">
        <v>256</v>
      </c>
      <c r="F530" s="182" t="s">
        <v>1213</v>
      </c>
      <c r="G530" s="182" t="s">
        <v>1284</v>
      </c>
    </row>
    <row r="531" spans="1:7">
      <c r="A531" s="182">
        <v>8892524</v>
      </c>
      <c r="B531" s="182" t="s">
        <v>253</v>
      </c>
      <c r="C531" s="182" t="s">
        <v>1212</v>
      </c>
      <c r="D531" s="182" t="s">
        <v>1285</v>
      </c>
      <c r="E531" s="182" t="s">
        <v>256</v>
      </c>
      <c r="F531" s="182" t="s">
        <v>1213</v>
      </c>
      <c r="G531" s="182" t="s">
        <v>1286</v>
      </c>
    </row>
    <row r="532" spans="1:7">
      <c r="A532" s="182">
        <v>8870016</v>
      </c>
      <c r="B532" s="182" t="s">
        <v>253</v>
      </c>
      <c r="C532" s="182" t="s">
        <v>1212</v>
      </c>
      <c r="D532" s="182" t="s">
        <v>1287</v>
      </c>
      <c r="E532" s="182" t="s">
        <v>256</v>
      </c>
      <c r="F532" s="182" t="s">
        <v>1213</v>
      </c>
      <c r="G532" s="182" t="s">
        <v>1288</v>
      </c>
    </row>
    <row r="533" spans="1:7">
      <c r="A533" s="182">
        <v>8893213</v>
      </c>
      <c r="B533" s="182" t="s">
        <v>253</v>
      </c>
      <c r="C533" s="182" t="s">
        <v>1212</v>
      </c>
      <c r="D533" s="182" t="s">
        <v>1289</v>
      </c>
      <c r="E533" s="182" t="s">
        <v>256</v>
      </c>
      <c r="F533" s="182" t="s">
        <v>1213</v>
      </c>
      <c r="G533" s="182" t="s">
        <v>1290</v>
      </c>
    </row>
    <row r="534" spans="1:7">
      <c r="A534" s="182">
        <v>8893203</v>
      </c>
      <c r="B534" s="182" t="s">
        <v>253</v>
      </c>
      <c r="C534" s="182" t="s">
        <v>1212</v>
      </c>
      <c r="D534" s="182" t="s">
        <v>1291</v>
      </c>
      <c r="E534" s="182" t="s">
        <v>256</v>
      </c>
      <c r="F534" s="182" t="s">
        <v>1213</v>
      </c>
      <c r="G534" s="182" t="s">
        <v>1292</v>
      </c>
    </row>
    <row r="535" spans="1:7">
      <c r="A535" s="182">
        <v>8893201</v>
      </c>
      <c r="B535" s="182" t="s">
        <v>253</v>
      </c>
      <c r="C535" s="182" t="s">
        <v>1212</v>
      </c>
      <c r="D535" s="182" t="s">
        <v>1293</v>
      </c>
      <c r="E535" s="182" t="s">
        <v>256</v>
      </c>
      <c r="F535" s="182" t="s">
        <v>1213</v>
      </c>
      <c r="G535" s="182" t="s">
        <v>1294</v>
      </c>
    </row>
    <row r="536" spans="1:7">
      <c r="A536" s="182">
        <v>8893202</v>
      </c>
      <c r="B536" s="182" t="s">
        <v>253</v>
      </c>
      <c r="C536" s="182" t="s">
        <v>1212</v>
      </c>
      <c r="D536" s="182" t="s">
        <v>1295</v>
      </c>
      <c r="E536" s="182" t="s">
        <v>256</v>
      </c>
      <c r="F536" s="182" t="s">
        <v>1213</v>
      </c>
      <c r="G536" s="182" t="s">
        <v>1296</v>
      </c>
    </row>
    <row r="537" spans="1:7">
      <c r="A537" s="182">
        <v>8893204</v>
      </c>
      <c r="B537" s="182" t="s">
        <v>253</v>
      </c>
      <c r="C537" s="182" t="s">
        <v>1212</v>
      </c>
      <c r="D537" s="182" t="s">
        <v>1297</v>
      </c>
      <c r="E537" s="182" t="s">
        <v>256</v>
      </c>
      <c r="F537" s="182" t="s">
        <v>1213</v>
      </c>
      <c r="G537" s="182" t="s">
        <v>1298</v>
      </c>
    </row>
    <row r="538" spans="1:7">
      <c r="A538" s="182">
        <v>8893211</v>
      </c>
      <c r="B538" s="182" t="s">
        <v>253</v>
      </c>
      <c r="C538" s="182" t="s">
        <v>1212</v>
      </c>
      <c r="D538" s="182" t="s">
        <v>1299</v>
      </c>
      <c r="E538" s="182" t="s">
        <v>256</v>
      </c>
      <c r="F538" s="182" t="s">
        <v>1213</v>
      </c>
      <c r="G538" s="182" t="s">
        <v>1300</v>
      </c>
    </row>
    <row r="539" spans="1:7">
      <c r="A539" s="182">
        <v>8893205</v>
      </c>
      <c r="B539" s="182" t="s">
        <v>253</v>
      </c>
      <c r="C539" s="182" t="s">
        <v>1212</v>
      </c>
      <c r="D539" s="182" t="s">
        <v>1301</v>
      </c>
      <c r="E539" s="182" t="s">
        <v>256</v>
      </c>
      <c r="F539" s="182" t="s">
        <v>1213</v>
      </c>
      <c r="G539" s="182" t="s">
        <v>1302</v>
      </c>
    </row>
    <row r="540" spans="1:7">
      <c r="A540" s="182">
        <v>8893207</v>
      </c>
      <c r="B540" s="182" t="s">
        <v>253</v>
      </c>
      <c r="C540" s="182" t="s">
        <v>1212</v>
      </c>
      <c r="D540" s="182" t="s">
        <v>1303</v>
      </c>
      <c r="E540" s="182" t="s">
        <v>256</v>
      </c>
      <c r="F540" s="182" t="s">
        <v>1213</v>
      </c>
      <c r="G540" s="182" t="s">
        <v>1304</v>
      </c>
    </row>
    <row r="541" spans="1:7">
      <c r="A541" s="182">
        <v>8893206</v>
      </c>
      <c r="B541" s="182" t="s">
        <v>253</v>
      </c>
      <c r="C541" s="182" t="s">
        <v>1212</v>
      </c>
      <c r="D541" s="182" t="s">
        <v>1305</v>
      </c>
      <c r="E541" s="182" t="s">
        <v>256</v>
      </c>
      <c r="F541" s="182" t="s">
        <v>1213</v>
      </c>
      <c r="G541" s="182" t="s">
        <v>1306</v>
      </c>
    </row>
    <row r="542" spans="1:7">
      <c r="A542" s="182">
        <v>8893214</v>
      </c>
      <c r="B542" s="182" t="s">
        <v>253</v>
      </c>
      <c r="C542" s="182" t="s">
        <v>1212</v>
      </c>
      <c r="D542" s="182" t="s">
        <v>1307</v>
      </c>
      <c r="E542" s="182" t="s">
        <v>256</v>
      </c>
      <c r="F542" s="182" t="s">
        <v>1213</v>
      </c>
      <c r="G542" s="182" t="s">
        <v>1308</v>
      </c>
    </row>
    <row r="543" spans="1:7">
      <c r="A543" s="182">
        <v>8893215</v>
      </c>
      <c r="B543" s="182" t="s">
        <v>253</v>
      </c>
      <c r="C543" s="182" t="s">
        <v>1212</v>
      </c>
      <c r="D543" s="182" t="s">
        <v>1309</v>
      </c>
      <c r="E543" s="182" t="s">
        <v>256</v>
      </c>
      <c r="F543" s="182" t="s">
        <v>1213</v>
      </c>
      <c r="G543" s="182" t="s">
        <v>1310</v>
      </c>
    </row>
    <row r="544" spans="1:7">
      <c r="A544" s="182">
        <v>8893216</v>
      </c>
      <c r="B544" s="182" t="s">
        <v>253</v>
      </c>
      <c r="C544" s="182" t="s">
        <v>1212</v>
      </c>
      <c r="D544" s="182" t="s">
        <v>1311</v>
      </c>
      <c r="E544" s="182" t="s">
        <v>256</v>
      </c>
      <c r="F544" s="182" t="s">
        <v>1213</v>
      </c>
      <c r="G544" s="182" t="s">
        <v>1312</v>
      </c>
    </row>
    <row r="545" spans="1:7">
      <c r="A545" s="182">
        <v>8893217</v>
      </c>
      <c r="B545" s="182" t="s">
        <v>253</v>
      </c>
      <c r="C545" s="182" t="s">
        <v>1212</v>
      </c>
      <c r="D545" s="182" t="s">
        <v>1313</v>
      </c>
      <c r="E545" s="182" t="s">
        <v>256</v>
      </c>
      <c r="F545" s="182" t="s">
        <v>1213</v>
      </c>
      <c r="G545" s="182" t="s">
        <v>1314</v>
      </c>
    </row>
    <row r="546" spans="1:7">
      <c r="A546" s="182">
        <v>8893212</v>
      </c>
      <c r="B546" s="182" t="s">
        <v>253</v>
      </c>
      <c r="C546" s="182" t="s">
        <v>1212</v>
      </c>
      <c r="D546" s="182" t="s">
        <v>1315</v>
      </c>
      <c r="E546" s="182" t="s">
        <v>256</v>
      </c>
      <c r="F546" s="182" t="s">
        <v>1213</v>
      </c>
      <c r="G546" s="182" t="s">
        <v>1316</v>
      </c>
    </row>
    <row r="547" spans="1:7">
      <c r="A547" s="182">
        <v>8870024</v>
      </c>
      <c r="B547" s="182" t="s">
        <v>253</v>
      </c>
      <c r="C547" s="182" t="s">
        <v>1212</v>
      </c>
      <c r="D547" s="182" t="s">
        <v>1317</v>
      </c>
      <c r="E547" s="182" t="s">
        <v>256</v>
      </c>
      <c r="F547" s="182" t="s">
        <v>1213</v>
      </c>
      <c r="G547" s="182" t="s">
        <v>1318</v>
      </c>
    </row>
    <row r="548" spans="1:7">
      <c r="A548" s="182">
        <v>8870002</v>
      </c>
      <c r="B548" s="182" t="s">
        <v>253</v>
      </c>
      <c r="C548" s="182" t="s">
        <v>1212</v>
      </c>
      <c r="D548" s="182" t="s">
        <v>809</v>
      </c>
      <c r="E548" s="182" t="s">
        <v>256</v>
      </c>
      <c r="F548" s="182" t="s">
        <v>1213</v>
      </c>
      <c r="G548" s="182" t="s">
        <v>810</v>
      </c>
    </row>
    <row r="549" spans="1:7">
      <c r="A549" s="182">
        <v>8893153</v>
      </c>
      <c r="B549" s="182" t="s">
        <v>253</v>
      </c>
      <c r="C549" s="182" t="s">
        <v>1212</v>
      </c>
      <c r="D549" s="182" t="s">
        <v>1319</v>
      </c>
      <c r="E549" s="182" t="s">
        <v>256</v>
      </c>
      <c r="F549" s="182" t="s">
        <v>1213</v>
      </c>
      <c r="G549" s="182" t="s">
        <v>1320</v>
      </c>
    </row>
    <row r="550" spans="1:7">
      <c r="A550" s="182">
        <v>8892521</v>
      </c>
      <c r="B550" s="182" t="s">
        <v>253</v>
      </c>
      <c r="C550" s="182" t="s">
        <v>1212</v>
      </c>
      <c r="D550" s="182" t="s">
        <v>1321</v>
      </c>
      <c r="E550" s="182" t="s">
        <v>256</v>
      </c>
      <c r="F550" s="182" t="s">
        <v>1213</v>
      </c>
      <c r="G550" s="182" t="s">
        <v>1322</v>
      </c>
    </row>
    <row r="551" spans="1:7">
      <c r="A551" s="182">
        <v>8892522</v>
      </c>
      <c r="B551" s="182" t="s">
        <v>253</v>
      </c>
      <c r="C551" s="182" t="s">
        <v>1212</v>
      </c>
      <c r="D551" s="182" t="s">
        <v>1323</v>
      </c>
      <c r="E551" s="182" t="s">
        <v>256</v>
      </c>
      <c r="F551" s="182" t="s">
        <v>1213</v>
      </c>
      <c r="G551" s="182" t="s">
        <v>1324</v>
      </c>
    </row>
    <row r="552" spans="1:7">
      <c r="A552" s="182">
        <v>8870015</v>
      </c>
      <c r="B552" s="182" t="s">
        <v>253</v>
      </c>
      <c r="C552" s="182" t="s">
        <v>1212</v>
      </c>
      <c r="D552" s="182" t="s">
        <v>1325</v>
      </c>
      <c r="E552" s="182" t="s">
        <v>256</v>
      </c>
      <c r="F552" s="182" t="s">
        <v>1213</v>
      </c>
      <c r="G552" s="182" t="s">
        <v>1326</v>
      </c>
    </row>
    <row r="553" spans="1:7">
      <c r="A553" s="182">
        <v>8870033</v>
      </c>
      <c r="B553" s="182" t="s">
        <v>253</v>
      </c>
      <c r="C553" s="182" t="s">
        <v>1212</v>
      </c>
      <c r="D553" s="182" t="s">
        <v>1327</v>
      </c>
      <c r="E553" s="182" t="s">
        <v>256</v>
      </c>
      <c r="F553" s="182" t="s">
        <v>1213</v>
      </c>
      <c r="G553" s="182" t="s">
        <v>1328</v>
      </c>
    </row>
    <row r="554" spans="1:7">
      <c r="A554" s="182">
        <v>8870102</v>
      </c>
      <c r="B554" s="182" t="s">
        <v>253</v>
      </c>
      <c r="C554" s="182" t="s">
        <v>1212</v>
      </c>
      <c r="D554" s="182" t="s">
        <v>1329</v>
      </c>
      <c r="E554" s="182" t="s">
        <v>256</v>
      </c>
      <c r="F554" s="182" t="s">
        <v>1213</v>
      </c>
      <c r="G554" s="182" t="s">
        <v>1330</v>
      </c>
    </row>
    <row r="555" spans="1:7">
      <c r="A555" s="182">
        <v>8892533</v>
      </c>
      <c r="B555" s="182" t="s">
        <v>253</v>
      </c>
      <c r="C555" s="182" t="s">
        <v>1212</v>
      </c>
      <c r="D555" s="182" t="s">
        <v>1331</v>
      </c>
      <c r="E555" s="182" t="s">
        <v>256</v>
      </c>
      <c r="F555" s="182" t="s">
        <v>1213</v>
      </c>
      <c r="G555" s="182" t="s">
        <v>1332</v>
      </c>
    </row>
    <row r="556" spans="1:7">
      <c r="A556" s="182">
        <v>8892531</v>
      </c>
      <c r="B556" s="182" t="s">
        <v>253</v>
      </c>
      <c r="C556" s="182" t="s">
        <v>1212</v>
      </c>
      <c r="D556" s="182" t="s">
        <v>1167</v>
      </c>
      <c r="E556" s="182" t="s">
        <v>256</v>
      </c>
      <c r="F556" s="182" t="s">
        <v>1213</v>
      </c>
      <c r="G556" s="182" t="s">
        <v>1168</v>
      </c>
    </row>
    <row r="557" spans="1:7">
      <c r="A557" s="182">
        <v>8870032</v>
      </c>
      <c r="B557" s="182" t="s">
        <v>253</v>
      </c>
      <c r="C557" s="182" t="s">
        <v>1212</v>
      </c>
      <c r="D557" s="182" t="s">
        <v>1333</v>
      </c>
      <c r="E557" s="182" t="s">
        <v>256</v>
      </c>
      <c r="F557" s="182" t="s">
        <v>1213</v>
      </c>
      <c r="G557" s="182" t="s">
        <v>1334</v>
      </c>
    </row>
    <row r="558" spans="1:7">
      <c r="A558" s="182">
        <v>8892523</v>
      </c>
      <c r="B558" s="182" t="s">
        <v>253</v>
      </c>
      <c r="C558" s="182" t="s">
        <v>1212</v>
      </c>
      <c r="D558" s="182" t="s">
        <v>1335</v>
      </c>
      <c r="E558" s="182" t="s">
        <v>256</v>
      </c>
      <c r="F558" s="182" t="s">
        <v>1213</v>
      </c>
      <c r="G558" s="182" t="s">
        <v>1336</v>
      </c>
    </row>
    <row r="559" spans="1:7">
      <c r="A559" s="182">
        <v>8870101</v>
      </c>
      <c r="B559" s="182" t="s">
        <v>253</v>
      </c>
      <c r="C559" s="182" t="s">
        <v>1212</v>
      </c>
      <c r="D559" s="182" t="s">
        <v>1337</v>
      </c>
      <c r="E559" s="182" t="s">
        <v>256</v>
      </c>
      <c r="F559" s="182" t="s">
        <v>1213</v>
      </c>
      <c r="G559" s="182" t="s">
        <v>1338</v>
      </c>
    </row>
    <row r="560" spans="1:7">
      <c r="A560" s="182">
        <v>8892513</v>
      </c>
      <c r="B560" s="182" t="s">
        <v>253</v>
      </c>
      <c r="C560" s="182" t="s">
        <v>1212</v>
      </c>
      <c r="D560" s="182" t="s">
        <v>1339</v>
      </c>
      <c r="E560" s="182" t="s">
        <v>256</v>
      </c>
      <c r="F560" s="182" t="s">
        <v>1213</v>
      </c>
      <c r="G560" s="182" t="s">
        <v>1340</v>
      </c>
    </row>
    <row r="561" spans="1:7">
      <c r="A561" s="182">
        <v>8860000</v>
      </c>
      <c r="B561" s="182" t="s">
        <v>253</v>
      </c>
      <c r="C561" s="182" t="s">
        <v>1341</v>
      </c>
      <c r="D561" s="182" t="s">
        <v>255</v>
      </c>
      <c r="E561" s="182" t="s">
        <v>256</v>
      </c>
      <c r="F561" s="182" t="s">
        <v>1342</v>
      </c>
    </row>
    <row r="562" spans="1:7">
      <c r="A562" s="182">
        <v>8860009</v>
      </c>
      <c r="B562" s="182" t="s">
        <v>253</v>
      </c>
      <c r="C562" s="182" t="s">
        <v>1341</v>
      </c>
      <c r="D562" s="182" t="s">
        <v>1343</v>
      </c>
      <c r="E562" s="182" t="s">
        <v>256</v>
      </c>
      <c r="F562" s="182" t="s">
        <v>1342</v>
      </c>
      <c r="G562" s="182" t="s">
        <v>1344</v>
      </c>
    </row>
    <row r="563" spans="1:7">
      <c r="A563" s="182">
        <v>8860006</v>
      </c>
      <c r="B563" s="182" t="s">
        <v>253</v>
      </c>
      <c r="C563" s="182" t="s">
        <v>1341</v>
      </c>
      <c r="D563" s="182" t="s">
        <v>1345</v>
      </c>
      <c r="E563" s="182" t="s">
        <v>256</v>
      </c>
      <c r="F563" s="182" t="s">
        <v>1342</v>
      </c>
      <c r="G563" s="182" t="s">
        <v>1346</v>
      </c>
    </row>
    <row r="564" spans="1:7">
      <c r="A564" s="182">
        <v>8860115</v>
      </c>
      <c r="B564" s="182" t="s">
        <v>253</v>
      </c>
      <c r="C564" s="182" t="s">
        <v>1341</v>
      </c>
      <c r="D564" s="182" t="s">
        <v>1347</v>
      </c>
      <c r="E564" s="182" t="s">
        <v>256</v>
      </c>
      <c r="F564" s="182" t="s">
        <v>1342</v>
      </c>
      <c r="G564" s="182" t="s">
        <v>1348</v>
      </c>
    </row>
    <row r="565" spans="1:7">
      <c r="A565" s="182">
        <v>8860112</v>
      </c>
      <c r="B565" s="182" t="s">
        <v>253</v>
      </c>
      <c r="C565" s="182" t="s">
        <v>1341</v>
      </c>
      <c r="D565" s="182" t="s">
        <v>1349</v>
      </c>
      <c r="E565" s="182" t="s">
        <v>256</v>
      </c>
      <c r="F565" s="182" t="s">
        <v>1342</v>
      </c>
      <c r="G565" s="182" t="s">
        <v>1350</v>
      </c>
    </row>
    <row r="566" spans="1:7">
      <c r="A566" s="182">
        <v>8860113</v>
      </c>
      <c r="B566" s="182" t="s">
        <v>253</v>
      </c>
      <c r="C566" s="182" t="s">
        <v>1341</v>
      </c>
      <c r="D566" s="182" t="s">
        <v>1351</v>
      </c>
      <c r="E566" s="182" t="s">
        <v>256</v>
      </c>
      <c r="F566" s="182" t="s">
        <v>1342</v>
      </c>
      <c r="G566" s="182" t="s">
        <v>1352</v>
      </c>
    </row>
    <row r="567" spans="1:7">
      <c r="A567" s="182">
        <v>8860111</v>
      </c>
      <c r="B567" s="182" t="s">
        <v>253</v>
      </c>
      <c r="C567" s="182" t="s">
        <v>1341</v>
      </c>
      <c r="D567" s="182" t="s">
        <v>1353</v>
      </c>
      <c r="E567" s="182" t="s">
        <v>256</v>
      </c>
      <c r="F567" s="182" t="s">
        <v>1342</v>
      </c>
      <c r="G567" s="182" t="s">
        <v>1354</v>
      </c>
    </row>
    <row r="568" spans="1:7">
      <c r="A568" s="182">
        <v>8860114</v>
      </c>
      <c r="B568" s="182" t="s">
        <v>253</v>
      </c>
      <c r="C568" s="182" t="s">
        <v>1341</v>
      </c>
      <c r="D568" s="182" t="s">
        <v>1355</v>
      </c>
      <c r="E568" s="182" t="s">
        <v>256</v>
      </c>
      <c r="F568" s="182" t="s">
        <v>1342</v>
      </c>
      <c r="G568" s="182" t="s">
        <v>1356</v>
      </c>
    </row>
    <row r="569" spans="1:7">
      <c r="A569" s="182">
        <v>8860003</v>
      </c>
      <c r="B569" s="182" t="s">
        <v>253</v>
      </c>
      <c r="C569" s="182" t="s">
        <v>1341</v>
      </c>
      <c r="D569" s="182" t="s">
        <v>1357</v>
      </c>
      <c r="E569" s="182" t="s">
        <v>256</v>
      </c>
      <c r="F569" s="182" t="s">
        <v>1342</v>
      </c>
      <c r="G569" s="182" t="s">
        <v>1358</v>
      </c>
    </row>
    <row r="570" spans="1:7">
      <c r="A570" s="182">
        <v>8860002</v>
      </c>
      <c r="B570" s="182" t="s">
        <v>253</v>
      </c>
      <c r="C570" s="182" t="s">
        <v>1341</v>
      </c>
      <c r="D570" s="182" t="s">
        <v>1359</v>
      </c>
      <c r="E570" s="182" t="s">
        <v>256</v>
      </c>
      <c r="F570" s="182" t="s">
        <v>1342</v>
      </c>
      <c r="G570" s="182" t="s">
        <v>1360</v>
      </c>
    </row>
    <row r="571" spans="1:7">
      <c r="A571" s="182">
        <v>8860211</v>
      </c>
      <c r="B571" s="182" t="s">
        <v>253</v>
      </c>
      <c r="C571" s="182" t="s">
        <v>1341</v>
      </c>
      <c r="D571" s="182" t="s">
        <v>1361</v>
      </c>
      <c r="E571" s="182" t="s">
        <v>256</v>
      </c>
      <c r="F571" s="182" t="s">
        <v>1342</v>
      </c>
      <c r="G571" s="182" t="s">
        <v>1362</v>
      </c>
    </row>
    <row r="572" spans="1:7">
      <c r="A572" s="182">
        <v>8860212</v>
      </c>
      <c r="B572" s="182" t="s">
        <v>253</v>
      </c>
      <c r="C572" s="182" t="s">
        <v>1341</v>
      </c>
      <c r="D572" s="182" t="s">
        <v>1363</v>
      </c>
      <c r="E572" s="182" t="s">
        <v>256</v>
      </c>
      <c r="F572" s="182" t="s">
        <v>1342</v>
      </c>
      <c r="G572" s="182" t="s">
        <v>1364</v>
      </c>
    </row>
    <row r="573" spans="1:7">
      <c r="A573" s="182">
        <v>8860213</v>
      </c>
      <c r="B573" s="182" t="s">
        <v>253</v>
      </c>
      <c r="C573" s="182" t="s">
        <v>1341</v>
      </c>
      <c r="D573" s="182" t="s">
        <v>1365</v>
      </c>
      <c r="E573" s="182" t="s">
        <v>256</v>
      </c>
      <c r="F573" s="182" t="s">
        <v>1342</v>
      </c>
      <c r="G573" s="182" t="s">
        <v>1366</v>
      </c>
    </row>
    <row r="574" spans="1:7">
      <c r="A574" s="182">
        <v>8860101</v>
      </c>
      <c r="B574" s="182" t="s">
        <v>253</v>
      </c>
      <c r="C574" s="182" t="s">
        <v>1341</v>
      </c>
      <c r="D574" s="182" t="s">
        <v>1367</v>
      </c>
      <c r="E574" s="182" t="s">
        <v>256</v>
      </c>
      <c r="F574" s="182" t="s">
        <v>1342</v>
      </c>
      <c r="G574" s="182" t="s">
        <v>1368</v>
      </c>
    </row>
    <row r="575" spans="1:7">
      <c r="A575" s="182">
        <v>8860001</v>
      </c>
      <c r="B575" s="182" t="s">
        <v>253</v>
      </c>
      <c r="C575" s="182" t="s">
        <v>1341</v>
      </c>
      <c r="D575" s="182" t="s">
        <v>1369</v>
      </c>
      <c r="E575" s="182" t="s">
        <v>256</v>
      </c>
      <c r="F575" s="182" t="s">
        <v>1342</v>
      </c>
      <c r="G575" s="182" t="s">
        <v>1928</v>
      </c>
    </row>
    <row r="576" spans="1:7">
      <c r="A576" s="182">
        <v>8860004</v>
      </c>
      <c r="B576" s="182" t="s">
        <v>253</v>
      </c>
      <c r="C576" s="182" t="s">
        <v>1341</v>
      </c>
      <c r="D576" s="182" t="s">
        <v>1370</v>
      </c>
      <c r="E576" s="182" t="s">
        <v>256</v>
      </c>
      <c r="F576" s="182" t="s">
        <v>1342</v>
      </c>
      <c r="G576" s="182" t="s">
        <v>1371</v>
      </c>
    </row>
    <row r="577" spans="1:7">
      <c r="A577" s="182">
        <v>8860008</v>
      </c>
      <c r="B577" s="182" t="s">
        <v>253</v>
      </c>
      <c r="C577" s="182" t="s">
        <v>1341</v>
      </c>
      <c r="D577" s="182" t="s">
        <v>1167</v>
      </c>
      <c r="E577" s="182" t="s">
        <v>256</v>
      </c>
      <c r="F577" s="182" t="s">
        <v>1342</v>
      </c>
      <c r="G577" s="182" t="s">
        <v>1168</v>
      </c>
    </row>
    <row r="578" spans="1:7">
      <c r="A578" s="182">
        <v>8860007</v>
      </c>
      <c r="B578" s="182" t="s">
        <v>253</v>
      </c>
      <c r="C578" s="182" t="s">
        <v>1341</v>
      </c>
      <c r="D578" s="182" t="s">
        <v>1372</v>
      </c>
      <c r="E578" s="182" t="s">
        <v>256</v>
      </c>
      <c r="F578" s="182" t="s">
        <v>1342</v>
      </c>
      <c r="G578" s="182" t="s">
        <v>1373</v>
      </c>
    </row>
    <row r="579" spans="1:7">
      <c r="A579" s="182">
        <v>8860005</v>
      </c>
      <c r="B579" s="182" t="s">
        <v>253</v>
      </c>
      <c r="C579" s="182" t="s">
        <v>1341</v>
      </c>
      <c r="D579" s="182" t="s">
        <v>1374</v>
      </c>
      <c r="E579" s="182" t="s">
        <v>256</v>
      </c>
      <c r="F579" s="182" t="s">
        <v>1342</v>
      </c>
      <c r="G579" s="182" t="s">
        <v>1375</v>
      </c>
    </row>
    <row r="580" spans="1:7">
      <c r="A580" s="182">
        <v>8830000</v>
      </c>
      <c r="B580" s="182" t="s">
        <v>253</v>
      </c>
      <c r="C580" s="182" t="s">
        <v>1376</v>
      </c>
      <c r="D580" s="182" t="s">
        <v>255</v>
      </c>
      <c r="E580" s="182" t="s">
        <v>256</v>
      </c>
      <c r="F580" s="182" t="s">
        <v>1377</v>
      </c>
    </row>
    <row r="581" spans="1:7">
      <c r="A581" s="182">
        <v>8830003</v>
      </c>
      <c r="B581" s="182" t="s">
        <v>253</v>
      </c>
      <c r="C581" s="182" t="s">
        <v>1376</v>
      </c>
      <c r="D581" s="182" t="s">
        <v>1378</v>
      </c>
      <c r="E581" s="182" t="s">
        <v>256</v>
      </c>
      <c r="F581" s="182" t="s">
        <v>1377</v>
      </c>
      <c r="G581" s="182" t="s">
        <v>1379</v>
      </c>
    </row>
    <row r="582" spans="1:7">
      <c r="A582" s="182">
        <v>8830044</v>
      </c>
      <c r="B582" s="182" t="s">
        <v>253</v>
      </c>
      <c r="C582" s="182" t="s">
        <v>1376</v>
      </c>
      <c r="D582" s="182" t="s">
        <v>1380</v>
      </c>
      <c r="E582" s="182" t="s">
        <v>256</v>
      </c>
      <c r="F582" s="182" t="s">
        <v>1377</v>
      </c>
      <c r="G582" s="182" t="s">
        <v>724</v>
      </c>
    </row>
    <row r="583" spans="1:7">
      <c r="A583" s="182">
        <v>8830012</v>
      </c>
      <c r="B583" s="182" t="s">
        <v>253</v>
      </c>
      <c r="C583" s="182" t="s">
        <v>1376</v>
      </c>
      <c r="D583" s="182" t="s">
        <v>1381</v>
      </c>
      <c r="E583" s="182" t="s">
        <v>256</v>
      </c>
      <c r="F583" s="182" t="s">
        <v>1377</v>
      </c>
      <c r="G583" s="182" t="s">
        <v>1382</v>
      </c>
    </row>
    <row r="584" spans="1:7">
      <c r="A584" s="182">
        <v>8830053</v>
      </c>
      <c r="B584" s="182" t="s">
        <v>253</v>
      </c>
      <c r="C584" s="182" t="s">
        <v>1376</v>
      </c>
      <c r="D584" s="182" t="s">
        <v>1383</v>
      </c>
      <c r="E584" s="182" t="s">
        <v>256</v>
      </c>
      <c r="F584" s="182" t="s">
        <v>1377</v>
      </c>
      <c r="G584" s="182" t="s">
        <v>1384</v>
      </c>
    </row>
    <row r="585" spans="1:7">
      <c r="A585" s="182">
        <v>8830066</v>
      </c>
      <c r="B585" s="182" t="s">
        <v>253</v>
      </c>
      <c r="C585" s="182" t="s">
        <v>1376</v>
      </c>
      <c r="D585" s="182" t="s">
        <v>1385</v>
      </c>
      <c r="E585" s="182" t="s">
        <v>256</v>
      </c>
      <c r="F585" s="182" t="s">
        <v>1377</v>
      </c>
      <c r="G585" s="182" t="s">
        <v>1386</v>
      </c>
    </row>
    <row r="586" spans="1:7">
      <c r="A586" s="182">
        <v>8830068</v>
      </c>
      <c r="B586" s="182" t="s">
        <v>253</v>
      </c>
      <c r="C586" s="182" t="s">
        <v>1376</v>
      </c>
      <c r="D586" s="182" t="s">
        <v>1387</v>
      </c>
      <c r="E586" s="182" t="s">
        <v>256</v>
      </c>
      <c r="F586" s="182" t="s">
        <v>1377</v>
      </c>
      <c r="G586" s="182" t="s">
        <v>1388</v>
      </c>
    </row>
    <row r="587" spans="1:7">
      <c r="A587" s="182">
        <v>8830067</v>
      </c>
      <c r="B587" s="182" t="s">
        <v>253</v>
      </c>
      <c r="C587" s="182" t="s">
        <v>1376</v>
      </c>
      <c r="D587" s="182" t="s">
        <v>1389</v>
      </c>
      <c r="E587" s="182" t="s">
        <v>256</v>
      </c>
      <c r="F587" s="182" t="s">
        <v>1377</v>
      </c>
      <c r="G587" s="182" t="s">
        <v>1390</v>
      </c>
    </row>
    <row r="588" spans="1:7">
      <c r="A588" s="182">
        <v>8830041</v>
      </c>
      <c r="B588" s="182" t="s">
        <v>253</v>
      </c>
      <c r="C588" s="182" t="s">
        <v>1376</v>
      </c>
      <c r="D588" s="182" t="s">
        <v>1033</v>
      </c>
      <c r="E588" s="182" t="s">
        <v>256</v>
      </c>
      <c r="F588" s="182" t="s">
        <v>1377</v>
      </c>
      <c r="G588" s="182" t="s">
        <v>1034</v>
      </c>
    </row>
    <row r="589" spans="1:7">
      <c r="A589" s="182">
        <v>8830038</v>
      </c>
      <c r="B589" s="182" t="s">
        <v>253</v>
      </c>
      <c r="C589" s="182" t="s">
        <v>1376</v>
      </c>
      <c r="D589" s="182" t="s">
        <v>1391</v>
      </c>
      <c r="E589" s="182" t="s">
        <v>256</v>
      </c>
      <c r="F589" s="182" t="s">
        <v>1377</v>
      </c>
      <c r="G589" s="182" t="s">
        <v>1392</v>
      </c>
    </row>
    <row r="590" spans="1:7">
      <c r="A590" s="182">
        <v>8830021</v>
      </c>
      <c r="B590" s="182" t="s">
        <v>253</v>
      </c>
      <c r="C590" s="182" t="s">
        <v>1376</v>
      </c>
      <c r="D590" s="182" t="s">
        <v>1393</v>
      </c>
      <c r="E590" s="182" t="s">
        <v>256</v>
      </c>
      <c r="F590" s="182" t="s">
        <v>1377</v>
      </c>
      <c r="G590" s="182" t="s">
        <v>1394</v>
      </c>
    </row>
    <row r="591" spans="1:7">
      <c r="A591" s="182">
        <v>8830024</v>
      </c>
      <c r="B591" s="182" t="s">
        <v>253</v>
      </c>
      <c r="C591" s="182" t="s">
        <v>1376</v>
      </c>
      <c r="D591" s="182" t="s">
        <v>1395</v>
      </c>
      <c r="E591" s="182" t="s">
        <v>256</v>
      </c>
      <c r="F591" s="182" t="s">
        <v>1377</v>
      </c>
      <c r="G591" s="182" t="s">
        <v>1396</v>
      </c>
    </row>
    <row r="592" spans="1:7">
      <c r="A592" s="182">
        <v>8830023</v>
      </c>
      <c r="B592" s="182" t="s">
        <v>253</v>
      </c>
      <c r="C592" s="182" t="s">
        <v>1376</v>
      </c>
      <c r="D592" s="182" t="s">
        <v>1397</v>
      </c>
      <c r="E592" s="182" t="s">
        <v>256</v>
      </c>
      <c r="F592" s="182" t="s">
        <v>1377</v>
      </c>
      <c r="G592" s="182" t="s">
        <v>1398</v>
      </c>
    </row>
    <row r="593" spans="1:7">
      <c r="A593" s="182">
        <v>8891112</v>
      </c>
      <c r="B593" s="182" t="s">
        <v>253</v>
      </c>
      <c r="C593" s="182" t="s">
        <v>1376</v>
      </c>
      <c r="D593" s="182" t="s">
        <v>1399</v>
      </c>
      <c r="E593" s="182" t="s">
        <v>256</v>
      </c>
      <c r="F593" s="182" t="s">
        <v>1377</v>
      </c>
      <c r="G593" s="182" t="s">
        <v>1400</v>
      </c>
    </row>
    <row r="594" spans="1:7">
      <c r="A594" s="182">
        <v>8830033</v>
      </c>
      <c r="B594" s="182" t="s">
        <v>253</v>
      </c>
      <c r="C594" s="182" t="s">
        <v>1376</v>
      </c>
      <c r="D594" s="182" t="s">
        <v>1401</v>
      </c>
      <c r="E594" s="182" t="s">
        <v>256</v>
      </c>
      <c r="F594" s="182" t="s">
        <v>1377</v>
      </c>
      <c r="G594" s="182" t="s">
        <v>1402</v>
      </c>
    </row>
    <row r="595" spans="1:7">
      <c r="A595" s="182">
        <v>8830013</v>
      </c>
      <c r="B595" s="182" t="s">
        <v>253</v>
      </c>
      <c r="C595" s="182" t="s">
        <v>1376</v>
      </c>
      <c r="D595" s="182" t="s">
        <v>1403</v>
      </c>
      <c r="E595" s="182" t="s">
        <v>256</v>
      </c>
      <c r="F595" s="182" t="s">
        <v>1377</v>
      </c>
      <c r="G595" s="182" t="s">
        <v>1404</v>
      </c>
    </row>
    <row r="596" spans="1:7">
      <c r="A596" s="182">
        <v>8830011</v>
      </c>
      <c r="B596" s="182" t="s">
        <v>253</v>
      </c>
      <c r="C596" s="182" t="s">
        <v>1376</v>
      </c>
      <c r="D596" s="182" t="s">
        <v>1405</v>
      </c>
      <c r="E596" s="182" t="s">
        <v>256</v>
      </c>
      <c r="F596" s="182" t="s">
        <v>1377</v>
      </c>
      <c r="G596" s="182" t="s">
        <v>1406</v>
      </c>
    </row>
    <row r="597" spans="1:7">
      <c r="A597" s="182">
        <v>8830061</v>
      </c>
      <c r="B597" s="182" t="s">
        <v>253</v>
      </c>
      <c r="C597" s="182" t="s">
        <v>1376</v>
      </c>
      <c r="D597" s="182" t="s">
        <v>484</v>
      </c>
      <c r="E597" s="182" t="s">
        <v>256</v>
      </c>
      <c r="F597" s="182" t="s">
        <v>1377</v>
      </c>
      <c r="G597" s="182" t="s">
        <v>485</v>
      </c>
    </row>
    <row r="598" spans="1:7">
      <c r="A598" s="182">
        <v>8830042</v>
      </c>
      <c r="B598" s="182" t="s">
        <v>253</v>
      </c>
      <c r="C598" s="182" t="s">
        <v>1376</v>
      </c>
      <c r="D598" s="182" t="s">
        <v>1407</v>
      </c>
      <c r="E598" s="182" t="s">
        <v>256</v>
      </c>
      <c r="F598" s="182" t="s">
        <v>1377</v>
      </c>
      <c r="G598" s="182" t="s">
        <v>1408</v>
      </c>
    </row>
    <row r="599" spans="1:7">
      <c r="A599" s="182">
        <v>8830063</v>
      </c>
      <c r="B599" s="182" t="s">
        <v>253</v>
      </c>
      <c r="C599" s="182" t="s">
        <v>1376</v>
      </c>
      <c r="D599" s="182" t="s">
        <v>1409</v>
      </c>
      <c r="E599" s="182" t="s">
        <v>256</v>
      </c>
      <c r="F599" s="182" t="s">
        <v>1377</v>
      </c>
      <c r="G599" s="182" t="s">
        <v>1410</v>
      </c>
    </row>
    <row r="600" spans="1:7">
      <c r="A600" s="182">
        <v>8830052</v>
      </c>
      <c r="B600" s="182" t="s">
        <v>253</v>
      </c>
      <c r="C600" s="182" t="s">
        <v>1376</v>
      </c>
      <c r="D600" s="182" t="s">
        <v>1411</v>
      </c>
      <c r="E600" s="182" t="s">
        <v>256</v>
      </c>
      <c r="F600" s="182" t="s">
        <v>1377</v>
      </c>
      <c r="G600" s="182" t="s">
        <v>1412</v>
      </c>
    </row>
    <row r="601" spans="1:7">
      <c r="A601" s="182">
        <v>8830111</v>
      </c>
      <c r="B601" s="182" t="s">
        <v>253</v>
      </c>
      <c r="C601" s="182" t="s">
        <v>1376</v>
      </c>
      <c r="D601" s="182" t="s">
        <v>1413</v>
      </c>
      <c r="E601" s="182" t="s">
        <v>256</v>
      </c>
      <c r="F601" s="182" t="s">
        <v>1377</v>
      </c>
      <c r="G601" s="182" t="s">
        <v>1414</v>
      </c>
    </row>
    <row r="602" spans="1:7">
      <c r="A602" s="182">
        <v>8830213</v>
      </c>
      <c r="B602" s="182" t="s">
        <v>253</v>
      </c>
      <c r="C602" s="182" t="s">
        <v>1376</v>
      </c>
      <c r="D602" s="182" t="s">
        <v>1415</v>
      </c>
      <c r="E602" s="182" t="s">
        <v>256</v>
      </c>
      <c r="F602" s="182" t="s">
        <v>1377</v>
      </c>
      <c r="G602" s="182" t="s">
        <v>1416</v>
      </c>
    </row>
    <row r="603" spans="1:7">
      <c r="A603" s="182">
        <v>8830211</v>
      </c>
      <c r="B603" s="182" t="s">
        <v>253</v>
      </c>
      <c r="C603" s="182" t="s">
        <v>1376</v>
      </c>
      <c r="D603" s="182" t="s">
        <v>1417</v>
      </c>
      <c r="E603" s="182" t="s">
        <v>256</v>
      </c>
      <c r="F603" s="182" t="s">
        <v>1377</v>
      </c>
      <c r="G603" s="182" t="s">
        <v>1418</v>
      </c>
    </row>
    <row r="604" spans="1:7">
      <c r="A604" s="182">
        <v>8830108</v>
      </c>
      <c r="B604" s="182" t="s">
        <v>253</v>
      </c>
      <c r="C604" s="182" t="s">
        <v>1376</v>
      </c>
      <c r="D604" s="182" t="s">
        <v>1419</v>
      </c>
      <c r="E604" s="182" t="s">
        <v>256</v>
      </c>
      <c r="F604" s="182" t="s">
        <v>1377</v>
      </c>
      <c r="G604" s="182" t="s">
        <v>1420</v>
      </c>
    </row>
    <row r="605" spans="1:7">
      <c r="A605" s="182">
        <v>8830109</v>
      </c>
      <c r="B605" s="182" t="s">
        <v>253</v>
      </c>
      <c r="C605" s="182" t="s">
        <v>1376</v>
      </c>
      <c r="D605" s="182" t="s">
        <v>1421</v>
      </c>
      <c r="E605" s="182" t="s">
        <v>256</v>
      </c>
      <c r="F605" s="182" t="s">
        <v>1377</v>
      </c>
      <c r="G605" s="182" t="s">
        <v>1422</v>
      </c>
    </row>
    <row r="606" spans="1:7">
      <c r="A606" s="182">
        <v>8891101</v>
      </c>
      <c r="B606" s="182" t="s">
        <v>253</v>
      </c>
      <c r="C606" s="182" t="s">
        <v>1376</v>
      </c>
      <c r="D606" s="182" t="s">
        <v>1423</v>
      </c>
      <c r="E606" s="182" t="s">
        <v>256</v>
      </c>
      <c r="F606" s="182" t="s">
        <v>1377</v>
      </c>
      <c r="G606" s="182" t="s">
        <v>1424</v>
      </c>
    </row>
    <row r="607" spans="1:7">
      <c r="A607" s="182">
        <v>8830101</v>
      </c>
      <c r="B607" s="182" t="s">
        <v>253</v>
      </c>
      <c r="C607" s="182" t="s">
        <v>1376</v>
      </c>
      <c r="D607" s="182" t="s">
        <v>1425</v>
      </c>
      <c r="E607" s="182" t="s">
        <v>256</v>
      </c>
      <c r="F607" s="182" t="s">
        <v>1377</v>
      </c>
      <c r="G607" s="182" t="s">
        <v>1939</v>
      </c>
    </row>
    <row r="608" spans="1:7">
      <c r="A608" s="182">
        <v>8830105</v>
      </c>
      <c r="B608" s="182" t="s">
        <v>253</v>
      </c>
      <c r="C608" s="182" t="s">
        <v>1376</v>
      </c>
      <c r="D608" s="182" t="s">
        <v>1426</v>
      </c>
      <c r="E608" s="182" t="s">
        <v>256</v>
      </c>
      <c r="F608" s="182" t="s">
        <v>1377</v>
      </c>
      <c r="G608" s="182" t="s">
        <v>1427</v>
      </c>
    </row>
    <row r="609" spans="1:7">
      <c r="A609" s="182">
        <v>8891121</v>
      </c>
      <c r="B609" s="182" t="s">
        <v>253</v>
      </c>
      <c r="C609" s="182" t="s">
        <v>1376</v>
      </c>
      <c r="D609" s="182" t="s">
        <v>1428</v>
      </c>
      <c r="E609" s="182" t="s">
        <v>256</v>
      </c>
      <c r="F609" s="182" t="s">
        <v>1377</v>
      </c>
      <c r="G609" s="182" t="s">
        <v>1429</v>
      </c>
    </row>
    <row r="610" spans="1:7">
      <c r="A610" s="182">
        <v>8830107</v>
      </c>
      <c r="B610" s="182" t="s">
        <v>253</v>
      </c>
      <c r="C610" s="182" t="s">
        <v>1376</v>
      </c>
      <c r="D610" s="182" t="s">
        <v>1428</v>
      </c>
      <c r="E610" s="182" t="s">
        <v>256</v>
      </c>
      <c r="F610" s="182" t="s">
        <v>1377</v>
      </c>
      <c r="G610" s="182" t="s">
        <v>1430</v>
      </c>
    </row>
    <row r="611" spans="1:7">
      <c r="A611" s="182">
        <v>8830106</v>
      </c>
      <c r="B611" s="182" t="s">
        <v>253</v>
      </c>
      <c r="C611" s="182" t="s">
        <v>1376</v>
      </c>
      <c r="D611" s="182" t="s">
        <v>1431</v>
      </c>
      <c r="E611" s="182" t="s">
        <v>256</v>
      </c>
      <c r="F611" s="182" t="s">
        <v>1377</v>
      </c>
      <c r="G611" s="182" t="s">
        <v>1432</v>
      </c>
    </row>
    <row r="612" spans="1:7">
      <c r="A612" s="182">
        <v>8830103</v>
      </c>
      <c r="B612" s="182" t="s">
        <v>253</v>
      </c>
      <c r="C612" s="182" t="s">
        <v>1376</v>
      </c>
      <c r="D612" s="182" t="s">
        <v>1433</v>
      </c>
      <c r="E612" s="182" t="s">
        <v>256</v>
      </c>
      <c r="F612" s="182" t="s">
        <v>1377</v>
      </c>
      <c r="G612" s="182" t="s">
        <v>1434</v>
      </c>
    </row>
    <row r="613" spans="1:7">
      <c r="A613" s="182">
        <v>8830102</v>
      </c>
      <c r="B613" s="182" t="s">
        <v>253</v>
      </c>
      <c r="C613" s="182" t="s">
        <v>1376</v>
      </c>
      <c r="D613" s="182" t="s">
        <v>1435</v>
      </c>
      <c r="E613" s="182" t="s">
        <v>256</v>
      </c>
      <c r="F613" s="182" t="s">
        <v>1377</v>
      </c>
      <c r="G613" s="182" t="s">
        <v>1436</v>
      </c>
    </row>
    <row r="614" spans="1:7">
      <c r="A614" s="182">
        <v>8830104</v>
      </c>
      <c r="B614" s="182" t="s">
        <v>253</v>
      </c>
      <c r="C614" s="182" t="s">
        <v>1376</v>
      </c>
      <c r="D614" s="182" t="s">
        <v>1437</v>
      </c>
      <c r="E614" s="182" t="s">
        <v>256</v>
      </c>
      <c r="F614" s="182" t="s">
        <v>1377</v>
      </c>
      <c r="G614" s="182" t="s">
        <v>1438</v>
      </c>
    </row>
    <row r="615" spans="1:7">
      <c r="A615" s="182">
        <v>8830212</v>
      </c>
      <c r="B615" s="182" t="s">
        <v>253</v>
      </c>
      <c r="C615" s="182" t="s">
        <v>1376</v>
      </c>
      <c r="D615" s="182" t="s">
        <v>1439</v>
      </c>
      <c r="E615" s="182" t="s">
        <v>256</v>
      </c>
      <c r="F615" s="182" t="s">
        <v>1377</v>
      </c>
      <c r="G615" s="182" t="s">
        <v>1940</v>
      </c>
    </row>
    <row r="616" spans="1:7">
      <c r="A616" s="182">
        <v>8830034</v>
      </c>
      <c r="B616" s="182" t="s">
        <v>253</v>
      </c>
      <c r="C616" s="182" t="s">
        <v>1376</v>
      </c>
      <c r="D616" s="182" t="s">
        <v>1440</v>
      </c>
      <c r="E616" s="182" t="s">
        <v>256</v>
      </c>
      <c r="F616" s="182" t="s">
        <v>1377</v>
      </c>
      <c r="G616" s="182" t="s">
        <v>1441</v>
      </c>
    </row>
    <row r="617" spans="1:7">
      <c r="A617" s="182">
        <v>8830005</v>
      </c>
      <c r="B617" s="182" t="s">
        <v>253</v>
      </c>
      <c r="C617" s="182" t="s">
        <v>1376</v>
      </c>
      <c r="D617" s="182" t="s">
        <v>1442</v>
      </c>
      <c r="E617" s="182" t="s">
        <v>256</v>
      </c>
      <c r="F617" s="182" t="s">
        <v>1377</v>
      </c>
      <c r="G617" s="182" t="s">
        <v>1443</v>
      </c>
    </row>
    <row r="618" spans="1:7">
      <c r="A618" s="182">
        <v>8830046</v>
      </c>
      <c r="B618" s="182" t="s">
        <v>253</v>
      </c>
      <c r="C618" s="182" t="s">
        <v>1376</v>
      </c>
      <c r="D618" s="182" t="s">
        <v>805</v>
      </c>
      <c r="E618" s="182" t="s">
        <v>256</v>
      </c>
      <c r="F618" s="182" t="s">
        <v>1377</v>
      </c>
      <c r="G618" s="182" t="s">
        <v>806</v>
      </c>
    </row>
    <row r="619" spans="1:7">
      <c r="A619" s="182">
        <v>8830015</v>
      </c>
      <c r="B619" s="182" t="s">
        <v>253</v>
      </c>
      <c r="C619" s="182" t="s">
        <v>1376</v>
      </c>
      <c r="D619" s="182" t="s">
        <v>1444</v>
      </c>
      <c r="E619" s="182" t="s">
        <v>256</v>
      </c>
      <c r="F619" s="182" t="s">
        <v>1377</v>
      </c>
      <c r="G619" s="182" t="s">
        <v>1445</v>
      </c>
    </row>
    <row r="620" spans="1:7">
      <c r="A620" s="182">
        <v>8830004</v>
      </c>
      <c r="B620" s="182" t="s">
        <v>253</v>
      </c>
      <c r="C620" s="182" t="s">
        <v>1376</v>
      </c>
      <c r="D620" s="182" t="s">
        <v>1139</v>
      </c>
      <c r="E620" s="182" t="s">
        <v>256</v>
      </c>
      <c r="F620" s="182" t="s">
        <v>1377</v>
      </c>
      <c r="G620" s="182" t="s">
        <v>1140</v>
      </c>
    </row>
    <row r="621" spans="1:7">
      <c r="A621" s="182">
        <v>8830014</v>
      </c>
      <c r="B621" s="182" t="s">
        <v>253</v>
      </c>
      <c r="C621" s="182" t="s">
        <v>1376</v>
      </c>
      <c r="D621" s="182" t="s">
        <v>594</v>
      </c>
      <c r="E621" s="182" t="s">
        <v>256</v>
      </c>
      <c r="F621" s="182" t="s">
        <v>1377</v>
      </c>
      <c r="G621" s="182" t="s">
        <v>595</v>
      </c>
    </row>
    <row r="622" spans="1:7">
      <c r="A622" s="182">
        <v>8830035</v>
      </c>
      <c r="B622" s="182" t="s">
        <v>253</v>
      </c>
      <c r="C622" s="182" t="s">
        <v>1376</v>
      </c>
      <c r="D622" s="182" t="s">
        <v>1446</v>
      </c>
      <c r="E622" s="182" t="s">
        <v>256</v>
      </c>
      <c r="F622" s="182" t="s">
        <v>1377</v>
      </c>
      <c r="G622" s="182" t="s">
        <v>1447</v>
      </c>
    </row>
    <row r="623" spans="1:7">
      <c r="A623" s="182">
        <v>8830062</v>
      </c>
      <c r="B623" s="182" t="s">
        <v>253</v>
      </c>
      <c r="C623" s="182" t="s">
        <v>1376</v>
      </c>
      <c r="D623" s="182" t="s">
        <v>1448</v>
      </c>
      <c r="E623" s="182" t="s">
        <v>256</v>
      </c>
      <c r="F623" s="182" t="s">
        <v>1377</v>
      </c>
      <c r="G623" s="182" t="s">
        <v>1449</v>
      </c>
    </row>
    <row r="624" spans="1:7">
      <c r="A624" s="182">
        <v>8830064</v>
      </c>
      <c r="B624" s="182" t="s">
        <v>253</v>
      </c>
      <c r="C624" s="182" t="s">
        <v>1376</v>
      </c>
      <c r="D624" s="182" t="s">
        <v>1450</v>
      </c>
      <c r="E624" s="182" t="s">
        <v>256</v>
      </c>
      <c r="F624" s="182" t="s">
        <v>1377</v>
      </c>
      <c r="G624" s="182" t="s">
        <v>1451</v>
      </c>
    </row>
    <row r="625" spans="1:7">
      <c r="A625" s="182">
        <v>8830022</v>
      </c>
      <c r="B625" s="182" t="s">
        <v>253</v>
      </c>
      <c r="C625" s="182" t="s">
        <v>1376</v>
      </c>
      <c r="D625" s="182" t="s">
        <v>1452</v>
      </c>
      <c r="E625" s="182" t="s">
        <v>256</v>
      </c>
      <c r="F625" s="182" t="s">
        <v>1377</v>
      </c>
      <c r="G625" s="182" t="s">
        <v>1453</v>
      </c>
    </row>
    <row r="626" spans="1:7">
      <c r="A626" s="182">
        <v>8830031</v>
      </c>
      <c r="B626" s="182" t="s">
        <v>253</v>
      </c>
      <c r="C626" s="182" t="s">
        <v>1376</v>
      </c>
      <c r="D626" s="182" t="s">
        <v>1454</v>
      </c>
      <c r="E626" s="182" t="s">
        <v>256</v>
      </c>
      <c r="F626" s="182" t="s">
        <v>1377</v>
      </c>
      <c r="G626" s="182" t="s">
        <v>1455</v>
      </c>
    </row>
    <row r="627" spans="1:7">
      <c r="A627" s="182">
        <v>8830002</v>
      </c>
      <c r="B627" s="182" t="s">
        <v>253</v>
      </c>
      <c r="C627" s="182" t="s">
        <v>1376</v>
      </c>
      <c r="D627" s="182" t="s">
        <v>1456</v>
      </c>
      <c r="E627" s="182" t="s">
        <v>256</v>
      </c>
      <c r="F627" s="182" t="s">
        <v>1377</v>
      </c>
      <c r="G627" s="182" t="s">
        <v>1457</v>
      </c>
    </row>
    <row r="628" spans="1:7">
      <c r="A628" s="182">
        <v>8830037</v>
      </c>
      <c r="B628" s="182" t="s">
        <v>253</v>
      </c>
      <c r="C628" s="182" t="s">
        <v>1376</v>
      </c>
      <c r="D628" s="182" t="s">
        <v>1458</v>
      </c>
      <c r="E628" s="182" t="s">
        <v>256</v>
      </c>
      <c r="F628" s="182" t="s">
        <v>1377</v>
      </c>
      <c r="G628" s="182" t="s">
        <v>1459</v>
      </c>
    </row>
    <row r="629" spans="1:7">
      <c r="A629" s="182">
        <v>8830065</v>
      </c>
      <c r="B629" s="182" t="s">
        <v>253</v>
      </c>
      <c r="C629" s="182" t="s">
        <v>1376</v>
      </c>
      <c r="D629" s="182" t="s">
        <v>1460</v>
      </c>
      <c r="E629" s="182" t="s">
        <v>256</v>
      </c>
      <c r="F629" s="182" t="s">
        <v>1377</v>
      </c>
      <c r="G629" s="182" t="s">
        <v>1461</v>
      </c>
    </row>
    <row r="630" spans="1:7">
      <c r="A630" s="182">
        <v>8830001</v>
      </c>
      <c r="B630" s="182" t="s">
        <v>253</v>
      </c>
      <c r="C630" s="182" t="s">
        <v>1376</v>
      </c>
      <c r="D630" s="182" t="s">
        <v>1462</v>
      </c>
      <c r="E630" s="182" t="s">
        <v>256</v>
      </c>
      <c r="F630" s="182" t="s">
        <v>1377</v>
      </c>
      <c r="G630" s="182" t="s">
        <v>1463</v>
      </c>
    </row>
    <row r="631" spans="1:7">
      <c r="A631" s="182">
        <v>8830045</v>
      </c>
      <c r="B631" s="182" t="s">
        <v>253</v>
      </c>
      <c r="C631" s="182" t="s">
        <v>1376</v>
      </c>
      <c r="D631" s="182" t="s">
        <v>1167</v>
      </c>
      <c r="E631" s="182" t="s">
        <v>256</v>
      </c>
      <c r="F631" s="182" t="s">
        <v>1377</v>
      </c>
      <c r="G631" s="182" t="s">
        <v>1168</v>
      </c>
    </row>
    <row r="632" spans="1:7">
      <c r="A632" s="182">
        <v>8830036</v>
      </c>
      <c r="B632" s="182" t="s">
        <v>253</v>
      </c>
      <c r="C632" s="182" t="s">
        <v>1376</v>
      </c>
      <c r="D632" s="182" t="s">
        <v>659</v>
      </c>
      <c r="E632" s="182" t="s">
        <v>256</v>
      </c>
      <c r="F632" s="182" t="s">
        <v>1377</v>
      </c>
      <c r="G632" s="182" t="s">
        <v>660</v>
      </c>
    </row>
    <row r="633" spans="1:7">
      <c r="A633" s="182">
        <v>8891111</v>
      </c>
      <c r="B633" s="182" t="s">
        <v>253</v>
      </c>
      <c r="C633" s="182" t="s">
        <v>1376</v>
      </c>
      <c r="D633" s="182" t="s">
        <v>1464</v>
      </c>
      <c r="E633" s="182" t="s">
        <v>256</v>
      </c>
      <c r="F633" s="182" t="s">
        <v>1377</v>
      </c>
      <c r="G633" s="182" t="s">
        <v>1465</v>
      </c>
    </row>
    <row r="634" spans="1:7">
      <c r="A634" s="182">
        <v>8830043</v>
      </c>
      <c r="B634" s="182" t="s">
        <v>253</v>
      </c>
      <c r="C634" s="182" t="s">
        <v>1376</v>
      </c>
      <c r="D634" s="182" t="s">
        <v>1466</v>
      </c>
      <c r="E634" s="182" t="s">
        <v>256</v>
      </c>
      <c r="F634" s="182" t="s">
        <v>1377</v>
      </c>
      <c r="G634" s="182" t="s">
        <v>1467</v>
      </c>
    </row>
    <row r="635" spans="1:7">
      <c r="A635" s="182">
        <v>8830051</v>
      </c>
      <c r="B635" s="182" t="s">
        <v>253</v>
      </c>
      <c r="C635" s="182" t="s">
        <v>1376</v>
      </c>
      <c r="D635" s="182" t="s">
        <v>1468</v>
      </c>
      <c r="E635" s="182" t="s">
        <v>256</v>
      </c>
      <c r="F635" s="182" t="s">
        <v>1377</v>
      </c>
      <c r="G635" s="182" t="s">
        <v>1469</v>
      </c>
    </row>
    <row r="636" spans="1:7">
      <c r="A636" s="182">
        <v>8830032</v>
      </c>
      <c r="B636" s="182" t="s">
        <v>253</v>
      </c>
      <c r="C636" s="182" t="s">
        <v>1376</v>
      </c>
      <c r="D636" s="182" t="s">
        <v>1470</v>
      </c>
      <c r="E636" s="182" t="s">
        <v>256</v>
      </c>
      <c r="F636" s="182" t="s">
        <v>1377</v>
      </c>
      <c r="G636" s="182" t="s">
        <v>1202</v>
      </c>
    </row>
    <row r="637" spans="1:7">
      <c r="A637" s="182">
        <v>8830006</v>
      </c>
      <c r="B637" s="182" t="s">
        <v>253</v>
      </c>
      <c r="C637" s="182" t="s">
        <v>1376</v>
      </c>
      <c r="D637" s="182" t="s">
        <v>1471</v>
      </c>
      <c r="E637" s="182" t="s">
        <v>256</v>
      </c>
      <c r="F637" s="182" t="s">
        <v>1377</v>
      </c>
      <c r="G637" s="182" t="s">
        <v>1472</v>
      </c>
    </row>
    <row r="638" spans="1:7">
      <c r="A638" s="182">
        <v>8880000</v>
      </c>
      <c r="B638" s="182" t="s">
        <v>253</v>
      </c>
      <c r="C638" s="182" t="s">
        <v>1473</v>
      </c>
      <c r="D638" s="182" t="s">
        <v>255</v>
      </c>
      <c r="E638" s="182" t="s">
        <v>256</v>
      </c>
      <c r="F638" s="182" t="s">
        <v>1474</v>
      </c>
    </row>
    <row r="639" spans="1:7">
      <c r="A639" s="182">
        <v>8880006</v>
      </c>
      <c r="B639" s="182" t="s">
        <v>253</v>
      </c>
      <c r="C639" s="182" t="s">
        <v>1473</v>
      </c>
      <c r="D639" s="182" t="s">
        <v>1475</v>
      </c>
      <c r="E639" s="182" t="s">
        <v>256</v>
      </c>
      <c r="F639" s="182" t="s">
        <v>1474</v>
      </c>
      <c r="G639" s="182" t="s">
        <v>1476</v>
      </c>
    </row>
    <row r="640" spans="1:7">
      <c r="A640" s="182">
        <v>8893533</v>
      </c>
      <c r="B640" s="182" t="s">
        <v>253</v>
      </c>
      <c r="C640" s="182" t="s">
        <v>1473</v>
      </c>
      <c r="D640" s="182" t="s">
        <v>1477</v>
      </c>
      <c r="E640" s="182" t="s">
        <v>256</v>
      </c>
      <c r="F640" s="182" t="s">
        <v>1474</v>
      </c>
      <c r="G640" s="182" t="s">
        <v>1478</v>
      </c>
    </row>
    <row r="641" spans="1:7">
      <c r="A641" s="182">
        <v>8893311</v>
      </c>
      <c r="B641" s="182" t="s">
        <v>253</v>
      </c>
      <c r="C641" s="182" t="s">
        <v>1473</v>
      </c>
      <c r="D641" s="182" t="s">
        <v>1479</v>
      </c>
      <c r="E641" s="182" t="s">
        <v>256</v>
      </c>
      <c r="F641" s="182" t="s">
        <v>1474</v>
      </c>
      <c r="G641" s="182" t="s">
        <v>1480</v>
      </c>
    </row>
    <row r="642" spans="1:7">
      <c r="A642" s="182">
        <v>8880221</v>
      </c>
      <c r="B642" s="182" t="s">
        <v>253</v>
      </c>
      <c r="C642" s="182" t="s">
        <v>1473</v>
      </c>
      <c r="D642" s="182" t="s">
        <v>1481</v>
      </c>
      <c r="E642" s="182" t="s">
        <v>256</v>
      </c>
      <c r="F642" s="182" t="s">
        <v>1474</v>
      </c>
      <c r="G642" s="182" t="s">
        <v>1482</v>
      </c>
    </row>
    <row r="643" spans="1:7">
      <c r="A643" s="182">
        <v>8893532</v>
      </c>
      <c r="B643" s="182" t="s">
        <v>253</v>
      </c>
      <c r="C643" s="182" t="s">
        <v>1473</v>
      </c>
      <c r="D643" s="182" t="s">
        <v>1483</v>
      </c>
      <c r="E643" s="182" t="s">
        <v>256</v>
      </c>
      <c r="F643" s="182" t="s">
        <v>1474</v>
      </c>
      <c r="G643" s="182" t="s">
        <v>1484</v>
      </c>
    </row>
    <row r="644" spans="1:7">
      <c r="A644" s="182">
        <v>8893534</v>
      </c>
      <c r="B644" s="182" t="s">
        <v>253</v>
      </c>
      <c r="C644" s="182" t="s">
        <v>1473</v>
      </c>
      <c r="D644" s="182" t="s">
        <v>1485</v>
      </c>
      <c r="E644" s="182" t="s">
        <v>256</v>
      </c>
      <c r="F644" s="182" t="s">
        <v>1474</v>
      </c>
      <c r="G644" s="182" t="s">
        <v>1486</v>
      </c>
    </row>
    <row r="645" spans="1:7">
      <c r="A645" s="182">
        <v>8880005</v>
      </c>
      <c r="B645" s="182" t="s">
        <v>253</v>
      </c>
      <c r="C645" s="182" t="s">
        <v>1473</v>
      </c>
      <c r="D645" s="182" t="s">
        <v>1487</v>
      </c>
      <c r="E645" s="182" t="s">
        <v>256</v>
      </c>
      <c r="F645" s="182" t="s">
        <v>1474</v>
      </c>
      <c r="G645" s="182" t="s">
        <v>1488</v>
      </c>
    </row>
    <row r="646" spans="1:7">
      <c r="A646" s="182">
        <v>8880004</v>
      </c>
      <c r="B646" s="182" t="s">
        <v>253</v>
      </c>
      <c r="C646" s="182" t="s">
        <v>1473</v>
      </c>
      <c r="D646" s="182" t="s">
        <v>1489</v>
      </c>
      <c r="E646" s="182" t="s">
        <v>256</v>
      </c>
      <c r="F646" s="182" t="s">
        <v>1474</v>
      </c>
      <c r="G646" s="182" t="s">
        <v>1490</v>
      </c>
    </row>
    <row r="647" spans="1:7">
      <c r="A647" s="182">
        <v>8880009</v>
      </c>
      <c r="B647" s="182" t="s">
        <v>253</v>
      </c>
      <c r="C647" s="182" t="s">
        <v>1473</v>
      </c>
      <c r="D647" s="182" t="s">
        <v>1491</v>
      </c>
      <c r="E647" s="182" t="s">
        <v>256</v>
      </c>
      <c r="F647" s="182" t="s">
        <v>1474</v>
      </c>
      <c r="G647" s="182" t="s">
        <v>1492</v>
      </c>
    </row>
    <row r="648" spans="1:7">
      <c r="A648" s="182">
        <v>8880002</v>
      </c>
      <c r="B648" s="182" t="s">
        <v>253</v>
      </c>
      <c r="C648" s="182" t="s">
        <v>1473</v>
      </c>
      <c r="D648" s="182" t="s">
        <v>1493</v>
      </c>
      <c r="E648" s="182" t="s">
        <v>256</v>
      </c>
      <c r="F648" s="182" t="s">
        <v>1474</v>
      </c>
      <c r="G648" s="182" t="s">
        <v>1494</v>
      </c>
    </row>
    <row r="649" spans="1:7">
      <c r="A649" s="182">
        <v>8880011</v>
      </c>
      <c r="B649" s="182" t="s">
        <v>253</v>
      </c>
      <c r="C649" s="182" t="s">
        <v>1473</v>
      </c>
      <c r="D649" s="182" t="s">
        <v>1495</v>
      </c>
      <c r="E649" s="182" t="s">
        <v>256</v>
      </c>
      <c r="F649" s="182" t="s">
        <v>1474</v>
      </c>
      <c r="G649" s="182" t="s">
        <v>1496</v>
      </c>
    </row>
    <row r="650" spans="1:7">
      <c r="A650" s="182">
        <v>8880222</v>
      </c>
      <c r="B650" s="182" t="s">
        <v>253</v>
      </c>
      <c r="C650" s="182" t="s">
        <v>1473</v>
      </c>
      <c r="D650" s="182" t="s">
        <v>1497</v>
      </c>
      <c r="E650" s="182" t="s">
        <v>256</v>
      </c>
      <c r="F650" s="182" t="s">
        <v>1474</v>
      </c>
      <c r="G650" s="182" t="s">
        <v>1498</v>
      </c>
    </row>
    <row r="651" spans="1:7">
      <c r="A651" s="182">
        <v>8893531</v>
      </c>
      <c r="B651" s="182" t="s">
        <v>253</v>
      </c>
      <c r="C651" s="182" t="s">
        <v>1473</v>
      </c>
      <c r="D651" s="182" t="s">
        <v>1499</v>
      </c>
      <c r="E651" s="182" t="s">
        <v>256</v>
      </c>
      <c r="F651" s="182" t="s">
        <v>1474</v>
      </c>
      <c r="G651" s="182" t="s">
        <v>1500</v>
      </c>
    </row>
    <row r="652" spans="1:7">
      <c r="A652" s="182">
        <v>8880001</v>
      </c>
      <c r="B652" s="182" t="s">
        <v>253</v>
      </c>
      <c r="C652" s="182" t="s">
        <v>1473</v>
      </c>
      <c r="D652" s="182" t="s">
        <v>1501</v>
      </c>
      <c r="E652" s="182" t="s">
        <v>256</v>
      </c>
      <c r="F652" s="182" t="s">
        <v>1474</v>
      </c>
      <c r="G652" s="182" t="s">
        <v>1502</v>
      </c>
    </row>
    <row r="653" spans="1:7">
      <c r="A653" s="182">
        <v>8880012</v>
      </c>
      <c r="B653" s="182" t="s">
        <v>253</v>
      </c>
      <c r="C653" s="182" t="s">
        <v>1473</v>
      </c>
      <c r="D653" s="182" t="s">
        <v>1503</v>
      </c>
      <c r="E653" s="182" t="s">
        <v>256</v>
      </c>
      <c r="F653" s="182" t="s">
        <v>1474</v>
      </c>
      <c r="G653" s="182" t="s">
        <v>1504</v>
      </c>
    </row>
    <row r="654" spans="1:7">
      <c r="A654" s="182">
        <v>8880003</v>
      </c>
      <c r="B654" s="182" t="s">
        <v>253</v>
      </c>
      <c r="C654" s="182" t="s">
        <v>1473</v>
      </c>
      <c r="D654" s="182" t="s">
        <v>1505</v>
      </c>
      <c r="E654" s="182" t="s">
        <v>256</v>
      </c>
      <c r="F654" s="182" t="s">
        <v>1474</v>
      </c>
      <c r="G654" s="182" t="s">
        <v>1506</v>
      </c>
    </row>
    <row r="655" spans="1:7">
      <c r="A655" s="182">
        <v>8880013</v>
      </c>
      <c r="B655" s="182" t="s">
        <v>253</v>
      </c>
      <c r="C655" s="182" t="s">
        <v>1473</v>
      </c>
      <c r="D655" s="182" t="s">
        <v>821</v>
      </c>
      <c r="E655" s="182" t="s">
        <v>256</v>
      </c>
      <c r="F655" s="182" t="s">
        <v>1474</v>
      </c>
      <c r="G655" s="182" t="s">
        <v>822</v>
      </c>
    </row>
    <row r="656" spans="1:7">
      <c r="A656" s="182">
        <v>8880008</v>
      </c>
      <c r="B656" s="182" t="s">
        <v>253</v>
      </c>
      <c r="C656" s="182" t="s">
        <v>1473</v>
      </c>
      <c r="D656" s="182" t="s">
        <v>1507</v>
      </c>
      <c r="E656" s="182" t="s">
        <v>256</v>
      </c>
      <c r="F656" s="182" t="s">
        <v>1474</v>
      </c>
      <c r="G656" s="182" t="s">
        <v>1508</v>
      </c>
    </row>
    <row r="657" spans="1:7">
      <c r="A657" s="182">
        <v>8880007</v>
      </c>
      <c r="B657" s="182" t="s">
        <v>253</v>
      </c>
      <c r="C657" s="182" t="s">
        <v>1473</v>
      </c>
      <c r="D657" s="182" t="s">
        <v>1509</v>
      </c>
      <c r="E657" s="182" t="s">
        <v>256</v>
      </c>
      <c r="F657" s="182" t="s">
        <v>1474</v>
      </c>
      <c r="G657" s="182" t="s">
        <v>1510</v>
      </c>
    </row>
    <row r="658" spans="1:7">
      <c r="A658" s="182">
        <v>8810000</v>
      </c>
      <c r="B658" s="182" t="s">
        <v>253</v>
      </c>
      <c r="C658" s="182" t="s">
        <v>1511</v>
      </c>
      <c r="D658" s="182" t="s">
        <v>255</v>
      </c>
      <c r="E658" s="182" t="s">
        <v>256</v>
      </c>
      <c r="F658" s="182" t="s">
        <v>1512</v>
      </c>
    </row>
    <row r="659" spans="1:7">
      <c r="A659" s="182">
        <v>8810031</v>
      </c>
      <c r="B659" s="182" t="s">
        <v>253</v>
      </c>
      <c r="C659" s="182" t="s">
        <v>1511</v>
      </c>
      <c r="D659" s="182" t="s">
        <v>266</v>
      </c>
      <c r="E659" s="182" t="s">
        <v>256</v>
      </c>
      <c r="F659" s="182" t="s">
        <v>1512</v>
      </c>
      <c r="G659" s="182" t="s">
        <v>267</v>
      </c>
    </row>
    <row r="660" spans="1:7">
      <c r="A660" s="182">
        <v>8810111</v>
      </c>
      <c r="B660" s="182" t="s">
        <v>253</v>
      </c>
      <c r="C660" s="182" t="s">
        <v>1511</v>
      </c>
      <c r="D660" s="182" t="s">
        <v>1513</v>
      </c>
      <c r="E660" s="182" t="s">
        <v>256</v>
      </c>
      <c r="F660" s="182" t="s">
        <v>1512</v>
      </c>
      <c r="G660" s="182" t="s">
        <v>1514</v>
      </c>
    </row>
    <row r="661" spans="1:7">
      <c r="A661" s="182">
        <v>8810011</v>
      </c>
      <c r="B661" s="182" t="s">
        <v>253</v>
      </c>
      <c r="C661" s="182" t="s">
        <v>1511</v>
      </c>
      <c r="D661" s="182" t="s">
        <v>1515</v>
      </c>
      <c r="E661" s="182" t="s">
        <v>256</v>
      </c>
      <c r="F661" s="182" t="s">
        <v>1512</v>
      </c>
      <c r="G661" s="182" t="s">
        <v>1516</v>
      </c>
    </row>
    <row r="662" spans="1:7">
      <c r="A662" s="182">
        <v>8810106</v>
      </c>
      <c r="B662" s="182" t="s">
        <v>253</v>
      </c>
      <c r="C662" s="182" t="s">
        <v>1511</v>
      </c>
      <c r="D662" s="182" t="s">
        <v>1517</v>
      </c>
      <c r="E662" s="182" t="s">
        <v>256</v>
      </c>
      <c r="F662" s="182" t="s">
        <v>1512</v>
      </c>
      <c r="G662" s="182" t="s">
        <v>1518</v>
      </c>
    </row>
    <row r="663" spans="1:7">
      <c r="A663" s="182">
        <v>8810001</v>
      </c>
      <c r="B663" s="182" t="s">
        <v>253</v>
      </c>
      <c r="C663" s="182" t="s">
        <v>1511</v>
      </c>
      <c r="D663" s="182" t="s">
        <v>1519</v>
      </c>
      <c r="E663" s="182" t="s">
        <v>256</v>
      </c>
      <c r="F663" s="182" t="s">
        <v>1512</v>
      </c>
      <c r="G663" s="182" t="s">
        <v>1520</v>
      </c>
    </row>
    <row r="664" spans="1:7">
      <c r="A664" s="182">
        <v>8810012</v>
      </c>
      <c r="B664" s="182" t="s">
        <v>253</v>
      </c>
      <c r="C664" s="182" t="s">
        <v>1511</v>
      </c>
      <c r="D664" s="182" t="s">
        <v>1521</v>
      </c>
      <c r="E664" s="182" t="s">
        <v>256</v>
      </c>
      <c r="F664" s="182" t="s">
        <v>1512</v>
      </c>
      <c r="G664" s="182" t="s">
        <v>1522</v>
      </c>
    </row>
    <row r="665" spans="1:7">
      <c r="A665" s="182">
        <v>8810013</v>
      </c>
      <c r="B665" s="182" t="s">
        <v>253</v>
      </c>
      <c r="C665" s="182" t="s">
        <v>1511</v>
      </c>
      <c r="D665" s="182" t="s">
        <v>1523</v>
      </c>
      <c r="E665" s="182" t="s">
        <v>256</v>
      </c>
      <c r="F665" s="182" t="s">
        <v>1512</v>
      </c>
      <c r="G665" s="182" t="s">
        <v>1524</v>
      </c>
    </row>
    <row r="666" spans="1:7">
      <c r="A666" s="182">
        <v>8811121</v>
      </c>
      <c r="B666" s="182" t="s">
        <v>253</v>
      </c>
      <c r="C666" s="182" t="s">
        <v>1511</v>
      </c>
      <c r="D666" s="182" t="s">
        <v>1525</v>
      </c>
      <c r="E666" s="182" t="s">
        <v>256</v>
      </c>
      <c r="F666" s="182" t="s">
        <v>1512</v>
      </c>
      <c r="G666" s="182" t="s">
        <v>1526</v>
      </c>
    </row>
    <row r="667" spans="1:7">
      <c r="A667" s="182">
        <v>8810103</v>
      </c>
      <c r="B667" s="182" t="s">
        <v>253</v>
      </c>
      <c r="C667" s="182" t="s">
        <v>1511</v>
      </c>
      <c r="D667" s="182" t="s">
        <v>1527</v>
      </c>
      <c r="E667" s="182" t="s">
        <v>256</v>
      </c>
      <c r="F667" s="182" t="s">
        <v>1512</v>
      </c>
      <c r="G667" s="182" t="s">
        <v>1528</v>
      </c>
    </row>
    <row r="668" spans="1:7">
      <c r="A668" s="182">
        <v>8811122</v>
      </c>
      <c r="B668" s="182" t="s">
        <v>253</v>
      </c>
      <c r="C668" s="182" t="s">
        <v>1511</v>
      </c>
      <c r="D668" s="182" t="s">
        <v>1529</v>
      </c>
      <c r="E668" s="182" t="s">
        <v>256</v>
      </c>
      <c r="F668" s="182" t="s">
        <v>1512</v>
      </c>
      <c r="G668" s="182" t="s">
        <v>1530</v>
      </c>
    </row>
    <row r="669" spans="1:7">
      <c r="A669" s="182">
        <v>8810104</v>
      </c>
      <c r="B669" s="182" t="s">
        <v>253</v>
      </c>
      <c r="C669" s="182" t="s">
        <v>1511</v>
      </c>
      <c r="D669" s="182" t="s">
        <v>1531</v>
      </c>
      <c r="E669" s="182" t="s">
        <v>256</v>
      </c>
      <c r="F669" s="182" t="s">
        <v>1512</v>
      </c>
      <c r="G669" s="182" t="s">
        <v>1532</v>
      </c>
    </row>
    <row r="670" spans="1:7">
      <c r="A670" s="182">
        <v>8811231</v>
      </c>
      <c r="B670" s="182" t="s">
        <v>253</v>
      </c>
      <c r="C670" s="182" t="s">
        <v>1511</v>
      </c>
      <c r="D670" s="182" t="s">
        <v>1533</v>
      </c>
      <c r="E670" s="182" t="s">
        <v>256</v>
      </c>
      <c r="F670" s="182" t="s">
        <v>1512</v>
      </c>
      <c r="G670" s="182" t="s">
        <v>1534</v>
      </c>
    </row>
    <row r="671" spans="1:7">
      <c r="A671" s="182">
        <v>8810115</v>
      </c>
      <c r="B671" s="182" t="s">
        <v>253</v>
      </c>
      <c r="C671" s="182" t="s">
        <v>1511</v>
      </c>
      <c r="D671" s="182" t="s">
        <v>1535</v>
      </c>
      <c r="E671" s="182" t="s">
        <v>256</v>
      </c>
      <c r="F671" s="182" t="s">
        <v>1512</v>
      </c>
      <c r="G671" s="182" t="s">
        <v>1536</v>
      </c>
    </row>
    <row r="672" spans="1:7">
      <c r="A672" s="182">
        <v>8810021</v>
      </c>
      <c r="B672" s="182" t="s">
        <v>253</v>
      </c>
      <c r="C672" s="182" t="s">
        <v>1511</v>
      </c>
      <c r="D672" s="182" t="s">
        <v>1537</v>
      </c>
      <c r="E672" s="182" t="s">
        <v>256</v>
      </c>
      <c r="F672" s="182" t="s">
        <v>1512</v>
      </c>
      <c r="G672" s="182" t="s">
        <v>724</v>
      </c>
    </row>
    <row r="673" spans="1:7">
      <c r="A673" s="182">
        <v>8810004</v>
      </c>
      <c r="B673" s="182" t="s">
        <v>253</v>
      </c>
      <c r="C673" s="182" t="s">
        <v>1511</v>
      </c>
      <c r="D673" s="182" t="s">
        <v>1538</v>
      </c>
      <c r="E673" s="182" t="s">
        <v>256</v>
      </c>
      <c r="F673" s="182" t="s">
        <v>1512</v>
      </c>
      <c r="G673" s="182" t="s">
        <v>449</v>
      </c>
    </row>
    <row r="674" spans="1:7">
      <c r="A674" s="182">
        <v>8810002</v>
      </c>
      <c r="B674" s="182" t="s">
        <v>253</v>
      </c>
      <c r="C674" s="182" t="s">
        <v>1511</v>
      </c>
      <c r="D674" s="182" t="s">
        <v>1539</v>
      </c>
      <c r="E674" s="182" t="s">
        <v>256</v>
      </c>
      <c r="F674" s="182" t="s">
        <v>1512</v>
      </c>
      <c r="G674" s="182" t="s">
        <v>1540</v>
      </c>
    </row>
    <row r="675" spans="1:7">
      <c r="A675" s="182">
        <v>8800341</v>
      </c>
      <c r="B675" s="182" t="s">
        <v>253</v>
      </c>
      <c r="C675" s="182" t="s">
        <v>1511</v>
      </c>
      <c r="D675" s="182" t="s">
        <v>1541</v>
      </c>
      <c r="E675" s="182" t="s">
        <v>256</v>
      </c>
      <c r="F675" s="182" t="s">
        <v>1512</v>
      </c>
      <c r="G675" s="182" t="s">
        <v>1542</v>
      </c>
    </row>
    <row r="676" spans="1:7">
      <c r="A676" s="182">
        <v>8810022</v>
      </c>
      <c r="B676" s="182" t="s">
        <v>253</v>
      </c>
      <c r="C676" s="182" t="s">
        <v>1511</v>
      </c>
      <c r="D676" s="182" t="s">
        <v>1543</v>
      </c>
      <c r="E676" s="182" t="s">
        <v>256</v>
      </c>
      <c r="F676" s="182" t="s">
        <v>1512</v>
      </c>
      <c r="G676" s="182" t="s">
        <v>1544</v>
      </c>
    </row>
    <row r="677" spans="1:7">
      <c r="A677" s="182">
        <v>8810116</v>
      </c>
      <c r="B677" s="182" t="s">
        <v>253</v>
      </c>
      <c r="C677" s="182" t="s">
        <v>1511</v>
      </c>
      <c r="D677" s="182" t="s">
        <v>1545</v>
      </c>
      <c r="E677" s="182" t="s">
        <v>256</v>
      </c>
      <c r="F677" s="182" t="s">
        <v>1512</v>
      </c>
      <c r="G677" s="182" t="s">
        <v>1546</v>
      </c>
    </row>
    <row r="678" spans="1:7">
      <c r="A678" s="182">
        <v>8810113</v>
      </c>
      <c r="B678" s="182" t="s">
        <v>253</v>
      </c>
      <c r="C678" s="182" t="s">
        <v>1511</v>
      </c>
      <c r="D678" s="182" t="s">
        <v>1547</v>
      </c>
      <c r="E678" s="182" t="s">
        <v>256</v>
      </c>
      <c r="F678" s="182" t="s">
        <v>1512</v>
      </c>
      <c r="G678" s="182" t="s">
        <v>1548</v>
      </c>
    </row>
    <row r="679" spans="1:7">
      <c r="A679" s="182">
        <v>8810014</v>
      </c>
      <c r="B679" s="182" t="s">
        <v>253</v>
      </c>
      <c r="C679" s="182" t="s">
        <v>1511</v>
      </c>
      <c r="D679" s="182" t="s">
        <v>1549</v>
      </c>
      <c r="E679" s="182" t="s">
        <v>256</v>
      </c>
      <c r="F679" s="182" t="s">
        <v>1512</v>
      </c>
      <c r="G679" s="182" t="s">
        <v>1550</v>
      </c>
    </row>
    <row r="680" spans="1:7">
      <c r="A680" s="182">
        <v>8810032</v>
      </c>
      <c r="B680" s="182" t="s">
        <v>253</v>
      </c>
      <c r="C680" s="182" t="s">
        <v>1511</v>
      </c>
      <c r="D680" s="182" t="s">
        <v>1551</v>
      </c>
      <c r="E680" s="182" t="s">
        <v>256</v>
      </c>
      <c r="F680" s="182" t="s">
        <v>1512</v>
      </c>
      <c r="G680" s="182" t="s">
        <v>1552</v>
      </c>
    </row>
    <row r="681" spans="1:7">
      <c r="A681" s="182">
        <v>8811232</v>
      </c>
      <c r="B681" s="182" t="s">
        <v>253</v>
      </c>
      <c r="C681" s="182" t="s">
        <v>1511</v>
      </c>
      <c r="D681" s="182" t="s">
        <v>1553</v>
      </c>
      <c r="E681" s="182" t="s">
        <v>256</v>
      </c>
      <c r="F681" s="182" t="s">
        <v>1512</v>
      </c>
      <c r="G681" s="182" t="s">
        <v>1554</v>
      </c>
    </row>
    <row r="682" spans="1:7">
      <c r="A682" s="182">
        <v>8810006</v>
      </c>
      <c r="B682" s="182" t="s">
        <v>253</v>
      </c>
      <c r="C682" s="182" t="s">
        <v>1511</v>
      </c>
      <c r="D682" s="182" t="s">
        <v>1082</v>
      </c>
      <c r="E682" s="182" t="s">
        <v>256</v>
      </c>
      <c r="F682" s="182" t="s">
        <v>1512</v>
      </c>
      <c r="G682" s="182" t="s">
        <v>1083</v>
      </c>
    </row>
    <row r="683" spans="1:7">
      <c r="A683" s="182">
        <v>8810015</v>
      </c>
      <c r="B683" s="182" t="s">
        <v>253</v>
      </c>
      <c r="C683" s="182" t="s">
        <v>1511</v>
      </c>
      <c r="D683" s="182" t="s">
        <v>1555</v>
      </c>
      <c r="E683" s="182" t="s">
        <v>256</v>
      </c>
      <c r="F683" s="182" t="s">
        <v>1512</v>
      </c>
      <c r="G683" s="182" t="s">
        <v>1556</v>
      </c>
    </row>
    <row r="684" spans="1:7">
      <c r="A684" s="182">
        <v>8810037</v>
      </c>
      <c r="B684" s="182" t="s">
        <v>253</v>
      </c>
      <c r="C684" s="182" t="s">
        <v>1511</v>
      </c>
      <c r="D684" s="182" t="s">
        <v>1557</v>
      </c>
      <c r="E684" s="182" t="s">
        <v>256</v>
      </c>
      <c r="F684" s="182" t="s">
        <v>1512</v>
      </c>
      <c r="G684" s="182" t="s">
        <v>1558</v>
      </c>
    </row>
    <row r="685" spans="1:7">
      <c r="A685" s="182">
        <v>8810035</v>
      </c>
      <c r="B685" s="182" t="s">
        <v>253</v>
      </c>
      <c r="C685" s="182" t="s">
        <v>1511</v>
      </c>
      <c r="D685" s="182" t="s">
        <v>1559</v>
      </c>
      <c r="E685" s="182" t="s">
        <v>256</v>
      </c>
      <c r="F685" s="182" t="s">
        <v>1512</v>
      </c>
      <c r="G685" s="182" t="s">
        <v>1560</v>
      </c>
    </row>
    <row r="686" spans="1:7">
      <c r="A686" s="182">
        <v>8810023</v>
      </c>
      <c r="B686" s="182" t="s">
        <v>253</v>
      </c>
      <c r="C686" s="182" t="s">
        <v>1511</v>
      </c>
      <c r="D686" s="182" t="s">
        <v>1561</v>
      </c>
      <c r="E686" s="182" t="s">
        <v>256</v>
      </c>
      <c r="F686" s="182" t="s">
        <v>1512</v>
      </c>
      <c r="G686" s="182" t="s">
        <v>1562</v>
      </c>
    </row>
    <row r="687" spans="1:7">
      <c r="A687" s="182">
        <v>8810033</v>
      </c>
      <c r="B687" s="182" t="s">
        <v>253</v>
      </c>
      <c r="C687" s="182" t="s">
        <v>1511</v>
      </c>
      <c r="D687" s="182" t="s">
        <v>1563</v>
      </c>
      <c r="E687" s="182" t="s">
        <v>256</v>
      </c>
      <c r="F687" s="182" t="s">
        <v>1512</v>
      </c>
      <c r="G687" s="182" t="s">
        <v>1564</v>
      </c>
    </row>
    <row r="688" spans="1:7">
      <c r="A688" s="182">
        <v>8810034</v>
      </c>
      <c r="B688" s="182" t="s">
        <v>253</v>
      </c>
      <c r="C688" s="182" t="s">
        <v>1511</v>
      </c>
      <c r="D688" s="182" t="s">
        <v>1565</v>
      </c>
      <c r="E688" s="182" t="s">
        <v>256</v>
      </c>
      <c r="F688" s="182" t="s">
        <v>1512</v>
      </c>
      <c r="G688" s="182" t="s">
        <v>1566</v>
      </c>
    </row>
    <row r="689" spans="1:7">
      <c r="A689" s="182">
        <v>8810036</v>
      </c>
      <c r="B689" s="182" t="s">
        <v>253</v>
      </c>
      <c r="C689" s="182" t="s">
        <v>1511</v>
      </c>
      <c r="D689" s="182" t="s">
        <v>1567</v>
      </c>
      <c r="E689" s="182" t="s">
        <v>256</v>
      </c>
      <c r="F689" s="182" t="s">
        <v>1512</v>
      </c>
      <c r="G689" s="182" t="s">
        <v>1568</v>
      </c>
    </row>
    <row r="690" spans="1:7">
      <c r="A690" s="182">
        <v>8810025</v>
      </c>
      <c r="B690" s="182" t="s">
        <v>253</v>
      </c>
      <c r="C690" s="182" t="s">
        <v>1511</v>
      </c>
      <c r="D690" s="182" t="s">
        <v>1569</v>
      </c>
      <c r="E690" s="182" t="s">
        <v>256</v>
      </c>
      <c r="F690" s="182" t="s">
        <v>1512</v>
      </c>
      <c r="G690" s="182" t="s">
        <v>1570</v>
      </c>
    </row>
    <row r="691" spans="1:7">
      <c r="A691" s="182">
        <v>8810114</v>
      </c>
      <c r="B691" s="182" t="s">
        <v>253</v>
      </c>
      <c r="C691" s="182" t="s">
        <v>1511</v>
      </c>
      <c r="D691" s="182" t="s">
        <v>1571</v>
      </c>
      <c r="E691" s="182" t="s">
        <v>256</v>
      </c>
      <c r="F691" s="182" t="s">
        <v>1512</v>
      </c>
      <c r="G691" s="182" t="s">
        <v>1572</v>
      </c>
    </row>
    <row r="692" spans="1:7">
      <c r="A692" s="182">
        <v>8810105</v>
      </c>
      <c r="B692" s="182" t="s">
        <v>253</v>
      </c>
      <c r="C692" s="182" t="s">
        <v>1511</v>
      </c>
      <c r="D692" s="182" t="s">
        <v>1573</v>
      </c>
      <c r="E692" s="182" t="s">
        <v>256</v>
      </c>
      <c r="F692" s="182" t="s">
        <v>1512</v>
      </c>
      <c r="G692" s="182" t="s">
        <v>1574</v>
      </c>
    </row>
    <row r="693" spans="1:7">
      <c r="A693" s="182">
        <v>8811123</v>
      </c>
      <c r="B693" s="182" t="s">
        <v>253</v>
      </c>
      <c r="C693" s="182" t="s">
        <v>1511</v>
      </c>
      <c r="D693" s="182" t="s">
        <v>1575</v>
      </c>
      <c r="E693" s="182" t="s">
        <v>256</v>
      </c>
      <c r="F693" s="182" t="s">
        <v>1512</v>
      </c>
      <c r="G693" s="182" t="s">
        <v>1576</v>
      </c>
    </row>
    <row r="694" spans="1:7">
      <c r="A694" s="182">
        <v>8810024</v>
      </c>
      <c r="B694" s="182" t="s">
        <v>253</v>
      </c>
      <c r="C694" s="182" t="s">
        <v>1511</v>
      </c>
      <c r="D694" s="182" t="s">
        <v>1577</v>
      </c>
      <c r="E694" s="182" t="s">
        <v>256</v>
      </c>
      <c r="F694" s="182" t="s">
        <v>1512</v>
      </c>
      <c r="G694" s="182" t="s">
        <v>1578</v>
      </c>
    </row>
    <row r="695" spans="1:7">
      <c r="A695" s="182">
        <v>8811233</v>
      </c>
      <c r="B695" s="182" t="s">
        <v>253</v>
      </c>
      <c r="C695" s="182" t="s">
        <v>1511</v>
      </c>
      <c r="D695" s="182" t="s">
        <v>1579</v>
      </c>
      <c r="E695" s="182" t="s">
        <v>256</v>
      </c>
      <c r="F695" s="182" t="s">
        <v>1512</v>
      </c>
      <c r="G695" s="182" t="s">
        <v>1580</v>
      </c>
    </row>
    <row r="696" spans="1:7">
      <c r="A696" s="182">
        <v>8810102</v>
      </c>
      <c r="B696" s="182" t="s">
        <v>253</v>
      </c>
      <c r="C696" s="182" t="s">
        <v>1511</v>
      </c>
      <c r="D696" s="182" t="s">
        <v>1581</v>
      </c>
      <c r="E696" s="182" t="s">
        <v>256</v>
      </c>
      <c r="F696" s="182" t="s">
        <v>1512</v>
      </c>
      <c r="G696" s="182" t="s">
        <v>1582</v>
      </c>
    </row>
    <row r="697" spans="1:7">
      <c r="A697" s="182">
        <v>8810026</v>
      </c>
      <c r="B697" s="182" t="s">
        <v>253</v>
      </c>
      <c r="C697" s="182" t="s">
        <v>1511</v>
      </c>
      <c r="D697" s="182" t="s">
        <v>1583</v>
      </c>
      <c r="E697" s="182" t="s">
        <v>256</v>
      </c>
      <c r="F697" s="182" t="s">
        <v>1512</v>
      </c>
      <c r="G697" s="182" t="s">
        <v>1584</v>
      </c>
    </row>
    <row r="698" spans="1:7">
      <c r="A698" s="182">
        <v>8810003</v>
      </c>
      <c r="B698" s="182" t="s">
        <v>253</v>
      </c>
      <c r="C698" s="182" t="s">
        <v>1511</v>
      </c>
      <c r="D698" s="182" t="s">
        <v>1585</v>
      </c>
      <c r="E698" s="182" t="s">
        <v>256</v>
      </c>
      <c r="F698" s="182" t="s">
        <v>1512</v>
      </c>
      <c r="G698" s="182" t="s">
        <v>1586</v>
      </c>
    </row>
    <row r="699" spans="1:7">
      <c r="A699" s="182">
        <v>8810027</v>
      </c>
      <c r="B699" s="182" t="s">
        <v>253</v>
      </c>
      <c r="C699" s="182" t="s">
        <v>1511</v>
      </c>
      <c r="D699" s="182" t="s">
        <v>1509</v>
      </c>
      <c r="E699" s="182" t="s">
        <v>256</v>
      </c>
      <c r="F699" s="182" t="s">
        <v>1512</v>
      </c>
      <c r="G699" s="182" t="s">
        <v>1510</v>
      </c>
    </row>
    <row r="700" spans="1:7">
      <c r="A700" s="182">
        <v>8810101</v>
      </c>
      <c r="B700" s="182" t="s">
        <v>253</v>
      </c>
      <c r="C700" s="182" t="s">
        <v>1511</v>
      </c>
      <c r="D700" s="182" t="s">
        <v>1587</v>
      </c>
      <c r="E700" s="182" t="s">
        <v>256</v>
      </c>
      <c r="F700" s="182" t="s">
        <v>1512</v>
      </c>
      <c r="G700" s="182" t="s">
        <v>1588</v>
      </c>
    </row>
    <row r="701" spans="1:7">
      <c r="A701" s="182">
        <v>8810016</v>
      </c>
      <c r="B701" s="182" t="s">
        <v>253</v>
      </c>
      <c r="C701" s="182" t="s">
        <v>1511</v>
      </c>
      <c r="D701" s="182" t="s">
        <v>1589</v>
      </c>
      <c r="E701" s="182" t="s">
        <v>256</v>
      </c>
      <c r="F701" s="182" t="s">
        <v>1512</v>
      </c>
      <c r="G701" s="182" t="s">
        <v>1590</v>
      </c>
    </row>
    <row r="702" spans="1:7">
      <c r="A702" s="182">
        <v>8810005</v>
      </c>
      <c r="B702" s="182" t="s">
        <v>253</v>
      </c>
      <c r="C702" s="182" t="s">
        <v>1511</v>
      </c>
      <c r="D702" s="182" t="s">
        <v>1591</v>
      </c>
      <c r="E702" s="182" t="s">
        <v>256</v>
      </c>
      <c r="F702" s="182" t="s">
        <v>1512</v>
      </c>
      <c r="G702" s="182" t="s">
        <v>1592</v>
      </c>
    </row>
    <row r="703" spans="1:7">
      <c r="A703" s="182">
        <v>8810112</v>
      </c>
      <c r="B703" s="182" t="s">
        <v>253</v>
      </c>
      <c r="C703" s="182" t="s">
        <v>1511</v>
      </c>
      <c r="D703" s="182" t="s">
        <v>1593</v>
      </c>
      <c r="E703" s="182" t="s">
        <v>256</v>
      </c>
      <c r="F703" s="182" t="s">
        <v>1512</v>
      </c>
      <c r="G703" s="182" t="s">
        <v>1594</v>
      </c>
    </row>
    <row r="704" spans="1:7">
      <c r="A704" s="182">
        <v>8894300</v>
      </c>
      <c r="B704" s="182" t="s">
        <v>253</v>
      </c>
      <c r="C704" s="182" t="s">
        <v>1595</v>
      </c>
      <c r="D704" s="182" t="s">
        <v>255</v>
      </c>
      <c r="E704" s="182" t="s">
        <v>256</v>
      </c>
      <c r="F704" s="182" t="s">
        <v>1596</v>
      </c>
    </row>
    <row r="705" spans="1:7">
      <c r="A705" s="182">
        <v>8894303</v>
      </c>
      <c r="B705" s="182" t="s">
        <v>253</v>
      </c>
      <c r="C705" s="182" t="s">
        <v>1595</v>
      </c>
      <c r="D705" s="182" t="s">
        <v>1597</v>
      </c>
      <c r="E705" s="182" t="s">
        <v>256</v>
      </c>
      <c r="F705" s="182" t="s">
        <v>1596</v>
      </c>
      <c r="G705" s="182" t="s">
        <v>1598</v>
      </c>
    </row>
    <row r="706" spans="1:7">
      <c r="A706" s="182">
        <v>8894306</v>
      </c>
      <c r="B706" s="182" t="s">
        <v>253</v>
      </c>
      <c r="C706" s="182" t="s">
        <v>1595</v>
      </c>
      <c r="D706" s="182" t="s">
        <v>1599</v>
      </c>
      <c r="E706" s="182" t="s">
        <v>256</v>
      </c>
      <c r="F706" s="182" t="s">
        <v>1596</v>
      </c>
      <c r="G706" s="182" t="s">
        <v>1600</v>
      </c>
    </row>
    <row r="707" spans="1:7">
      <c r="A707" s="182">
        <v>8894162</v>
      </c>
      <c r="B707" s="182" t="s">
        <v>253</v>
      </c>
      <c r="C707" s="182" t="s">
        <v>1595</v>
      </c>
      <c r="D707" s="182" t="s">
        <v>1601</v>
      </c>
      <c r="E707" s="182" t="s">
        <v>256</v>
      </c>
      <c r="F707" s="182" t="s">
        <v>1596</v>
      </c>
      <c r="G707" s="182" t="s">
        <v>1602</v>
      </c>
    </row>
    <row r="708" spans="1:7">
      <c r="A708" s="182">
        <v>8894153</v>
      </c>
      <c r="B708" s="182" t="s">
        <v>253</v>
      </c>
      <c r="C708" s="182" t="s">
        <v>1595</v>
      </c>
      <c r="D708" s="182" t="s">
        <v>1603</v>
      </c>
      <c r="E708" s="182" t="s">
        <v>256</v>
      </c>
      <c r="F708" s="182" t="s">
        <v>1596</v>
      </c>
      <c r="G708" s="182" t="s">
        <v>1604</v>
      </c>
    </row>
    <row r="709" spans="1:7">
      <c r="A709" s="182">
        <v>8894304</v>
      </c>
      <c r="B709" s="182" t="s">
        <v>253</v>
      </c>
      <c r="C709" s="182" t="s">
        <v>1595</v>
      </c>
      <c r="D709" s="182" t="s">
        <v>1605</v>
      </c>
      <c r="E709" s="182" t="s">
        <v>256</v>
      </c>
      <c r="F709" s="182" t="s">
        <v>1596</v>
      </c>
      <c r="G709" s="182" t="s">
        <v>1606</v>
      </c>
    </row>
    <row r="710" spans="1:7">
      <c r="A710" s="182">
        <v>8894243</v>
      </c>
      <c r="B710" s="182" t="s">
        <v>253</v>
      </c>
      <c r="C710" s="182" t="s">
        <v>1595</v>
      </c>
      <c r="D710" s="182" t="s">
        <v>1607</v>
      </c>
      <c r="E710" s="182" t="s">
        <v>256</v>
      </c>
      <c r="F710" s="182" t="s">
        <v>1596</v>
      </c>
      <c r="G710" s="182" t="s">
        <v>1608</v>
      </c>
    </row>
    <row r="711" spans="1:7">
      <c r="A711" s="182">
        <v>8894314</v>
      </c>
      <c r="B711" s="182" t="s">
        <v>253</v>
      </c>
      <c r="C711" s="182" t="s">
        <v>1595</v>
      </c>
      <c r="D711" s="182" t="s">
        <v>1609</v>
      </c>
      <c r="E711" s="182" t="s">
        <v>256</v>
      </c>
      <c r="F711" s="182" t="s">
        <v>1596</v>
      </c>
      <c r="G711" s="182" t="s">
        <v>1610</v>
      </c>
    </row>
    <row r="712" spans="1:7">
      <c r="A712" s="182">
        <v>8894161</v>
      </c>
      <c r="B712" s="182" t="s">
        <v>253</v>
      </c>
      <c r="C712" s="182" t="s">
        <v>1595</v>
      </c>
      <c r="D712" s="182" t="s">
        <v>1611</v>
      </c>
      <c r="E712" s="182" t="s">
        <v>256</v>
      </c>
      <c r="F712" s="182" t="s">
        <v>1596</v>
      </c>
      <c r="G712" s="182" t="s">
        <v>1612</v>
      </c>
    </row>
    <row r="713" spans="1:7">
      <c r="A713" s="182">
        <v>8894222</v>
      </c>
      <c r="B713" s="182" t="s">
        <v>253</v>
      </c>
      <c r="C713" s="182" t="s">
        <v>1595</v>
      </c>
      <c r="D713" s="182" t="s">
        <v>1613</v>
      </c>
      <c r="E713" s="182" t="s">
        <v>256</v>
      </c>
      <c r="F713" s="182" t="s">
        <v>1596</v>
      </c>
      <c r="G713" s="182" t="s">
        <v>1614</v>
      </c>
    </row>
    <row r="714" spans="1:7">
      <c r="A714" s="182">
        <v>8894155</v>
      </c>
      <c r="B714" s="182" t="s">
        <v>253</v>
      </c>
      <c r="C714" s="182" t="s">
        <v>1595</v>
      </c>
      <c r="D714" s="182" t="s">
        <v>1615</v>
      </c>
      <c r="E714" s="182" t="s">
        <v>256</v>
      </c>
      <c r="F714" s="182" t="s">
        <v>1596</v>
      </c>
      <c r="G714" s="182" t="s">
        <v>1616</v>
      </c>
    </row>
    <row r="715" spans="1:7">
      <c r="A715" s="182">
        <v>8894221</v>
      </c>
      <c r="B715" s="182" t="s">
        <v>253</v>
      </c>
      <c r="C715" s="182" t="s">
        <v>1595</v>
      </c>
      <c r="D715" s="182" t="s">
        <v>1617</v>
      </c>
      <c r="E715" s="182" t="s">
        <v>256</v>
      </c>
      <c r="F715" s="182" t="s">
        <v>1596</v>
      </c>
      <c r="G715" s="182" t="s">
        <v>1618</v>
      </c>
    </row>
    <row r="716" spans="1:7">
      <c r="A716" s="182">
        <v>8894241</v>
      </c>
      <c r="B716" s="182" t="s">
        <v>253</v>
      </c>
      <c r="C716" s="182" t="s">
        <v>1595</v>
      </c>
      <c r="D716" s="182" t="s">
        <v>1619</v>
      </c>
      <c r="E716" s="182" t="s">
        <v>256</v>
      </c>
      <c r="F716" s="182" t="s">
        <v>1596</v>
      </c>
      <c r="G716" s="182" t="s">
        <v>1620</v>
      </c>
    </row>
    <row r="717" spans="1:7">
      <c r="A717" s="182">
        <v>8894312</v>
      </c>
      <c r="B717" s="182" t="s">
        <v>253</v>
      </c>
      <c r="C717" s="182" t="s">
        <v>1595</v>
      </c>
      <c r="D717" s="182" t="s">
        <v>1621</v>
      </c>
      <c r="E717" s="182" t="s">
        <v>256</v>
      </c>
      <c r="F717" s="182" t="s">
        <v>1596</v>
      </c>
      <c r="G717" s="182" t="s">
        <v>1622</v>
      </c>
    </row>
    <row r="718" spans="1:7">
      <c r="A718" s="182">
        <v>8894152</v>
      </c>
      <c r="B718" s="182" t="s">
        <v>253</v>
      </c>
      <c r="C718" s="182" t="s">
        <v>1595</v>
      </c>
      <c r="D718" s="182" t="s">
        <v>1623</v>
      </c>
      <c r="E718" s="182" t="s">
        <v>256</v>
      </c>
      <c r="F718" s="182" t="s">
        <v>1596</v>
      </c>
      <c r="G718" s="182" t="s">
        <v>1624</v>
      </c>
    </row>
    <row r="719" spans="1:7">
      <c r="A719" s="182">
        <v>8894164</v>
      </c>
      <c r="B719" s="182" t="s">
        <v>253</v>
      </c>
      <c r="C719" s="182" t="s">
        <v>1595</v>
      </c>
      <c r="D719" s="182" t="s">
        <v>1625</v>
      </c>
      <c r="E719" s="182" t="s">
        <v>256</v>
      </c>
      <c r="F719" s="182" t="s">
        <v>1596</v>
      </c>
      <c r="G719" s="182" t="s">
        <v>1626</v>
      </c>
    </row>
    <row r="720" spans="1:7">
      <c r="A720" s="182">
        <v>8894302</v>
      </c>
      <c r="B720" s="182" t="s">
        <v>253</v>
      </c>
      <c r="C720" s="182" t="s">
        <v>1595</v>
      </c>
      <c r="D720" s="182" t="s">
        <v>1627</v>
      </c>
      <c r="E720" s="182" t="s">
        <v>256</v>
      </c>
      <c r="F720" s="182" t="s">
        <v>1596</v>
      </c>
      <c r="G720" s="182" t="s">
        <v>1628</v>
      </c>
    </row>
    <row r="721" spans="1:7">
      <c r="A721" s="182">
        <v>8894313</v>
      </c>
      <c r="B721" s="182" t="s">
        <v>253</v>
      </c>
      <c r="C721" s="182" t="s">
        <v>1595</v>
      </c>
      <c r="D721" s="182" t="s">
        <v>1629</v>
      </c>
      <c r="E721" s="182" t="s">
        <v>256</v>
      </c>
      <c r="F721" s="182" t="s">
        <v>1596</v>
      </c>
      <c r="G721" s="182" t="s">
        <v>1630</v>
      </c>
    </row>
    <row r="722" spans="1:7">
      <c r="A722" s="182">
        <v>8894311</v>
      </c>
      <c r="B722" s="182" t="s">
        <v>253</v>
      </c>
      <c r="C722" s="182" t="s">
        <v>1595</v>
      </c>
      <c r="D722" s="182" t="s">
        <v>1631</v>
      </c>
      <c r="E722" s="182" t="s">
        <v>256</v>
      </c>
      <c r="F722" s="182" t="s">
        <v>1596</v>
      </c>
      <c r="G722" s="182" t="s">
        <v>1632</v>
      </c>
    </row>
    <row r="723" spans="1:7">
      <c r="A723" s="182">
        <v>8894163</v>
      </c>
      <c r="B723" s="182" t="s">
        <v>253</v>
      </c>
      <c r="C723" s="182" t="s">
        <v>1595</v>
      </c>
      <c r="D723" s="182" t="s">
        <v>1633</v>
      </c>
      <c r="E723" s="182" t="s">
        <v>256</v>
      </c>
      <c r="F723" s="182" t="s">
        <v>1596</v>
      </c>
      <c r="G723" s="182" t="s">
        <v>1634</v>
      </c>
    </row>
    <row r="724" spans="1:7">
      <c r="A724" s="182">
        <v>8894234</v>
      </c>
      <c r="B724" s="182" t="s">
        <v>253</v>
      </c>
      <c r="C724" s="182" t="s">
        <v>1595</v>
      </c>
      <c r="D724" s="182" t="s">
        <v>1635</v>
      </c>
      <c r="E724" s="182" t="s">
        <v>256</v>
      </c>
      <c r="F724" s="182" t="s">
        <v>1596</v>
      </c>
      <c r="G724" s="182" t="s">
        <v>1636</v>
      </c>
    </row>
    <row r="725" spans="1:7">
      <c r="A725" s="182">
        <v>8894165</v>
      </c>
      <c r="B725" s="182" t="s">
        <v>253</v>
      </c>
      <c r="C725" s="182" t="s">
        <v>1595</v>
      </c>
      <c r="D725" s="182" t="s">
        <v>1637</v>
      </c>
      <c r="E725" s="182" t="s">
        <v>256</v>
      </c>
      <c r="F725" s="182" t="s">
        <v>1596</v>
      </c>
      <c r="G725" s="182" t="s">
        <v>1638</v>
      </c>
    </row>
    <row r="726" spans="1:7">
      <c r="A726" s="182">
        <v>8894232</v>
      </c>
      <c r="B726" s="182" t="s">
        <v>253</v>
      </c>
      <c r="C726" s="182" t="s">
        <v>1595</v>
      </c>
      <c r="D726" s="182" t="s">
        <v>1639</v>
      </c>
      <c r="E726" s="182" t="s">
        <v>256</v>
      </c>
      <c r="F726" s="182" t="s">
        <v>1596</v>
      </c>
      <c r="G726" s="182" t="s">
        <v>1640</v>
      </c>
    </row>
    <row r="727" spans="1:7">
      <c r="A727" s="182">
        <v>8894233</v>
      </c>
      <c r="B727" s="182" t="s">
        <v>253</v>
      </c>
      <c r="C727" s="182" t="s">
        <v>1595</v>
      </c>
      <c r="D727" s="182" t="s">
        <v>1641</v>
      </c>
      <c r="E727" s="182" t="s">
        <v>256</v>
      </c>
      <c r="F727" s="182" t="s">
        <v>1596</v>
      </c>
      <c r="G727" s="182" t="s">
        <v>1642</v>
      </c>
    </row>
    <row r="728" spans="1:7">
      <c r="A728" s="182">
        <v>8894301</v>
      </c>
      <c r="B728" s="182" t="s">
        <v>253</v>
      </c>
      <c r="C728" s="182" t="s">
        <v>1595</v>
      </c>
      <c r="D728" s="182" t="s">
        <v>1643</v>
      </c>
      <c r="E728" s="182" t="s">
        <v>256</v>
      </c>
      <c r="F728" s="182" t="s">
        <v>1596</v>
      </c>
      <c r="G728" s="182" t="s">
        <v>1644</v>
      </c>
    </row>
    <row r="729" spans="1:7">
      <c r="A729" s="182">
        <v>8894244</v>
      </c>
      <c r="B729" s="182" t="s">
        <v>253</v>
      </c>
      <c r="C729" s="182" t="s">
        <v>1595</v>
      </c>
      <c r="D729" s="182" t="s">
        <v>1645</v>
      </c>
      <c r="E729" s="182" t="s">
        <v>256</v>
      </c>
      <c r="F729" s="182" t="s">
        <v>1596</v>
      </c>
      <c r="G729" s="182" t="s">
        <v>1646</v>
      </c>
    </row>
    <row r="730" spans="1:7">
      <c r="A730" s="182">
        <v>8894231</v>
      </c>
      <c r="B730" s="182" t="s">
        <v>253</v>
      </c>
      <c r="C730" s="182" t="s">
        <v>1595</v>
      </c>
      <c r="D730" s="182" t="s">
        <v>1647</v>
      </c>
      <c r="E730" s="182" t="s">
        <v>256</v>
      </c>
      <c r="F730" s="182" t="s">
        <v>1596</v>
      </c>
      <c r="G730" s="182" t="s">
        <v>1648</v>
      </c>
    </row>
    <row r="731" spans="1:7">
      <c r="A731" s="182">
        <v>8894305</v>
      </c>
      <c r="B731" s="182" t="s">
        <v>253</v>
      </c>
      <c r="C731" s="182" t="s">
        <v>1595</v>
      </c>
      <c r="D731" s="182" t="s">
        <v>1649</v>
      </c>
      <c r="E731" s="182" t="s">
        <v>256</v>
      </c>
      <c r="F731" s="182" t="s">
        <v>1596</v>
      </c>
      <c r="G731" s="182" t="s">
        <v>1650</v>
      </c>
    </row>
    <row r="732" spans="1:7">
      <c r="A732" s="182">
        <v>8894151</v>
      </c>
      <c r="B732" s="182" t="s">
        <v>253</v>
      </c>
      <c r="C732" s="182" t="s">
        <v>1595</v>
      </c>
      <c r="D732" s="182" t="s">
        <v>1651</v>
      </c>
      <c r="E732" s="182" t="s">
        <v>256</v>
      </c>
      <c r="F732" s="182" t="s">
        <v>1596</v>
      </c>
      <c r="G732" s="182" t="s">
        <v>1652</v>
      </c>
    </row>
    <row r="733" spans="1:7">
      <c r="A733" s="182">
        <v>8894154</v>
      </c>
      <c r="B733" s="182" t="s">
        <v>253</v>
      </c>
      <c r="C733" s="182" t="s">
        <v>1595</v>
      </c>
      <c r="D733" s="182" t="s">
        <v>1653</v>
      </c>
      <c r="E733" s="182" t="s">
        <v>256</v>
      </c>
      <c r="F733" s="182" t="s">
        <v>1596</v>
      </c>
      <c r="G733" s="182" t="s">
        <v>1654</v>
      </c>
    </row>
    <row r="734" spans="1:7">
      <c r="A734" s="182">
        <v>8894242</v>
      </c>
      <c r="B734" s="182" t="s">
        <v>253</v>
      </c>
      <c r="C734" s="182" t="s">
        <v>1595</v>
      </c>
      <c r="D734" s="182" t="s">
        <v>1655</v>
      </c>
      <c r="E734" s="182" t="s">
        <v>256</v>
      </c>
      <c r="F734" s="182" t="s">
        <v>1596</v>
      </c>
      <c r="G734" s="182" t="s">
        <v>1656</v>
      </c>
    </row>
    <row r="735" spans="1:7">
      <c r="A735" s="182">
        <v>8891900</v>
      </c>
      <c r="B735" s="182" t="s">
        <v>253</v>
      </c>
      <c r="C735" s="182" t="s">
        <v>1657</v>
      </c>
      <c r="D735" s="182" t="s">
        <v>255</v>
      </c>
      <c r="E735" s="182" t="s">
        <v>256</v>
      </c>
      <c r="F735" s="182" t="s">
        <v>1658</v>
      </c>
    </row>
    <row r="736" spans="1:7">
      <c r="A736" s="182">
        <v>8891905</v>
      </c>
      <c r="B736" s="182" t="s">
        <v>253</v>
      </c>
      <c r="C736" s="182" t="s">
        <v>1657</v>
      </c>
      <c r="D736" s="182" t="s">
        <v>1659</v>
      </c>
      <c r="E736" s="182" t="s">
        <v>256</v>
      </c>
      <c r="F736" s="182" t="s">
        <v>1658</v>
      </c>
      <c r="G736" s="182" t="s">
        <v>1660</v>
      </c>
    </row>
    <row r="737" spans="1:7">
      <c r="A737" s="182">
        <v>8891901</v>
      </c>
      <c r="B737" s="182" t="s">
        <v>253</v>
      </c>
      <c r="C737" s="182" t="s">
        <v>1657</v>
      </c>
      <c r="D737" s="182" t="s">
        <v>1661</v>
      </c>
      <c r="E737" s="182" t="s">
        <v>256</v>
      </c>
      <c r="F737" s="182" t="s">
        <v>1658</v>
      </c>
      <c r="G737" s="182" t="s">
        <v>1662</v>
      </c>
    </row>
    <row r="738" spans="1:7">
      <c r="A738" s="182">
        <v>8891902</v>
      </c>
      <c r="B738" s="182" t="s">
        <v>253</v>
      </c>
      <c r="C738" s="182" t="s">
        <v>1657</v>
      </c>
      <c r="D738" s="182" t="s">
        <v>1663</v>
      </c>
      <c r="E738" s="182" t="s">
        <v>256</v>
      </c>
      <c r="F738" s="182" t="s">
        <v>1658</v>
      </c>
      <c r="G738" s="182" t="s">
        <v>1664</v>
      </c>
    </row>
    <row r="739" spans="1:7">
      <c r="A739" s="182">
        <v>8891904</v>
      </c>
      <c r="B739" s="182" t="s">
        <v>253</v>
      </c>
      <c r="C739" s="182" t="s">
        <v>1657</v>
      </c>
      <c r="D739" s="182" t="s">
        <v>1665</v>
      </c>
      <c r="E739" s="182" t="s">
        <v>256</v>
      </c>
      <c r="F739" s="182" t="s">
        <v>1658</v>
      </c>
      <c r="G739" s="182" t="s">
        <v>1666</v>
      </c>
    </row>
    <row r="740" spans="1:7">
      <c r="A740" s="182">
        <v>8891914</v>
      </c>
      <c r="B740" s="182" t="s">
        <v>253</v>
      </c>
      <c r="C740" s="182" t="s">
        <v>1657</v>
      </c>
      <c r="D740" s="182" t="s">
        <v>1667</v>
      </c>
      <c r="E740" s="182" t="s">
        <v>256</v>
      </c>
      <c r="F740" s="182" t="s">
        <v>1658</v>
      </c>
      <c r="G740" s="182" t="s">
        <v>1668</v>
      </c>
    </row>
    <row r="741" spans="1:7">
      <c r="A741" s="182">
        <v>8891906</v>
      </c>
      <c r="B741" s="182" t="s">
        <v>253</v>
      </c>
      <c r="C741" s="182" t="s">
        <v>1657</v>
      </c>
      <c r="D741" s="182" t="s">
        <v>1669</v>
      </c>
      <c r="E741" s="182" t="s">
        <v>256</v>
      </c>
      <c r="F741" s="182" t="s">
        <v>1658</v>
      </c>
      <c r="G741" s="182" t="s">
        <v>1670</v>
      </c>
    </row>
    <row r="742" spans="1:7">
      <c r="A742" s="182">
        <v>8891911</v>
      </c>
      <c r="B742" s="182" t="s">
        <v>253</v>
      </c>
      <c r="C742" s="182" t="s">
        <v>1657</v>
      </c>
      <c r="D742" s="182" t="s">
        <v>1671</v>
      </c>
      <c r="E742" s="182" t="s">
        <v>256</v>
      </c>
      <c r="F742" s="182" t="s">
        <v>1658</v>
      </c>
      <c r="G742" s="182" t="s">
        <v>1672</v>
      </c>
    </row>
    <row r="743" spans="1:7">
      <c r="A743" s="182">
        <v>8891907</v>
      </c>
      <c r="B743" s="182" t="s">
        <v>253</v>
      </c>
      <c r="C743" s="182" t="s">
        <v>1657</v>
      </c>
      <c r="D743" s="182" t="s">
        <v>1673</v>
      </c>
      <c r="E743" s="182" t="s">
        <v>256</v>
      </c>
      <c r="F743" s="182" t="s">
        <v>1658</v>
      </c>
      <c r="G743" s="182" t="s">
        <v>1674</v>
      </c>
    </row>
    <row r="744" spans="1:7">
      <c r="A744" s="182">
        <v>8891903</v>
      </c>
      <c r="B744" s="182" t="s">
        <v>253</v>
      </c>
      <c r="C744" s="182" t="s">
        <v>1657</v>
      </c>
      <c r="D744" s="182" t="s">
        <v>1675</v>
      </c>
      <c r="E744" s="182" t="s">
        <v>256</v>
      </c>
      <c r="F744" s="182" t="s">
        <v>1658</v>
      </c>
      <c r="G744" s="182" t="s">
        <v>1676</v>
      </c>
    </row>
    <row r="745" spans="1:7">
      <c r="A745" s="182">
        <v>8891912</v>
      </c>
      <c r="B745" s="182" t="s">
        <v>253</v>
      </c>
      <c r="C745" s="182" t="s">
        <v>1657</v>
      </c>
      <c r="D745" s="182" t="s">
        <v>1677</v>
      </c>
      <c r="E745" s="182" t="s">
        <v>256</v>
      </c>
      <c r="F745" s="182" t="s">
        <v>1658</v>
      </c>
      <c r="G745" s="182" t="s">
        <v>1678</v>
      </c>
    </row>
    <row r="746" spans="1:7">
      <c r="A746" s="182">
        <v>8891913</v>
      </c>
      <c r="B746" s="182" t="s">
        <v>253</v>
      </c>
      <c r="C746" s="182" t="s">
        <v>1657</v>
      </c>
      <c r="D746" s="182" t="s">
        <v>1679</v>
      </c>
      <c r="E746" s="182" t="s">
        <v>256</v>
      </c>
      <c r="F746" s="182" t="s">
        <v>1658</v>
      </c>
      <c r="G746" s="182" t="s">
        <v>1680</v>
      </c>
    </row>
    <row r="747" spans="1:7">
      <c r="A747" s="182">
        <v>8894400</v>
      </c>
      <c r="B747" s="182" t="s">
        <v>253</v>
      </c>
      <c r="C747" s="182" t="s">
        <v>1681</v>
      </c>
      <c r="D747" s="182" t="s">
        <v>255</v>
      </c>
      <c r="E747" s="182" t="s">
        <v>256</v>
      </c>
      <c r="F747" s="182" t="s">
        <v>1682</v>
      </c>
    </row>
    <row r="748" spans="1:7">
      <c r="A748" s="182">
        <v>8894413</v>
      </c>
      <c r="B748" s="182" t="s">
        <v>253</v>
      </c>
      <c r="C748" s="182" t="s">
        <v>1681</v>
      </c>
      <c r="D748" s="182" t="s">
        <v>1683</v>
      </c>
      <c r="E748" s="182" t="s">
        <v>256</v>
      </c>
      <c r="F748" s="182" t="s">
        <v>1682</v>
      </c>
      <c r="G748" s="182" t="s">
        <v>1684</v>
      </c>
    </row>
    <row r="749" spans="1:7">
      <c r="A749" s="182">
        <v>8894414</v>
      </c>
      <c r="B749" s="182" t="s">
        <v>253</v>
      </c>
      <c r="C749" s="182" t="s">
        <v>1681</v>
      </c>
      <c r="D749" s="182" t="s">
        <v>1685</v>
      </c>
      <c r="E749" s="182" t="s">
        <v>256</v>
      </c>
      <c r="F749" s="182" t="s">
        <v>1682</v>
      </c>
      <c r="G749" s="182" t="s">
        <v>1686</v>
      </c>
    </row>
    <row r="750" spans="1:7">
      <c r="A750" s="182">
        <v>8894412</v>
      </c>
      <c r="B750" s="182" t="s">
        <v>253</v>
      </c>
      <c r="C750" s="182" t="s">
        <v>1681</v>
      </c>
      <c r="D750" s="182" t="s">
        <v>1687</v>
      </c>
      <c r="E750" s="182" t="s">
        <v>256</v>
      </c>
      <c r="F750" s="182" t="s">
        <v>1682</v>
      </c>
      <c r="G750" s="182" t="s">
        <v>1688</v>
      </c>
    </row>
    <row r="751" spans="1:7">
      <c r="A751" s="182">
        <v>8894411</v>
      </c>
      <c r="B751" s="182" t="s">
        <v>253</v>
      </c>
      <c r="C751" s="182" t="s">
        <v>1681</v>
      </c>
      <c r="D751" s="182" t="s">
        <v>1689</v>
      </c>
      <c r="E751" s="182" t="s">
        <v>256</v>
      </c>
      <c r="F751" s="182" t="s">
        <v>1682</v>
      </c>
      <c r="G751" s="182" t="s">
        <v>607</v>
      </c>
    </row>
    <row r="752" spans="1:7">
      <c r="A752" s="182">
        <v>8801100</v>
      </c>
      <c r="B752" s="182" t="s">
        <v>253</v>
      </c>
      <c r="C752" s="182" t="s">
        <v>1690</v>
      </c>
      <c r="D752" s="182" t="s">
        <v>255</v>
      </c>
      <c r="E752" s="182" t="s">
        <v>256</v>
      </c>
      <c r="F752" s="182" t="s">
        <v>1691</v>
      </c>
    </row>
    <row r="753" spans="1:7">
      <c r="A753" s="182">
        <v>8801103</v>
      </c>
      <c r="B753" s="182" t="s">
        <v>253</v>
      </c>
      <c r="C753" s="182" t="s">
        <v>1690</v>
      </c>
      <c r="D753" s="182" t="s">
        <v>1692</v>
      </c>
      <c r="E753" s="182" t="s">
        <v>256</v>
      </c>
      <c r="F753" s="182" t="s">
        <v>1691</v>
      </c>
      <c r="G753" s="182" t="s">
        <v>1693</v>
      </c>
    </row>
    <row r="754" spans="1:7">
      <c r="A754" s="182">
        <v>8801121</v>
      </c>
      <c r="B754" s="182" t="s">
        <v>253</v>
      </c>
      <c r="C754" s="182" t="s">
        <v>1690</v>
      </c>
      <c r="D754" s="182" t="s">
        <v>1694</v>
      </c>
      <c r="E754" s="182" t="s">
        <v>256</v>
      </c>
      <c r="F754" s="182" t="s">
        <v>1691</v>
      </c>
      <c r="G754" s="182" t="s">
        <v>1695</v>
      </c>
    </row>
    <row r="755" spans="1:7">
      <c r="A755" s="182">
        <v>8801221</v>
      </c>
      <c r="B755" s="182" t="s">
        <v>253</v>
      </c>
      <c r="C755" s="182" t="s">
        <v>1690</v>
      </c>
      <c r="D755" s="182" t="s">
        <v>1696</v>
      </c>
      <c r="E755" s="182" t="s">
        <v>256</v>
      </c>
      <c r="F755" s="182" t="s">
        <v>1691</v>
      </c>
      <c r="G755" s="182" t="s">
        <v>1941</v>
      </c>
    </row>
    <row r="756" spans="1:7">
      <c r="A756" s="182">
        <v>8801111</v>
      </c>
      <c r="B756" s="182" t="s">
        <v>253</v>
      </c>
      <c r="C756" s="182" t="s">
        <v>1690</v>
      </c>
      <c r="D756" s="182" t="s">
        <v>1697</v>
      </c>
      <c r="E756" s="182" t="s">
        <v>256</v>
      </c>
      <c r="F756" s="182" t="s">
        <v>1691</v>
      </c>
      <c r="G756" s="182" t="s">
        <v>1698</v>
      </c>
    </row>
    <row r="757" spans="1:7">
      <c r="A757" s="182">
        <v>8801113</v>
      </c>
      <c r="B757" s="182" t="s">
        <v>253</v>
      </c>
      <c r="C757" s="182" t="s">
        <v>1690</v>
      </c>
      <c r="D757" s="182" t="s">
        <v>1699</v>
      </c>
      <c r="E757" s="182" t="s">
        <v>256</v>
      </c>
      <c r="F757" s="182" t="s">
        <v>1691</v>
      </c>
      <c r="G757" s="182" t="s">
        <v>1700</v>
      </c>
    </row>
    <row r="758" spans="1:7">
      <c r="A758" s="182">
        <v>8801114</v>
      </c>
      <c r="B758" s="182" t="s">
        <v>253</v>
      </c>
      <c r="C758" s="182" t="s">
        <v>1690</v>
      </c>
      <c r="D758" s="182" t="s">
        <v>1701</v>
      </c>
      <c r="E758" s="182" t="s">
        <v>256</v>
      </c>
      <c r="F758" s="182" t="s">
        <v>1691</v>
      </c>
      <c r="G758" s="182" t="s">
        <v>1702</v>
      </c>
    </row>
    <row r="759" spans="1:7">
      <c r="A759" s="182">
        <v>8801108</v>
      </c>
      <c r="B759" s="182" t="s">
        <v>253</v>
      </c>
      <c r="C759" s="182" t="s">
        <v>1690</v>
      </c>
      <c r="D759" s="182" t="s">
        <v>1703</v>
      </c>
      <c r="E759" s="182" t="s">
        <v>256</v>
      </c>
      <c r="F759" s="182" t="s">
        <v>1691</v>
      </c>
      <c r="G759" s="182" t="s">
        <v>1704</v>
      </c>
    </row>
    <row r="760" spans="1:7">
      <c r="A760" s="182">
        <v>8801107</v>
      </c>
      <c r="B760" s="182" t="s">
        <v>253</v>
      </c>
      <c r="C760" s="182" t="s">
        <v>1690</v>
      </c>
      <c r="D760" s="182" t="s">
        <v>1705</v>
      </c>
      <c r="E760" s="182" t="s">
        <v>256</v>
      </c>
      <c r="F760" s="182" t="s">
        <v>1691</v>
      </c>
      <c r="G760" s="182" t="s">
        <v>1706</v>
      </c>
    </row>
    <row r="761" spans="1:7">
      <c r="A761" s="182">
        <v>8801104</v>
      </c>
      <c r="B761" s="182" t="s">
        <v>253</v>
      </c>
      <c r="C761" s="182" t="s">
        <v>1690</v>
      </c>
      <c r="D761" s="182" t="s">
        <v>1707</v>
      </c>
      <c r="E761" s="182" t="s">
        <v>256</v>
      </c>
      <c r="F761" s="182" t="s">
        <v>1691</v>
      </c>
      <c r="G761" s="182" t="s">
        <v>1708</v>
      </c>
    </row>
    <row r="762" spans="1:7">
      <c r="A762" s="182">
        <v>8801112</v>
      </c>
      <c r="B762" s="182" t="s">
        <v>253</v>
      </c>
      <c r="C762" s="182" t="s">
        <v>1690</v>
      </c>
      <c r="D762" s="182" t="s">
        <v>1709</v>
      </c>
      <c r="E762" s="182" t="s">
        <v>256</v>
      </c>
      <c r="F762" s="182" t="s">
        <v>1691</v>
      </c>
      <c r="G762" s="182" t="s">
        <v>1710</v>
      </c>
    </row>
    <row r="763" spans="1:7">
      <c r="A763" s="182">
        <v>8801224</v>
      </c>
      <c r="B763" s="182" t="s">
        <v>253</v>
      </c>
      <c r="C763" s="182" t="s">
        <v>1690</v>
      </c>
      <c r="D763" s="182" t="s">
        <v>1711</v>
      </c>
      <c r="E763" s="182" t="s">
        <v>256</v>
      </c>
      <c r="F763" s="182" t="s">
        <v>1691</v>
      </c>
      <c r="G763" s="182" t="s">
        <v>1712</v>
      </c>
    </row>
    <row r="764" spans="1:7">
      <c r="A764" s="182">
        <v>8801101</v>
      </c>
      <c r="B764" s="182" t="s">
        <v>253</v>
      </c>
      <c r="C764" s="182" t="s">
        <v>1690</v>
      </c>
      <c r="D764" s="182" t="s">
        <v>1507</v>
      </c>
      <c r="E764" s="182" t="s">
        <v>256</v>
      </c>
      <c r="F764" s="182" t="s">
        <v>1691</v>
      </c>
      <c r="G764" s="182" t="s">
        <v>1713</v>
      </c>
    </row>
    <row r="765" spans="1:7">
      <c r="A765" s="182">
        <v>8801102</v>
      </c>
      <c r="B765" s="182" t="s">
        <v>253</v>
      </c>
      <c r="C765" s="182" t="s">
        <v>1690</v>
      </c>
      <c r="D765" s="182" t="s">
        <v>1714</v>
      </c>
      <c r="E765" s="182" t="s">
        <v>256</v>
      </c>
      <c r="F765" s="182" t="s">
        <v>1691</v>
      </c>
      <c r="G765" s="182" t="s">
        <v>1715</v>
      </c>
    </row>
    <row r="766" spans="1:7">
      <c r="A766" s="182">
        <v>8801105</v>
      </c>
      <c r="B766" s="182" t="s">
        <v>253</v>
      </c>
      <c r="C766" s="182" t="s">
        <v>1690</v>
      </c>
      <c r="D766" s="182" t="s">
        <v>1716</v>
      </c>
      <c r="E766" s="182" t="s">
        <v>256</v>
      </c>
      <c r="F766" s="182" t="s">
        <v>1691</v>
      </c>
      <c r="G766" s="182" t="s">
        <v>1717</v>
      </c>
    </row>
    <row r="767" spans="1:7">
      <c r="A767" s="182">
        <v>8801106</v>
      </c>
      <c r="B767" s="182" t="s">
        <v>253</v>
      </c>
      <c r="C767" s="182" t="s">
        <v>1690</v>
      </c>
      <c r="D767" s="182" t="s">
        <v>1718</v>
      </c>
      <c r="E767" s="182" t="s">
        <v>256</v>
      </c>
      <c r="F767" s="182" t="s">
        <v>1691</v>
      </c>
      <c r="G767" s="182" t="s">
        <v>1719</v>
      </c>
    </row>
    <row r="768" spans="1:7">
      <c r="A768" s="182">
        <v>8801222</v>
      </c>
      <c r="B768" s="182" t="s">
        <v>253</v>
      </c>
      <c r="C768" s="182" t="s">
        <v>1690</v>
      </c>
      <c r="D768" s="182" t="s">
        <v>1720</v>
      </c>
      <c r="E768" s="182" t="s">
        <v>256</v>
      </c>
      <c r="F768" s="182" t="s">
        <v>1691</v>
      </c>
      <c r="G768" s="182" t="s">
        <v>1721</v>
      </c>
    </row>
    <row r="769" spans="1:7">
      <c r="A769" s="182">
        <v>8801223</v>
      </c>
      <c r="B769" s="182" t="s">
        <v>253</v>
      </c>
      <c r="C769" s="182" t="s">
        <v>1690</v>
      </c>
      <c r="D769" s="182" t="s">
        <v>1722</v>
      </c>
      <c r="E769" s="182" t="s">
        <v>256</v>
      </c>
      <c r="F769" s="182" t="s">
        <v>1691</v>
      </c>
      <c r="G769" s="182" t="s">
        <v>1723</v>
      </c>
    </row>
    <row r="770" spans="1:7">
      <c r="A770" s="182">
        <v>8801300</v>
      </c>
      <c r="B770" s="182" t="s">
        <v>253</v>
      </c>
      <c r="C770" s="182" t="s">
        <v>1724</v>
      </c>
      <c r="D770" s="182" t="s">
        <v>255</v>
      </c>
      <c r="E770" s="182" t="s">
        <v>256</v>
      </c>
      <c r="F770" s="182" t="s">
        <v>1725</v>
      </c>
    </row>
    <row r="771" spans="1:7">
      <c r="A771" s="182">
        <v>8801301</v>
      </c>
      <c r="B771" s="182" t="s">
        <v>253</v>
      </c>
      <c r="C771" s="182" t="s">
        <v>1724</v>
      </c>
      <c r="D771" s="182" t="s">
        <v>1726</v>
      </c>
      <c r="E771" s="182" t="s">
        <v>256</v>
      </c>
      <c r="F771" s="182" t="s">
        <v>1725</v>
      </c>
      <c r="G771" s="182" t="s">
        <v>1727</v>
      </c>
    </row>
    <row r="772" spans="1:7">
      <c r="A772" s="182">
        <v>8801302</v>
      </c>
      <c r="B772" s="182" t="s">
        <v>253</v>
      </c>
      <c r="C772" s="182" t="s">
        <v>1724</v>
      </c>
      <c r="D772" s="182" t="s">
        <v>1728</v>
      </c>
      <c r="E772" s="182" t="s">
        <v>256</v>
      </c>
      <c r="F772" s="182" t="s">
        <v>1725</v>
      </c>
      <c r="G772" s="182" t="s">
        <v>1729</v>
      </c>
    </row>
    <row r="773" spans="1:7">
      <c r="A773" s="182">
        <v>8801303</v>
      </c>
      <c r="B773" s="182" t="s">
        <v>253</v>
      </c>
      <c r="C773" s="182" t="s">
        <v>1724</v>
      </c>
      <c r="D773" s="182" t="s">
        <v>1730</v>
      </c>
      <c r="E773" s="182" t="s">
        <v>256</v>
      </c>
      <c r="F773" s="182" t="s">
        <v>1725</v>
      </c>
      <c r="G773" s="182" t="s">
        <v>1731</v>
      </c>
    </row>
    <row r="774" spans="1:7">
      <c r="A774" s="182">
        <v>8840000</v>
      </c>
      <c r="B774" s="182" t="s">
        <v>253</v>
      </c>
      <c r="C774" s="182" t="s">
        <v>1732</v>
      </c>
      <c r="D774" s="182" t="s">
        <v>255</v>
      </c>
      <c r="E774" s="182" t="s">
        <v>256</v>
      </c>
      <c r="F774" s="182" t="s">
        <v>1733</v>
      </c>
    </row>
    <row r="775" spans="1:7">
      <c r="A775" s="182">
        <v>8840006</v>
      </c>
      <c r="B775" s="182" t="s">
        <v>253</v>
      </c>
      <c r="C775" s="182" t="s">
        <v>1732</v>
      </c>
      <c r="D775" s="182" t="s">
        <v>1605</v>
      </c>
      <c r="E775" s="182" t="s">
        <v>256</v>
      </c>
      <c r="F775" s="182" t="s">
        <v>1733</v>
      </c>
      <c r="G775" s="182" t="s">
        <v>1606</v>
      </c>
    </row>
    <row r="776" spans="1:7">
      <c r="A776" s="182">
        <v>8840004</v>
      </c>
      <c r="B776" s="182" t="s">
        <v>253</v>
      </c>
      <c r="C776" s="182" t="s">
        <v>1732</v>
      </c>
      <c r="D776" s="182" t="s">
        <v>1734</v>
      </c>
      <c r="E776" s="182" t="s">
        <v>256</v>
      </c>
      <c r="F776" s="182" t="s">
        <v>1733</v>
      </c>
      <c r="G776" s="182" t="s">
        <v>1735</v>
      </c>
    </row>
    <row r="777" spans="1:7">
      <c r="A777" s="182">
        <v>8840002</v>
      </c>
      <c r="B777" s="182" t="s">
        <v>253</v>
      </c>
      <c r="C777" s="182" t="s">
        <v>1732</v>
      </c>
      <c r="D777" s="182" t="s">
        <v>1736</v>
      </c>
      <c r="E777" s="182" t="s">
        <v>256</v>
      </c>
      <c r="F777" s="182" t="s">
        <v>1733</v>
      </c>
      <c r="G777" s="182" t="s">
        <v>1737</v>
      </c>
    </row>
    <row r="778" spans="1:7">
      <c r="A778" s="182">
        <v>8840001</v>
      </c>
      <c r="B778" s="182" t="s">
        <v>253</v>
      </c>
      <c r="C778" s="182" t="s">
        <v>1732</v>
      </c>
      <c r="D778" s="182" t="s">
        <v>1738</v>
      </c>
      <c r="E778" s="182" t="s">
        <v>256</v>
      </c>
      <c r="F778" s="182" t="s">
        <v>1733</v>
      </c>
      <c r="G778" s="182" t="s">
        <v>1739</v>
      </c>
    </row>
    <row r="779" spans="1:7">
      <c r="A779" s="182">
        <v>8840003</v>
      </c>
      <c r="B779" s="182" t="s">
        <v>253</v>
      </c>
      <c r="C779" s="182" t="s">
        <v>1732</v>
      </c>
      <c r="D779" s="182" t="s">
        <v>1740</v>
      </c>
      <c r="E779" s="182" t="s">
        <v>256</v>
      </c>
      <c r="F779" s="182" t="s">
        <v>1733</v>
      </c>
      <c r="G779" s="182" t="s">
        <v>1741</v>
      </c>
    </row>
    <row r="780" spans="1:7">
      <c r="A780" s="182">
        <v>8840005</v>
      </c>
      <c r="B780" s="182" t="s">
        <v>253</v>
      </c>
      <c r="C780" s="182" t="s">
        <v>1732</v>
      </c>
      <c r="D780" s="182" t="s">
        <v>1742</v>
      </c>
      <c r="E780" s="182" t="s">
        <v>256</v>
      </c>
      <c r="F780" s="182" t="s">
        <v>1733</v>
      </c>
      <c r="G780" s="182" t="s">
        <v>1743</v>
      </c>
    </row>
    <row r="781" spans="1:7">
      <c r="A781" s="182">
        <v>8891400</v>
      </c>
      <c r="B781" s="182" t="s">
        <v>253</v>
      </c>
      <c r="C781" s="182" t="s">
        <v>1744</v>
      </c>
      <c r="D781" s="182" t="s">
        <v>255</v>
      </c>
      <c r="E781" s="182" t="s">
        <v>256</v>
      </c>
      <c r="F781" s="182" t="s">
        <v>1745</v>
      </c>
    </row>
    <row r="782" spans="1:7">
      <c r="A782" s="182">
        <v>8891405</v>
      </c>
      <c r="B782" s="182" t="s">
        <v>253</v>
      </c>
      <c r="C782" s="182" t="s">
        <v>1744</v>
      </c>
      <c r="D782" s="182" t="s">
        <v>1746</v>
      </c>
      <c r="E782" s="182" t="s">
        <v>256</v>
      </c>
      <c r="F782" s="182" t="s">
        <v>1745</v>
      </c>
      <c r="G782" s="182" t="s">
        <v>1747</v>
      </c>
    </row>
    <row r="783" spans="1:7">
      <c r="A783" s="182">
        <v>8891403</v>
      </c>
      <c r="B783" s="182" t="s">
        <v>253</v>
      </c>
      <c r="C783" s="182" t="s">
        <v>1744</v>
      </c>
      <c r="D783" s="182" t="s">
        <v>1748</v>
      </c>
      <c r="E783" s="182" t="s">
        <v>256</v>
      </c>
      <c r="F783" s="182" t="s">
        <v>1745</v>
      </c>
      <c r="G783" s="182" t="s">
        <v>1749</v>
      </c>
    </row>
    <row r="784" spans="1:7">
      <c r="A784" s="182">
        <v>8891404</v>
      </c>
      <c r="B784" s="182" t="s">
        <v>253</v>
      </c>
      <c r="C784" s="182" t="s">
        <v>1744</v>
      </c>
      <c r="D784" s="182" t="s">
        <v>1750</v>
      </c>
      <c r="E784" s="182" t="s">
        <v>256</v>
      </c>
      <c r="F784" s="182" t="s">
        <v>1745</v>
      </c>
      <c r="G784" s="182" t="s">
        <v>1751</v>
      </c>
    </row>
    <row r="785" spans="1:7">
      <c r="A785" s="182">
        <v>8891411</v>
      </c>
      <c r="B785" s="182" t="s">
        <v>253</v>
      </c>
      <c r="C785" s="182" t="s">
        <v>1744</v>
      </c>
      <c r="D785" s="182" t="s">
        <v>1752</v>
      </c>
      <c r="E785" s="182" t="s">
        <v>256</v>
      </c>
      <c r="F785" s="182" t="s">
        <v>1745</v>
      </c>
      <c r="G785" s="182" t="s">
        <v>1753</v>
      </c>
    </row>
    <row r="786" spans="1:7">
      <c r="A786" s="182">
        <v>8891415</v>
      </c>
      <c r="B786" s="182" t="s">
        <v>253</v>
      </c>
      <c r="C786" s="182" t="s">
        <v>1744</v>
      </c>
      <c r="D786" s="182" t="s">
        <v>1754</v>
      </c>
      <c r="E786" s="182" t="s">
        <v>256</v>
      </c>
      <c r="F786" s="182" t="s">
        <v>1745</v>
      </c>
      <c r="G786" s="182" t="s">
        <v>1755</v>
      </c>
    </row>
    <row r="787" spans="1:7">
      <c r="A787" s="182">
        <v>8891412</v>
      </c>
      <c r="B787" s="182" t="s">
        <v>253</v>
      </c>
      <c r="C787" s="182" t="s">
        <v>1744</v>
      </c>
      <c r="D787" s="182" t="s">
        <v>1756</v>
      </c>
      <c r="E787" s="182" t="s">
        <v>256</v>
      </c>
      <c r="F787" s="182" t="s">
        <v>1745</v>
      </c>
      <c r="G787" s="182" t="s">
        <v>1757</v>
      </c>
    </row>
    <row r="788" spans="1:7">
      <c r="A788" s="182">
        <v>8891413</v>
      </c>
      <c r="B788" s="182" t="s">
        <v>253</v>
      </c>
      <c r="C788" s="182" t="s">
        <v>1744</v>
      </c>
      <c r="D788" s="182" t="s">
        <v>1758</v>
      </c>
      <c r="E788" s="182" t="s">
        <v>256</v>
      </c>
      <c r="F788" s="182" t="s">
        <v>1745</v>
      </c>
      <c r="G788" s="182" t="s">
        <v>1759</v>
      </c>
    </row>
    <row r="789" spans="1:7">
      <c r="A789" s="182">
        <v>8891414</v>
      </c>
      <c r="B789" s="182" t="s">
        <v>253</v>
      </c>
      <c r="C789" s="182" t="s">
        <v>1744</v>
      </c>
      <c r="D789" s="182" t="s">
        <v>1760</v>
      </c>
      <c r="E789" s="182" t="s">
        <v>256</v>
      </c>
      <c r="F789" s="182" t="s">
        <v>1745</v>
      </c>
      <c r="G789" s="182" t="s">
        <v>1761</v>
      </c>
    </row>
    <row r="790" spans="1:7">
      <c r="A790" s="182">
        <v>8891406</v>
      </c>
      <c r="B790" s="182" t="s">
        <v>253</v>
      </c>
      <c r="C790" s="182" t="s">
        <v>1744</v>
      </c>
      <c r="D790" s="182" t="s">
        <v>1762</v>
      </c>
      <c r="E790" s="182" t="s">
        <v>256</v>
      </c>
      <c r="F790" s="182" t="s">
        <v>1745</v>
      </c>
      <c r="G790" s="182" t="s">
        <v>1763</v>
      </c>
    </row>
    <row r="791" spans="1:7">
      <c r="A791" s="182">
        <v>8891401</v>
      </c>
      <c r="B791" s="182" t="s">
        <v>253</v>
      </c>
      <c r="C791" s="182" t="s">
        <v>1744</v>
      </c>
      <c r="D791" s="182" t="s">
        <v>1764</v>
      </c>
      <c r="E791" s="182" t="s">
        <v>256</v>
      </c>
      <c r="F791" s="182" t="s">
        <v>1745</v>
      </c>
      <c r="G791" s="182" t="s">
        <v>1765</v>
      </c>
    </row>
    <row r="792" spans="1:7">
      <c r="A792" s="182">
        <v>8891402</v>
      </c>
      <c r="B792" s="182" t="s">
        <v>253</v>
      </c>
      <c r="C792" s="182" t="s">
        <v>1744</v>
      </c>
      <c r="D792" s="182" t="s">
        <v>1766</v>
      </c>
      <c r="E792" s="182" t="s">
        <v>256</v>
      </c>
      <c r="F792" s="182" t="s">
        <v>1745</v>
      </c>
      <c r="G792" s="182" t="s">
        <v>1767</v>
      </c>
    </row>
    <row r="793" spans="1:7">
      <c r="A793" s="182">
        <v>8811400</v>
      </c>
      <c r="B793" s="182" t="s">
        <v>253</v>
      </c>
      <c r="C793" s="182" t="s">
        <v>1768</v>
      </c>
      <c r="D793" s="182" t="s">
        <v>255</v>
      </c>
      <c r="E793" s="182" t="s">
        <v>256</v>
      </c>
      <c r="F793" s="182" t="s">
        <v>1769</v>
      </c>
    </row>
    <row r="794" spans="1:7">
      <c r="A794" s="182">
        <v>8811412</v>
      </c>
      <c r="B794" s="182" t="s">
        <v>253</v>
      </c>
      <c r="C794" s="182" t="s">
        <v>1768</v>
      </c>
      <c r="D794" s="182" t="s">
        <v>1770</v>
      </c>
      <c r="E794" s="182" t="s">
        <v>256</v>
      </c>
      <c r="F794" s="182" t="s">
        <v>1769</v>
      </c>
      <c r="G794" s="182" t="s">
        <v>1771</v>
      </c>
    </row>
    <row r="795" spans="1:7">
      <c r="A795" s="182">
        <v>8811302</v>
      </c>
      <c r="B795" s="182" t="s">
        <v>253</v>
      </c>
      <c r="C795" s="182" t="s">
        <v>1768</v>
      </c>
      <c r="D795" s="182" t="s">
        <v>1772</v>
      </c>
      <c r="E795" s="182" t="s">
        <v>256</v>
      </c>
      <c r="F795" s="182" t="s">
        <v>1769</v>
      </c>
      <c r="G795" s="182" t="s">
        <v>1773</v>
      </c>
    </row>
    <row r="796" spans="1:7">
      <c r="A796" s="182">
        <v>8811413</v>
      </c>
      <c r="B796" s="182" t="s">
        <v>253</v>
      </c>
      <c r="C796" s="182" t="s">
        <v>1768</v>
      </c>
      <c r="D796" s="182" t="s">
        <v>1774</v>
      </c>
      <c r="E796" s="182" t="s">
        <v>256</v>
      </c>
      <c r="F796" s="182" t="s">
        <v>1769</v>
      </c>
      <c r="G796" s="182" t="s">
        <v>1775</v>
      </c>
    </row>
    <row r="797" spans="1:7">
      <c r="A797" s="182">
        <v>8811301</v>
      </c>
      <c r="B797" s="182" t="s">
        <v>253</v>
      </c>
      <c r="C797" s="182" t="s">
        <v>1768</v>
      </c>
      <c r="D797" s="182" t="s">
        <v>1776</v>
      </c>
      <c r="E797" s="182" t="s">
        <v>256</v>
      </c>
      <c r="F797" s="182" t="s">
        <v>1769</v>
      </c>
      <c r="G797" s="182" t="s">
        <v>1777</v>
      </c>
    </row>
    <row r="798" spans="1:7">
      <c r="A798" s="182">
        <v>8811414</v>
      </c>
      <c r="B798" s="182" t="s">
        <v>253</v>
      </c>
      <c r="C798" s="182" t="s">
        <v>1768</v>
      </c>
      <c r="D798" s="182" t="s">
        <v>1778</v>
      </c>
      <c r="E798" s="182" t="s">
        <v>256</v>
      </c>
      <c r="F798" s="182" t="s">
        <v>1769</v>
      </c>
      <c r="G798" s="182" t="s">
        <v>1779</v>
      </c>
    </row>
    <row r="799" spans="1:7">
      <c r="A799" s="182">
        <v>8811411</v>
      </c>
      <c r="B799" s="182" t="s">
        <v>253</v>
      </c>
      <c r="C799" s="182" t="s">
        <v>1768</v>
      </c>
      <c r="D799" s="182" t="s">
        <v>1780</v>
      </c>
      <c r="E799" s="182" t="s">
        <v>256</v>
      </c>
      <c r="F799" s="182" t="s">
        <v>1769</v>
      </c>
      <c r="G799" s="182" t="s">
        <v>1781</v>
      </c>
    </row>
    <row r="800" spans="1:7">
      <c r="A800" s="182">
        <v>8811303</v>
      </c>
      <c r="B800" s="182" t="s">
        <v>253</v>
      </c>
      <c r="C800" s="182" t="s">
        <v>1768</v>
      </c>
      <c r="D800" s="182" t="s">
        <v>1782</v>
      </c>
      <c r="E800" s="182" t="s">
        <v>256</v>
      </c>
      <c r="F800" s="182" t="s">
        <v>1769</v>
      </c>
      <c r="G800" s="182" t="s">
        <v>1783</v>
      </c>
    </row>
    <row r="801" spans="1:7">
      <c r="A801" s="182">
        <v>8840100</v>
      </c>
      <c r="B801" s="182" t="s">
        <v>253</v>
      </c>
      <c r="C801" s="182" t="s">
        <v>1784</v>
      </c>
      <c r="D801" s="182" t="s">
        <v>255</v>
      </c>
      <c r="E801" s="182" t="s">
        <v>256</v>
      </c>
      <c r="F801" s="182" t="s">
        <v>1785</v>
      </c>
    </row>
    <row r="802" spans="1:7">
      <c r="A802" s="182">
        <v>8840104</v>
      </c>
      <c r="B802" s="182" t="s">
        <v>253</v>
      </c>
      <c r="C802" s="182" t="s">
        <v>1784</v>
      </c>
      <c r="D802" s="182" t="s">
        <v>1786</v>
      </c>
      <c r="E802" s="182" t="s">
        <v>256</v>
      </c>
      <c r="F802" s="182" t="s">
        <v>1785</v>
      </c>
      <c r="G802" s="182" t="s">
        <v>1787</v>
      </c>
    </row>
    <row r="803" spans="1:7">
      <c r="A803" s="182">
        <v>8840103</v>
      </c>
      <c r="B803" s="182" t="s">
        <v>253</v>
      </c>
      <c r="C803" s="182" t="s">
        <v>1784</v>
      </c>
      <c r="D803" s="182" t="s">
        <v>1788</v>
      </c>
      <c r="E803" s="182" t="s">
        <v>256</v>
      </c>
      <c r="F803" s="182" t="s">
        <v>1785</v>
      </c>
      <c r="G803" s="182" t="s">
        <v>1789</v>
      </c>
    </row>
    <row r="804" spans="1:7">
      <c r="A804" s="182">
        <v>8840102</v>
      </c>
      <c r="B804" s="182" t="s">
        <v>253</v>
      </c>
      <c r="C804" s="182" t="s">
        <v>1784</v>
      </c>
      <c r="D804" s="182" t="s">
        <v>1790</v>
      </c>
      <c r="E804" s="182" t="s">
        <v>256</v>
      </c>
      <c r="F804" s="182" t="s">
        <v>1785</v>
      </c>
      <c r="G804" s="182" t="s">
        <v>1791</v>
      </c>
    </row>
    <row r="805" spans="1:7">
      <c r="A805" s="182">
        <v>8840101</v>
      </c>
      <c r="B805" s="182" t="s">
        <v>253</v>
      </c>
      <c r="C805" s="182" t="s">
        <v>1784</v>
      </c>
      <c r="D805" s="182" t="s">
        <v>1792</v>
      </c>
      <c r="E805" s="182" t="s">
        <v>256</v>
      </c>
      <c r="F805" s="182" t="s">
        <v>1785</v>
      </c>
      <c r="G805" s="182" t="s">
        <v>1793</v>
      </c>
    </row>
    <row r="806" spans="1:7">
      <c r="A806" s="182">
        <v>8840105</v>
      </c>
      <c r="B806" s="182" t="s">
        <v>253</v>
      </c>
      <c r="C806" s="182" t="s">
        <v>1784</v>
      </c>
      <c r="D806" s="182" t="s">
        <v>1794</v>
      </c>
      <c r="E806" s="182" t="s">
        <v>256</v>
      </c>
      <c r="F806" s="182" t="s">
        <v>1785</v>
      </c>
      <c r="G806" s="182" t="s">
        <v>1795</v>
      </c>
    </row>
    <row r="807" spans="1:7">
      <c r="A807" s="182">
        <v>8891300</v>
      </c>
      <c r="B807" s="182" t="s">
        <v>253</v>
      </c>
      <c r="C807" s="182" t="s">
        <v>1796</v>
      </c>
      <c r="D807" s="182" t="s">
        <v>255</v>
      </c>
      <c r="E807" s="182" t="s">
        <v>256</v>
      </c>
      <c r="F807" s="182" t="s">
        <v>1797</v>
      </c>
    </row>
    <row r="808" spans="1:7">
      <c r="A808" s="182">
        <v>8891301</v>
      </c>
      <c r="B808" s="182" t="s">
        <v>253</v>
      </c>
      <c r="C808" s="182" t="s">
        <v>1796</v>
      </c>
      <c r="D808" s="182" t="s">
        <v>1798</v>
      </c>
      <c r="E808" s="182" t="s">
        <v>256</v>
      </c>
      <c r="F808" s="182" t="s">
        <v>1797</v>
      </c>
      <c r="G808" s="182" t="s">
        <v>1799</v>
      </c>
    </row>
    <row r="809" spans="1:7">
      <c r="A809" s="182">
        <v>8891302</v>
      </c>
      <c r="B809" s="182" t="s">
        <v>253</v>
      </c>
      <c r="C809" s="182" t="s">
        <v>1796</v>
      </c>
      <c r="D809" s="182" t="s">
        <v>1800</v>
      </c>
      <c r="E809" s="182" t="s">
        <v>256</v>
      </c>
      <c r="F809" s="182" t="s">
        <v>1797</v>
      </c>
      <c r="G809" s="182" t="s">
        <v>1801</v>
      </c>
    </row>
    <row r="810" spans="1:7">
      <c r="A810" s="182">
        <v>8891200</v>
      </c>
      <c r="B810" s="182" t="s">
        <v>253</v>
      </c>
      <c r="C810" s="182" t="s">
        <v>1802</v>
      </c>
      <c r="D810" s="182" t="s">
        <v>255</v>
      </c>
      <c r="E810" s="182" t="s">
        <v>256</v>
      </c>
      <c r="F810" s="182" t="s">
        <v>1803</v>
      </c>
    </row>
    <row r="811" spans="1:7">
      <c r="A811" s="182">
        <v>8891201</v>
      </c>
      <c r="B811" s="182" t="s">
        <v>253</v>
      </c>
      <c r="C811" s="182" t="s">
        <v>1802</v>
      </c>
      <c r="D811" s="182" t="s">
        <v>1804</v>
      </c>
      <c r="E811" s="182" t="s">
        <v>256</v>
      </c>
      <c r="F811" s="182" t="s">
        <v>1803</v>
      </c>
      <c r="G811" s="182" t="s">
        <v>1805</v>
      </c>
    </row>
    <row r="812" spans="1:7">
      <c r="A812" s="182">
        <v>8890600</v>
      </c>
      <c r="B812" s="182" t="s">
        <v>253</v>
      </c>
      <c r="C812" s="182" t="s">
        <v>1806</v>
      </c>
      <c r="D812" s="182" t="s">
        <v>255</v>
      </c>
      <c r="E812" s="182" t="s">
        <v>256</v>
      </c>
      <c r="F812" s="182" t="s">
        <v>1807</v>
      </c>
    </row>
    <row r="813" spans="1:7">
      <c r="A813" s="182">
        <v>8890602</v>
      </c>
      <c r="B813" s="182" t="s">
        <v>253</v>
      </c>
      <c r="C813" s="182" t="s">
        <v>1806</v>
      </c>
      <c r="D813" s="182" t="s">
        <v>1808</v>
      </c>
      <c r="E813" s="182" t="s">
        <v>256</v>
      </c>
      <c r="F813" s="182" t="s">
        <v>1807</v>
      </c>
      <c r="G813" s="182" t="s">
        <v>1809</v>
      </c>
    </row>
    <row r="814" spans="1:7">
      <c r="A814" s="182">
        <v>8890605</v>
      </c>
      <c r="B814" s="182" t="s">
        <v>253</v>
      </c>
      <c r="C814" s="182" t="s">
        <v>1806</v>
      </c>
      <c r="D814" s="182" t="s">
        <v>1810</v>
      </c>
      <c r="E814" s="182" t="s">
        <v>256</v>
      </c>
      <c r="F814" s="182" t="s">
        <v>1807</v>
      </c>
      <c r="G814" s="182" t="s">
        <v>1811</v>
      </c>
    </row>
    <row r="815" spans="1:7">
      <c r="A815" s="182">
        <v>8890603</v>
      </c>
      <c r="B815" s="182" t="s">
        <v>253</v>
      </c>
      <c r="C815" s="182" t="s">
        <v>1806</v>
      </c>
      <c r="D815" s="182" t="s">
        <v>1812</v>
      </c>
      <c r="E815" s="182" t="s">
        <v>256</v>
      </c>
      <c r="F815" s="182" t="s">
        <v>1807</v>
      </c>
      <c r="G815" s="182" t="s">
        <v>1813</v>
      </c>
    </row>
    <row r="816" spans="1:7">
      <c r="A816" s="182">
        <v>8890611</v>
      </c>
      <c r="B816" s="182" t="s">
        <v>253</v>
      </c>
      <c r="C816" s="182" t="s">
        <v>1806</v>
      </c>
      <c r="D816" s="182" t="s">
        <v>1814</v>
      </c>
      <c r="E816" s="182" t="s">
        <v>256</v>
      </c>
      <c r="F816" s="182" t="s">
        <v>1807</v>
      </c>
      <c r="G816" s="182" t="s">
        <v>1815</v>
      </c>
    </row>
    <row r="817" spans="1:7">
      <c r="A817" s="182">
        <v>8890614</v>
      </c>
      <c r="B817" s="182" t="s">
        <v>253</v>
      </c>
      <c r="C817" s="182" t="s">
        <v>1806</v>
      </c>
      <c r="D817" s="182" t="s">
        <v>358</v>
      </c>
      <c r="E817" s="182" t="s">
        <v>256</v>
      </c>
      <c r="F817" s="182" t="s">
        <v>1807</v>
      </c>
      <c r="G817" s="182" t="s">
        <v>724</v>
      </c>
    </row>
    <row r="818" spans="1:7">
      <c r="A818" s="182">
        <v>8890604</v>
      </c>
      <c r="B818" s="182" t="s">
        <v>253</v>
      </c>
      <c r="C818" s="182" t="s">
        <v>1806</v>
      </c>
      <c r="D818" s="182" t="s">
        <v>1816</v>
      </c>
      <c r="E818" s="182" t="s">
        <v>256</v>
      </c>
      <c r="F818" s="182" t="s">
        <v>1807</v>
      </c>
      <c r="G818" s="182" t="s">
        <v>1817</v>
      </c>
    </row>
    <row r="819" spans="1:7">
      <c r="A819" s="182">
        <v>8890615</v>
      </c>
      <c r="B819" s="182" t="s">
        <v>253</v>
      </c>
      <c r="C819" s="182" t="s">
        <v>1806</v>
      </c>
      <c r="D819" s="182" t="s">
        <v>1818</v>
      </c>
      <c r="E819" s="182" t="s">
        <v>256</v>
      </c>
      <c r="F819" s="182" t="s">
        <v>1807</v>
      </c>
      <c r="G819" s="182" t="s">
        <v>1819</v>
      </c>
    </row>
    <row r="820" spans="1:7">
      <c r="A820" s="182">
        <v>8890624</v>
      </c>
      <c r="B820" s="182" t="s">
        <v>253</v>
      </c>
      <c r="C820" s="182" t="s">
        <v>1806</v>
      </c>
      <c r="D820" s="182" t="s">
        <v>1820</v>
      </c>
      <c r="E820" s="182" t="s">
        <v>256</v>
      </c>
      <c r="F820" s="182" t="s">
        <v>1807</v>
      </c>
      <c r="G820" s="182" t="s">
        <v>1821</v>
      </c>
    </row>
    <row r="821" spans="1:7">
      <c r="A821" s="182">
        <v>8890601</v>
      </c>
      <c r="B821" s="182" t="s">
        <v>253</v>
      </c>
      <c r="C821" s="182" t="s">
        <v>1806</v>
      </c>
      <c r="D821" s="182" t="s">
        <v>1822</v>
      </c>
      <c r="E821" s="182" t="s">
        <v>256</v>
      </c>
      <c r="F821" s="182" t="s">
        <v>1807</v>
      </c>
      <c r="G821" s="182" t="s">
        <v>1823</v>
      </c>
    </row>
    <row r="822" spans="1:7">
      <c r="A822" s="182">
        <v>8890612</v>
      </c>
      <c r="B822" s="182" t="s">
        <v>253</v>
      </c>
      <c r="C822" s="182" t="s">
        <v>1806</v>
      </c>
      <c r="D822" s="182" t="s">
        <v>1824</v>
      </c>
      <c r="E822" s="182" t="s">
        <v>256</v>
      </c>
      <c r="F822" s="182" t="s">
        <v>1807</v>
      </c>
      <c r="G822" s="182" t="s">
        <v>1825</v>
      </c>
    </row>
    <row r="823" spans="1:7">
      <c r="A823" s="182">
        <v>8890622</v>
      </c>
      <c r="B823" s="182" t="s">
        <v>253</v>
      </c>
      <c r="C823" s="182" t="s">
        <v>1806</v>
      </c>
      <c r="D823" s="182" t="s">
        <v>1826</v>
      </c>
      <c r="E823" s="182" t="s">
        <v>256</v>
      </c>
      <c r="F823" s="182" t="s">
        <v>1807</v>
      </c>
      <c r="G823" s="182" t="s">
        <v>1827</v>
      </c>
    </row>
    <row r="824" spans="1:7">
      <c r="A824" s="182">
        <v>8890621</v>
      </c>
      <c r="B824" s="182" t="s">
        <v>253</v>
      </c>
      <c r="C824" s="182" t="s">
        <v>1806</v>
      </c>
      <c r="D824" s="182" t="s">
        <v>1828</v>
      </c>
      <c r="E824" s="182" t="s">
        <v>256</v>
      </c>
      <c r="F824" s="182" t="s">
        <v>1807</v>
      </c>
      <c r="G824" s="182" t="s">
        <v>1829</v>
      </c>
    </row>
    <row r="825" spans="1:7">
      <c r="A825" s="182">
        <v>8890626</v>
      </c>
      <c r="B825" s="182" t="s">
        <v>253</v>
      </c>
      <c r="C825" s="182" t="s">
        <v>1806</v>
      </c>
      <c r="D825" s="182" t="s">
        <v>1830</v>
      </c>
      <c r="E825" s="182" t="s">
        <v>256</v>
      </c>
      <c r="F825" s="182" t="s">
        <v>1807</v>
      </c>
      <c r="G825" s="182" t="s">
        <v>1831</v>
      </c>
    </row>
    <row r="826" spans="1:7">
      <c r="A826" s="182">
        <v>8890625</v>
      </c>
      <c r="B826" s="182" t="s">
        <v>253</v>
      </c>
      <c r="C826" s="182" t="s">
        <v>1806</v>
      </c>
      <c r="D826" s="182" t="s">
        <v>1832</v>
      </c>
      <c r="E826" s="182" t="s">
        <v>256</v>
      </c>
      <c r="F826" s="182" t="s">
        <v>1807</v>
      </c>
      <c r="G826" s="182" t="s">
        <v>1833</v>
      </c>
    </row>
    <row r="827" spans="1:7">
      <c r="A827" s="182">
        <v>8890613</v>
      </c>
      <c r="B827" s="182" t="s">
        <v>253</v>
      </c>
      <c r="C827" s="182" t="s">
        <v>1806</v>
      </c>
      <c r="D827" s="182" t="s">
        <v>1167</v>
      </c>
      <c r="E827" s="182" t="s">
        <v>256</v>
      </c>
      <c r="F827" s="182" t="s">
        <v>1807</v>
      </c>
      <c r="G827" s="182" t="s">
        <v>1168</v>
      </c>
    </row>
    <row r="828" spans="1:7">
      <c r="A828" s="182">
        <v>8890617</v>
      </c>
      <c r="B828" s="182" t="s">
        <v>253</v>
      </c>
      <c r="C828" s="182" t="s">
        <v>1806</v>
      </c>
      <c r="D828" s="182" t="s">
        <v>1834</v>
      </c>
      <c r="E828" s="182" t="s">
        <v>256</v>
      </c>
      <c r="F828" s="182" t="s">
        <v>1807</v>
      </c>
      <c r="G828" s="182" t="s">
        <v>1835</v>
      </c>
    </row>
    <row r="829" spans="1:7">
      <c r="A829" s="182">
        <v>8890616</v>
      </c>
      <c r="B829" s="182" t="s">
        <v>253</v>
      </c>
      <c r="C829" s="182" t="s">
        <v>1806</v>
      </c>
      <c r="D829" s="182" t="s">
        <v>659</v>
      </c>
      <c r="E829" s="182" t="s">
        <v>256</v>
      </c>
      <c r="F829" s="182" t="s">
        <v>1807</v>
      </c>
      <c r="G829" s="182" t="s">
        <v>660</v>
      </c>
    </row>
    <row r="830" spans="1:7">
      <c r="A830" s="182">
        <v>8890623</v>
      </c>
      <c r="B830" s="182" t="s">
        <v>253</v>
      </c>
      <c r="C830" s="182" t="s">
        <v>1806</v>
      </c>
      <c r="D830" s="182" t="s">
        <v>1836</v>
      </c>
      <c r="E830" s="182" t="s">
        <v>256</v>
      </c>
      <c r="F830" s="182" t="s">
        <v>1807</v>
      </c>
      <c r="G830" s="182" t="s">
        <v>1837</v>
      </c>
    </row>
    <row r="831" spans="1:7">
      <c r="A831" s="182">
        <v>8831300</v>
      </c>
      <c r="B831" s="182" t="s">
        <v>253</v>
      </c>
      <c r="C831" s="182" t="s">
        <v>1838</v>
      </c>
      <c r="D831" s="182" t="s">
        <v>255</v>
      </c>
      <c r="E831" s="182" t="s">
        <v>256</v>
      </c>
      <c r="F831" s="182" t="s">
        <v>1839</v>
      </c>
    </row>
    <row r="832" spans="1:7">
      <c r="A832" s="182">
        <v>8831301</v>
      </c>
      <c r="B832" s="182" t="s">
        <v>253</v>
      </c>
      <c r="C832" s="182" t="s">
        <v>1838</v>
      </c>
      <c r="D832" s="182" t="s">
        <v>1840</v>
      </c>
      <c r="E832" s="182" t="s">
        <v>256</v>
      </c>
      <c r="F832" s="182" t="s">
        <v>1839</v>
      </c>
      <c r="G832" s="182" t="s">
        <v>1841</v>
      </c>
    </row>
    <row r="833" spans="1:7">
      <c r="A833" s="182">
        <v>8831402</v>
      </c>
      <c r="B833" s="182" t="s">
        <v>253</v>
      </c>
      <c r="C833" s="182" t="s">
        <v>1838</v>
      </c>
      <c r="D833" s="182" t="s">
        <v>1842</v>
      </c>
      <c r="E833" s="182" t="s">
        <v>256</v>
      </c>
      <c r="F833" s="182" t="s">
        <v>1839</v>
      </c>
      <c r="G833" s="182" t="s">
        <v>1843</v>
      </c>
    </row>
    <row r="834" spans="1:7">
      <c r="A834" s="182">
        <v>8831302</v>
      </c>
      <c r="B834" s="182" t="s">
        <v>253</v>
      </c>
      <c r="C834" s="182" t="s">
        <v>1838</v>
      </c>
      <c r="D834" s="182" t="s">
        <v>1844</v>
      </c>
      <c r="E834" s="182" t="s">
        <v>256</v>
      </c>
      <c r="F834" s="182" t="s">
        <v>1839</v>
      </c>
      <c r="G834" s="182" t="s">
        <v>1942</v>
      </c>
    </row>
    <row r="835" spans="1:7">
      <c r="A835" s="182">
        <v>8831600</v>
      </c>
      <c r="B835" s="182" t="s">
        <v>253</v>
      </c>
      <c r="C835" s="182" t="s">
        <v>1845</v>
      </c>
      <c r="D835" s="182" t="s">
        <v>255</v>
      </c>
      <c r="E835" s="182" t="s">
        <v>256</v>
      </c>
      <c r="F835" s="182" t="s">
        <v>1846</v>
      </c>
    </row>
    <row r="836" spans="1:7">
      <c r="A836" s="182">
        <v>8830402</v>
      </c>
      <c r="B836" s="182" t="s">
        <v>253</v>
      </c>
      <c r="C836" s="182" t="s">
        <v>1845</v>
      </c>
      <c r="D836" s="182" t="s">
        <v>1847</v>
      </c>
      <c r="E836" s="182" t="s">
        <v>256</v>
      </c>
      <c r="F836" s="182" t="s">
        <v>1846</v>
      </c>
      <c r="G836" s="182" t="s">
        <v>1848</v>
      </c>
    </row>
    <row r="837" spans="1:7">
      <c r="A837" s="182">
        <v>8831602</v>
      </c>
      <c r="B837" s="182" t="s">
        <v>253</v>
      </c>
      <c r="C837" s="182" t="s">
        <v>1845</v>
      </c>
      <c r="D837" s="182" t="s">
        <v>1849</v>
      </c>
      <c r="E837" s="182" t="s">
        <v>256</v>
      </c>
      <c r="F837" s="182" t="s">
        <v>1846</v>
      </c>
      <c r="G837" s="182" t="s">
        <v>1931</v>
      </c>
    </row>
    <row r="838" spans="1:7">
      <c r="A838" s="182">
        <v>8831601</v>
      </c>
      <c r="B838" s="182" t="s">
        <v>253</v>
      </c>
      <c r="C838" s="182" t="s">
        <v>1845</v>
      </c>
      <c r="D838" s="182" t="s">
        <v>1850</v>
      </c>
      <c r="E838" s="182" t="s">
        <v>256</v>
      </c>
      <c r="F838" s="182" t="s">
        <v>1846</v>
      </c>
      <c r="G838" s="182" t="s">
        <v>1851</v>
      </c>
    </row>
    <row r="839" spans="1:7">
      <c r="A839" s="182">
        <v>8831603</v>
      </c>
      <c r="B839" s="182" t="s">
        <v>253</v>
      </c>
      <c r="C839" s="182" t="s">
        <v>1845</v>
      </c>
      <c r="D839" s="182" t="s">
        <v>1852</v>
      </c>
      <c r="E839" s="182" t="s">
        <v>256</v>
      </c>
      <c r="F839" s="182" t="s">
        <v>1846</v>
      </c>
      <c r="G839" s="182" t="s">
        <v>1853</v>
      </c>
    </row>
    <row r="840" spans="1:7">
      <c r="A840" s="182">
        <v>8831604</v>
      </c>
      <c r="B840" s="182" t="s">
        <v>253</v>
      </c>
      <c r="C840" s="182" t="s">
        <v>1845</v>
      </c>
      <c r="D840" s="182" t="s">
        <v>1854</v>
      </c>
      <c r="E840" s="182" t="s">
        <v>256</v>
      </c>
      <c r="F840" s="182" t="s">
        <v>1846</v>
      </c>
      <c r="G840" s="182" t="s">
        <v>1855</v>
      </c>
    </row>
    <row r="841" spans="1:7">
      <c r="A841" s="182">
        <v>8831100</v>
      </c>
      <c r="B841" s="182" t="s">
        <v>253</v>
      </c>
      <c r="C841" s="182" t="s">
        <v>1856</v>
      </c>
      <c r="D841" s="182" t="s">
        <v>255</v>
      </c>
      <c r="E841" s="182" t="s">
        <v>256</v>
      </c>
      <c r="F841" s="182" t="s">
        <v>1857</v>
      </c>
    </row>
    <row r="842" spans="1:7">
      <c r="A842" s="182">
        <v>8890901</v>
      </c>
      <c r="B842" s="182" t="s">
        <v>253</v>
      </c>
      <c r="C842" s="182" t="s">
        <v>1856</v>
      </c>
      <c r="D842" s="182" t="s">
        <v>1858</v>
      </c>
      <c r="E842" s="182" t="s">
        <v>256</v>
      </c>
      <c r="F842" s="182" t="s">
        <v>1857</v>
      </c>
      <c r="G842" s="182" t="s">
        <v>1859</v>
      </c>
    </row>
    <row r="843" spans="1:7">
      <c r="A843" s="182">
        <v>8890903</v>
      </c>
      <c r="B843" s="182" t="s">
        <v>253</v>
      </c>
      <c r="C843" s="182" t="s">
        <v>1856</v>
      </c>
      <c r="D843" s="182" t="s">
        <v>1860</v>
      </c>
      <c r="E843" s="182" t="s">
        <v>256</v>
      </c>
      <c r="F843" s="182" t="s">
        <v>1857</v>
      </c>
      <c r="G843" s="182" t="s">
        <v>1861</v>
      </c>
    </row>
    <row r="844" spans="1:7">
      <c r="A844" s="182">
        <v>8890902</v>
      </c>
      <c r="B844" s="182" t="s">
        <v>253</v>
      </c>
      <c r="C844" s="182" t="s">
        <v>1856</v>
      </c>
      <c r="D844" s="182" t="s">
        <v>1862</v>
      </c>
      <c r="E844" s="182" t="s">
        <v>256</v>
      </c>
      <c r="F844" s="182" t="s">
        <v>1857</v>
      </c>
      <c r="G844" s="182" t="s">
        <v>1863</v>
      </c>
    </row>
    <row r="845" spans="1:7">
      <c r="A845" s="182">
        <v>8831212</v>
      </c>
      <c r="B845" s="182" t="s">
        <v>253</v>
      </c>
      <c r="C845" s="182" t="s">
        <v>1856</v>
      </c>
      <c r="D845" s="182" t="s">
        <v>1864</v>
      </c>
      <c r="E845" s="182" t="s">
        <v>256</v>
      </c>
      <c r="F845" s="182" t="s">
        <v>1857</v>
      </c>
      <c r="G845" s="182" t="s">
        <v>1865</v>
      </c>
    </row>
    <row r="846" spans="1:7">
      <c r="A846" s="182">
        <v>8831101</v>
      </c>
      <c r="B846" s="182" t="s">
        <v>253</v>
      </c>
      <c r="C846" s="182" t="s">
        <v>1856</v>
      </c>
      <c r="D846" s="182" t="s">
        <v>1866</v>
      </c>
      <c r="E846" s="182" t="s">
        <v>256</v>
      </c>
      <c r="F846" s="182" t="s">
        <v>1857</v>
      </c>
      <c r="G846" s="182" t="s">
        <v>1867</v>
      </c>
    </row>
    <row r="847" spans="1:7">
      <c r="A847" s="182">
        <v>8831102</v>
      </c>
      <c r="B847" s="182" t="s">
        <v>253</v>
      </c>
      <c r="C847" s="182" t="s">
        <v>1856</v>
      </c>
      <c r="D847" s="182" t="s">
        <v>1868</v>
      </c>
      <c r="E847" s="182" t="s">
        <v>256</v>
      </c>
      <c r="F847" s="182" t="s">
        <v>1857</v>
      </c>
      <c r="G847" s="182" t="s">
        <v>1869</v>
      </c>
    </row>
    <row r="848" spans="1:7">
      <c r="A848" s="182">
        <v>8831211</v>
      </c>
      <c r="B848" s="182" t="s">
        <v>253</v>
      </c>
      <c r="C848" s="182" t="s">
        <v>1856</v>
      </c>
      <c r="D848" s="182" t="s">
        <v>1870</v>
      </c>
      <c r="E848" s="182" t="s">
        <v>256</v>
      </c>
      <c r="F848" s="182" t="s">
        <v>1857</v>
      </c>
      <c r="G848" s="182" t="s">
        <v>1871</v>
      </c>
    </row>
    <row r="849" spans="1:7">
      <c r="A849" s="182">
        <v>8830303</v>
      </c>
      <c r="B849" s="182" t="s">
        <v>253</v>
      </c>
      <c r="C849" s="182" t="s">
        <v>1856</v>
      </c>
      <c r="D849" s="182" t="s">
        <v>1872</v>
      </c>
      <c r="E849" s="182" t="s">
        <v>256</v>
      </c>
      <c r="F849" s="182" t="s">
        <v>1857</v>
      </c>
      <c r="G849" s="182" t="s">
        <v>1873</v>
      </c>
    </row>
    <row r="850" spans="1:7">
      <c r="A850" s="182">
        <v>8830304</v>
      </c>
      <c r="B850" s="182" t="s">
        <v>253</v>
      </c>
      <c r="C850" s="182" t="s">
        <v>1856</v>
      </c>
      <c r="D850" s="182" t="s">
        <v>1874</v>
      </c>
      <c r="E850" s="182" t="s">
        <v>256</v>
      </c>
      <c r="F850" s="182" t="s">
        <v>1857</v>
      </c>
      <c r="G850" s="182" t="s">
        <v>1875</v>
      </c>
    </row>
    <row r="851" spans="1:7">
      <c r="A851" s="182">
        <v>8830302</v>
      </c>
      <c r="B851" s="182" t="s">
        <v>253</v>
      </c>
      <c r="C851" s="182" t="s">
        <v>1856</v>
      </c>
      <c r="D851" s="182" t="s">
        <v>1876</v>
      </c>
      <c r="E851" s="182" t="s">
        <v>256</v>
      </c>
      <c r="F851" s="182" t="s">
        <v>1857</v>
      </c>
      <c r="G851" s="182" t="s">
        <v>1877</v>
      </c>
    </row>
    <row r="852" spans="1:7">
      <c r="A852" s="182">
        <v>8830306</v>
      </c>
      <c r="B852" s="182" t="s">
        <v>253</v>
      </c>
      <c r="C852" s="182" t="s">
        <v>1856</v>
      </c>
      <c r="D852" s="182" t="s">
        <v>1878</v>
      </c>
      <c r="E852" s="182" t="s">
        <v>256</v>
      </c>
      <c r="F852" s="182" t="s">
        <v>1857</v>
      </c>
      <c r="G852" s="182" t="s">
        <v>1879</v>
      </c>
    </row>
    <row r="853" spans="1:7">
      <c r="A853" s="182">
        <v>8830301</v>
      </c>
      <c r="B853" s="182" t="s">
        <v>253</v>
      </c>
      <c r="C853" s="182" t="s">
        <v>1856</v>
      </c>
      <c r="D853" s="182" t="s">
        <v>1880</v>
      </c>
      <c r="E853" s="182" t="s">
        <v>256</v>
      </c>
      <c r="F853" s="182" t="s">
        <v>1857</v>
      </c>
      <c r="G853" s="182" t="s">
        <v>1881</v>
      </c>
    </row>
    <row r="854" spans="1:7">
      <c r="A854" s="182">
        <v>8830305</v>
      </c>
      <c r="B854" s="182" t="s">
        <v>253</v>
      </c>
      <c r="C854" s="182" t="s">
        <v>1856</v>
      </c>
      <c r="D854" s="182" t="s">
        <v>1882</v>
      </c>
      <c r="E854" s="182" t="s">
        <v>256</v>
      </c>
      <c r="F854" s="182" t="s">
        <v>1857</v>
      </c>
      <c r="G854" s="182" t="s">
        <v>1883</v>
      </c>
    </row>
    <row r="855" spans="1:7">
      <c r="A855" s="182">
        <v>8821100</v>
      </c>
      <c r="B855" s="182" t="s">
        <v>253</v>
      </c>
      <c r="C855" s="182" t="s">
        <v>1884</v>
      </c>
      <c r="D855" s="182" t="s">
        <v>255</v>
      </c>
      <c r="E855" s="182" t="s">
        <v>256</v>
      </c>
      <c r="F855" s="182" t="s">
        <v>1885</v>
      </c>
    </row>
    <row r="856" spans="1:7">
      <c r="A856" s="182">
        <v>8821621</v>
      </c>
      <c r="B856" s="182" t="s">
        <v>253</v>
      </c>
      <c r="C856" s="182" t="s">
        <v>1884</v>
      </c>
      <c r="D856" s="182" t="s">
        <v>1886</v>
      </c>
      <c r="E856" s="182" t="s">
        <v>256</v>
      </c>
      <c r="F856" s="182" t="s">
        <v>1885</v>
      </c>
      <c r="G856" s="182" t="s">
        <v>1887</v>
      </c>
    </row>
    <row r="857" spans="1:7">
      <c r="A857" s="182">
        <v>8821102</v>
      </c>
      <c r="B857" s="182" t="s">
        <v>253</v>
      </c>
      <c r="C857" s="182" t="s">
        <v>1884</v>
      </c>
      <c r="D857" s="182" t="s">
        <v>1888</v>
      </c>
      <c r="E857" s="182" t="s">
        <v>256</v>
      </c>
      <c r="F857" s="182" t="s">
        <v>1885</v>
      </c>
      <c r="G857" s="182" t="s">
        <v>1889</v>
      </c>
    </row>
    <row r="858" spans="1:7">
      <c r="A858" s="182">
        <v>8821622</v>
      </c>
      <c r="B858" s="182" t="s">
        <v>253</v>
      </c>
      <c r="C858" s="182" t="s">
        <v>1884</v>
      </c>
      <c r="D858" s="182" t="s">
        <v>1890</v>
      </c>
      <c r="E858" s="182" t="s">
        <v>256</v>
      </c>
      <c r="F858" s="182" t="s">
        <v>1885</v>
      </c>
      <c r="G858" s="182" t="s">
        <v>1891</v>
      </c>
    </row>
    <row r="859" spans="1:7">
      <c r="A859" s="182">
        <v>8821411</v>
      </c>
      <c r="B859" s="182" t="s">
        <v>253</v>
      </c>
      <c r="C859" s="182" t="s">
        <v>1884</v>
      </c>
      <c r="D859" s="182" t="s">
        <v>1892</v>
      </c>
      <c r="E859" s="182" t="s">
        <v>256</v>
      </c>
      <c r="F859" s="182" t="s">
        <v>1885</v>
      </c>
      <c r="G859" s="182" t="s">
        <v>1893</v>
      </c>
    </row>
    <row r="860" spans="1:7">
      <c r="A860" s="182">
        <v>8821414</v>
      </c>
      <c r="B860" s="182" t="s">
        <v>253</v>
      </c>
      <c r="C860" s="182" t="s">
        <v>1884</v>
      </c>
      <c r="D860" s="182" t="s">
        <v>1816</v>
      </c>
      <c r="E860" s="182" t="s">
        <v>256</v>
      </c>
      <c r="F860" s="182" t="s">
        <v>1885</v>
      </c>
      <c r="G860" s="182" t="s">
        <v>1894</v>
      </c>
    </row>
    <row r="861" spans="1:7">
      <c r="A861" s="182">
        <v>8821415</v>
      </c>
      <c r="B861" s="182" t="s">
        <v>253</v>
      </c>
      <c r="C861" s="182" t="s">
        <v>1884</v>
      </c>
      <c r="D861" s="182" t="s">
        <v>1895</v>
      </c>
      <c r="E861" s="182" t="s">
        <v>256</v>
      </c>
      <c r="F861" s="182" t="s">
        <v>1885</v>
      </c>
      <c r="G861" s="182" t="s">
        <v>1896</v>
      </c>
    </row>
    <row r="862" spans="1:7">
      <c r="A862" s="182">
        <v>8821412</v>
      </c>
      <c r="B862" s="182" t="s">
        <v>253</v>
      </c>
      <c r="C862" s="182" t="s">
        <v>1884</v>
      </c>
      <c r="D862" s="182" t="s">
        <v>1897</v>
      </c>
      <c r="E862" s="182" t="s">
        <v>256</v>
      </c>
      <c r="F862" s="182" t="s">
        <v>1885</v>
      </c>
      <c r="G862" s="182" t="s">
        <v>1898</v>
      </c>
    </row>
    <row r="863" spans="1:7">
      <c r="A863" s="182">
        <v>8821413</v>
      </c>
      <c r="B863" s="182" t="s">
        <v>253</v>
      </c>
      <c r="C863" s="182" t="s">
        <v>1884</v>
      </c>
      <c r="D863" s="182" t="s">
        <v>1899</v>
      </c>
      <c r="E863" s="182" t="s">
        <v>256</v>
      </c>
      <c r="F863" s="182" t="s">
        <v>1885</v>
      </c>
      <c r="G863" s="182" t="s">
        <v>1900</v>
      </c>
    </row>
    <row r="864" spans="1:7">
      <c r="A864" s="182">
        <v>8821101</v>
      </c>
      <c r="B864" s="182" t="s">
        <v>253</v>
      </c>
      <c r="C864" s="182" t="s">
        <v>1884</v>
      </c>
      <c r="D864" s="182" t="s">
        <v>1901</v>
      </c>
      <c r="E864" s="182" t="s">
        <v>256</v>
      </c>
      <c r="F864" s="182" t="s">
        <v>1885</v>
      </c>
      <c r="G864" s="182" t="s">
        <v>1902</v>
      </c>
    </row>
    <row r="865" spans="1:7">
      <c r="A865" s="182">
        <v>8821103</v>
      </c>
      <c r="B865" s="182" t="s">
        <v>253</v>
      </c>
      <c r="C865" s="182" t="s">
        <v>1884</v>
      </c>
      <c r="D865" s="182" t="s">
        <v>1903</v>
      </c>
      <c r="E865" s="182" t="s">
        <v>256</v>
      </c>
      <c r="F865" s="182" t="s">
        <v>1885</v>
      </c>
      <c r="G865" s="182" t="s">
        <v>1904</v>
      </c>
    </row>
    <row r="866" spans="1:7">
      <c r="A866" s="182">
        <v>8820400</v>
      </c>
      <c r="B866" s="182" t="s">
        <v>253</v>
      </c>
      <c r="C866" s="182" t="s">
        <v>1905</v>
      </c>
      <c r="D866" s="182" t="s">
        <v>255</v>
      </c>
      <c r="E866" s="182" t="s">
        <v>256</v>
      </c>
      <c r="F866" s="182" t="s">
        <v>1906</v>
      </c>
    </row>
    <row r="867" spans="1:7">
      <c r="A867" s="182">
        <v>8820302</v>
      </c>
      <c r="B867" s="182" t="s">
        <v>253</v>
      </c>
      <c r="C867" s="182" t="s">
        <v>1905</v>
      </c>
      <c r="D867" s="182" t="s">
        <v>1907</v>
      </c>
      <c r="E867" s="182" t="s">
        <v>256</v>
      </c>
      <c r="F867" s="182" t="s">
        <v>1906</v>
      </c>
      <c r="G867" s="182" t="s">
        <v>1908</v>
      </c>
    </row>
    <row r="868" spans="1:7">
      <c r="A868" s="182">
        <v>8820402</v>
      </c>
      <c r="B868" s="182" t="s">
        <v>253</v>
      </c>
      <c r="C868" s="182" t="s">
        <v>1905</v>
      </c>
      <c r="D868" s="182" t="s">
        <v>1909</v>
      </c>
      <c r="E868" s="182" t="s">
        <v>256</v>
      </c>
      <c r="F868" s="182" t="s">
        <v>1906</v>
      </c>
      <c r="G868" s="182" t="s">
        <v>1927</v>
      </c>
    </row>
    <row r="869" spans="1:7">
      <c r="A869" s="182">
        <v>8820301</v>
      </c>
      <c r="B869" s="182" t="s">
        <v>253</v>
      </c>
      <c r="C869" s="182" t="s">
        <v>1905</v>
      </c>
      <c r="D869" s="182" t="s">
        <v>1910</v>
      </c>
      <c r="E869" s="182" t="s">
        <v>256</v>
      </c>
      <c r="F869" s="182" t="s">
        <v>1906</v>
      </c>
      <c r="G869" s="182" t="s">
        <v>1911</v>
      </c>
    </row>
    <row r="870" spans="1:7">
      <c r="A870" s="182">
        <v>8820301</v>
      </c>
      <c r="B870" s="182" t="s">
        <v>253</v>
      </c>
      <c r="C870" s="182" t="s">
        <v>1905</v>
      </c>
      <c r="D870" s="182" t="s">
        <v>1912</v>
      </c>
      <c r="E870" s="182" t="s">
        <v>256</v>
      </c>
      <c r="F870" s="182" t="s">
        <v>1906</v>
      </c>
      <c r="G870" s="182" t="s">
        <v>1913</v>
      </c>
    </row>
    <row r="871" spans="1:7">
      <c r="A871" s="182">
        <v>8820401</v>
      </c>
      <c r="B871" s="182" t="s">
        <v>253</v>
      </c>
      <c r="C871" s="182" t="s">
        <v>1905</v>
      </c>
      <c r="D871" s="182" t="s">
        <v>1914</v>
      </c>
      <c r="E871" s="182" t="s">
        <v>256</v>
      </c>
      <c r="F871" s="182" t="s">
        <v>1906</v>
      </c>
      <c r="G871" s="182" t="s">
        <v>1932</v>
      </c>
    </row>
    <row r="872" spans="1:7">
      <c r="A872" s="182">
        <v>8820403</v>
      </c>
      <c r="B872" s="182" t="s">
        <v>253</v>
      </c>
      <c r="C872" s="182" t="s">
        <v>1905</v>
      </c>
      <c r="D872" s="182" t="s">
        <v>1915</v>
      </c>
      <c r="E872" s="182" t="s">
        <v>256</v>
      </c>
      <c r="F872" s="182" t="s">
        <v>1906</v>
      </c>
      <c r="G872" s="182" t="s">
        <v>1916</v>
      </c>
    </row>
    <row r="873" spans="1:7">
      <c r="A873" s="182">
        <v>8820304</v>
      </c>
      <c r="B873" s="182" t="s">
        <v>253</v>
      </c>
      <c r="C873" s="182" t="s">
        <v>1905</v>
      </c>
      <c r="D873" s="182" t="s">
        <v>1917</v>
      </c>
      <c r="E873" s="182" t="s">
        <v>256</v>
      </c>
      <c r="F873" s="182" t="s">
        <v>1906</v>
      </c>
      <c r="G873" s="182" t="s">
        <v>1918</v>
      </c>
    </row>
    <row r="874" spans="1:7">
      <c r="A874" s="182">
        <v>8821200</v>
      </c>
      <c r="B874" s="182" t="s">
        <v>253</v>
      </c>
      <c r="C874" s="182" t="s">
        <v>1919</v>
      </c>
      <c r="D874" s="182" t="s">
        <v>255</v>
      </c>
      <c r="E874" s="182" t="s">
        <v>256</v>
      </c>
      <c r="F874" s="182" t="s">
        <v>1920</v>
      </c>
    </row>
    <row r="875" spans="1:7">
      <c r="A875" s="182">
        <v>8821201</v>
      </c>
      <c r="B875" s="182" t="s">
        <v>253</v>
      </c>
      <c r="C875" s="182" t="s">
        <v>1919</v>
      </c>
      <c r="D875" s="182" t="s">
        <v>1921</v>
      </c>
      <c r="E875" s="182" t="s">
        <v>256</v>
      </c>
      <c r="F875" s="182" t="s">
        <v>1920</v>
      </c>
      <c r="G875" s="182" t="s">
        <v>1922</v>
      </c>
    </row>
    <row r="876" spans="1:7">
      <c r="A876" s="182">
        <v>8821202</v>
      </c>
      <c r="B876" s="182" t="s">
        <v>253</v>
      </c>
      <c r="C876" s="182" t="s">
        <v>1919</v>
      </c>
      <c r="D876" s="182" t="s">
        <v>1923</v>
      </c>
      <c r="E876" s="182" t="s">
        <v>256</v>
      </c>
      <c r="F876" s="182" t="s">
        <v>1920</v>
      </c>
      <c r="G876" s="182" t="s">
        <v>1924</v>
      </c>
    </row>
    <row r="877" spans="1:7">
      <c r="A877" s="182">
        <v>8821203</v>
      </c>
      <c r="B877" s="182" t="s">
        <v>253</v>
      </c>
      <c r="C877" s="182" t="s">
        <v>1919</v>
      </c>
      <c r="D877" s="182" t="s">
        <v>1925</v>
      </c>
      <c r="E877" s="182" t="s">
        <v>256</v>
      </c>
      <c r="F877" s="182" t="s">
        <v>1920</v>
      </c>
      <c r="G877" s="182" t="s">
        <v>1926</v>
      </c>
    </row>
  </sheetData>
  <sheetProtection sheet="1" objects="1" scenarios="1"/>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J36"/>
  <sheetViews>
    <sheetView showGridLines="0" zoomScaleNormal="100" zoomScaleSheetLayoutView="100" workbookViewId="0">
      <selection activeCell="C14" sqref="C14"/>
    </sheetView>
  </sheetViews>
  <sheetFormatPr defaultColWidth="9.625" defaultRowHeight="27" customHeight="1"/>
  <cols>
    <col min="1" max="1" width="9.625" style="1" customWidth="1"/>
    <col min="2" max="4" width="9.625" style="1"/>
    <col min="5" max="6" width="5.875" style="1" customWidth="1"/>
    <col min="7" max="8" width="9.625" style="1"/>
    <col min="9" max="9" width="13.5" style="1" customWidth="1"/>
    <col min="10" max="10" width="13.375" style="1" customWidth="1"/>
    <col min="11" max="16384" width="9.625" style="1"/>
  </cols>
  <sheetData>
    <row r="1" spans="1:10" ht="27" customHeight="1">
      <c r="A1" s="6" t="s">
        <v>17</v>
      </c>
      <c r="B1" s="6"/>
      <c r="C1" s="6"/>
      <c r="D1" s="369" t="s">
        <v>26</v>
      </c>
      <c r="E1" s="369"/>
      <c r="F1" s="369"/>
      <c r="G1" s="369"/>
      <c r="H1" s="369"/>
      <c r="I1" s="369"/>
      <c r="J1" s="369"/>
    </row>
    <row r="2" spans="1:10" ht="27" customHeight="1">
      <c r="A2" s="370" t="s">
        <v>7</v>
      </c>
      <c r="B2" s="370"/>
      <c r="C2" s="370"/>
      <c r="D2" s="370"/>
      <c r="E2" s="370"/>
      <c r="F2" s="370"/>
      <c r="G2" s="370"/>
      <c r="H2" s="370"/>
      <c r="I2" s="370"/>
      <c r="J2" s="370"/>
    </row>
    <row r="3" spans="1:10" ht="27" customHeight="1">
      <c r="A3" s="368" t="s">
        <v>15</v>
      </c>
      <c r="B3" s="368"/>
      <c r="C3" s="371">
        <f>'1. 申請書'!W16</f>
        <v>0</v>
      </c>
      <c r="D3" s="371"/>
      <c r="E3" s="371"/>
      <c r="F3" s="368" t="s">
        <v>8</v>
      </c>
      <c r="G3" s="368"/>
      <c r="H3" s="372">
        <f>'1. 申請書'!W17</f>
        <v>0</v>
      </c>
      <c r="I3" s="372"/>
      <c r="J3" s="372"/>
    </row>
    <row r="4" spans="1:10" ht="27" customHeight="1">
      <c r="A4" s="368" t="s">
        <v>16</v>
      </c>
      <c r="B4" s="368"/>
      <c r="C4" s="362">
        <f>受付書!C10</f>
        <v>0</v>
      </c>
      <c r="D4" s="363"/>
      <c r="E4" s="373" t="str">
        <f>'1. 申請書'!W15</f>
        <v/>
      </c>
      <c r="F4" s="373"/>
      <c r="G4" s="373"/>
      <c r="H4" s="373"/>
      <c r="I4" s="373"/>
      <c r="J4" s="374"/>
    </row>
    <row r="5" spans="1:10" ht="9.75" customHeight="1">
      <c r="A5" s="4"/>
      <c r="B5" s="4"/>
      <c r="C5" s="5"/>
      <c r="D5" s="5"/>
      <c r="E5" s="5"/>
      <c r="F5" s="4"/>
      <c r="G5" s="4"/>
      <c r="H5" s="5"/>
      <c r="I5" s="5"/>
      <c r="J5" s="5"/>
    </row>
    <row r="6" spans="1:10" ht="24.75" customHeight="1">
      <c r="A6" s="364" t="s">
        <v>9</v>
      </c>
      <c r="B6" s="365"/>
      <c r="C6" s="365"/>
      <c r="D6" s="365"/>
      <c r="E6" s="365"/>
      <c r="F6" s="366"/>
      <c r="G6" s="367" t="s">
        <v>20</v>
      </c>
      <c r="H6" s="367"/>
      <c r="I6" s="364" t="s">
        <v>14</v>
      </c>
      <c r="J6" s="366"/>
    </row>
    <row r="7" spans="1:10" ht="24.75" customHeight="1">
      <c r="A7" s="8" t="s">
        <v>10</v>
      </c>
      <c r="B7" s="355" t="s">
        <v>24</v>
      </c>
      <c r="C7" s="356"/>
      <c r="D7" s="356"/>
      <c r="E7" s="356"/>
      <c r="F7" s="357"/>
      <c r="G7" s="358" t="str">
        <f>IF(OR(受付書!C14='2. 事業計画書兼収支予算書（入力箇所あり）'!B7,受付書!C14='データシート（さわらない）'!A3),"〇","")</f>
        <v/>
      </c>
      <c r="H7" s="359"/>
      <c r="I7" s="360"/>
      <c r="J7" s="361"/>
    </row>
    <row r="8" spans="1:10" ht="24.75" customHeight="1">
      <c r="A8" s="7" t="s">
        <v>11</v>
      </c>
      <c r="B8" s="355" t="s">
        <v>25</v>
      </c>
      <c r="C8" s="356"/>
      <c r="D8" s="356"/>
      <c r="E8" s="356"/>
      <c r="F8" s="357"/>
      <c r="G8" s="358" t="str">
        <f>IF(OR(受付書!C14=B8,受付書!C14='データシート（さわらない）'!A5),"〇","")</f>
        <v/>
      </c>
      <c r="H8" s="359"/>
      <c r="I8" s="360"/>
      <c r="J8" s="361"/>
    </row>
    <row r="9" spans="1:10" ht="24.75" customHeight="1">
      <c r="A9" s="7" t="s">
        <v>12</v>
      </c>
      <c r="B9" s="355" t="s">
        <v>19</v>
      </c>
      <c r="C9" s="356"/>
      <c r="D9" s="356"/>
      <c r="E9" s="356"/>
      <c r="F9" s="357"/>
      <c r="G9" s="358" t="str">
        <f>IF(受付書!C14='2. 事業計画書兼収支予算書（入力箇所あり）'!B9,"〇","")</f>
        <v/>
      </c>
      <c r="H9" s="359"/>
      <c r="I9" s="360"/>
      <c r="J9" s="361"/>
    </row>
    <row r="10" spans="1:10" ht="24.75" customHeight="1">
      <c r="A10" s="7" t="s">
        <v>13</v>
      </c>
      <c r="B10" s="355" t="s">
        <v>21</v>
      </c>
      <c r="C10" s="356"/>
      <c r="D10" s="356"/>
      <c r="E10" s="356"/>
      <c r="F10" s="357"/>
      <c r="G10" s="358" t="str">
        <f>IF(受付書!C14='2. 事業計画書兼収支予算書（入力箇所あり）'!B10,"〇","")</f>
        <v/>
      </c>
      <c r="H10" s="359"/>
      <c r="I10" s="360"/>
      <c r="J10" s="361"/>
    </row>
    <row r="11" spans="1:10" ht="26.25" customHeight="1">
      <c r="A11" s="9" t="s">
        <v>22</v>
      </c>
      <c r="B11" s="355" t="s">
        <v>23</v>
      </c>
      <c r="C11" s="356"/>
      <c r="D11" s="356"/>
      <c r="E11" s="356"/>
      <c r="F11" s="357"/>
      <c r="G11" s="358" t="str">
        <f>IF(受付書!C14='2. 事業計画書兼収支予算書（入力箇所あり）'!B11,"〇","")</f>
        <v/>
      </c>
      <c r="H11" s="359"/>
      <c r="I11" s="360"/>
      <c r="J11" s="361"/>
    </row>
    <row r="12" spans="1:10" ht="26.25" customHeight="1">
      <c r="A12" s="12" t="s">
        <v>27</v>
      </c>
      <c r="B12" s="355" t="s">
        <v>29</v>
      </c>
      <c r="C12" s="356"/>
      <c r="D12" s="356"/>
      <c r="E12" s="356"/>
      <c r="F12" s="357"/>
      <c r="G12" s="358" t="str">
        <f>IF(受付書!C14='2. 事業計画書兼収支予算書（入力箇所あり）'!B12,"〇","")</f>
        <v/>
      </c>
      <c r="H12" s="359"/>
      <c r="I12" s="360"/>
      <c r="J12" s="361"/>
    </row>
    <row r="13" spans="1:10" ht="26.25" customHeight="1">
      <c r="A13" s="12" t="s">
        <v>28</v>
      </c>
      <c r="B13" s="355" t="s">
        <v>40</v>
      </c>
      <c r="C13" s="356"/>
      <c r="D13" s="356"/>
      <c r="E13" s="356"/>
      <c r="F13" s="357"/>
      <c r="G13" s="358" t="str">
        <f>IF(受付書!C14='2. 事業計画書兼収支予算書（入力箇所あり）'!B13,"〇","")</f>
        <v/>
      </c>
      <c r="H13" s="359"/>
      <c r="I13" s="360"/>
      <c r="J13" s="361"/>
    </row>
    <row r="14" spans="1:10" ht="26.25" customHeight="1">
      <c r="A14" s="11"/>
      <c r="B14" s="10"/>
      <c r="C14" s="10"/>
      <c r="D14" s="10"/>
      <c r="E14" s="10"/>
      <c r="F14" s="10"/>
      <c r="G14" s="11"/>
      <c r="H14" s="11"/>
      <c r="I14" s="11"/>
      <c r="J14" s="11"/>
    </row>
    <row r="15" spans="1:10" ht="26.25" customHeight="1">
      <c r="A15" s="398" t="s">
        <v>18</v>
      </c>
      <c r="B15" s="398"/>
      <c r="C15" s="398"/>
      <c r="D15" s="398"/>
      <c r="E15" s="398"/>
      <c r="F15" s="398"/>
      <c r="G15" s="398"/>
      <c r="H15" s="398"/>
      <c r="I15" s="398"/>
      <c r="J15" s="398"/>
    </row>
    <row r="16" spans="1:10" ht="22.5" customHeight="1">
      <c r="A16" s="397"/>
      <c r="B16" s="397"/>
      <c r="C16" s="397"/>
      <c r="D16" s="397"/>
      <c r="E16" s="397"/>
      <c r="F16" s="397"/>
      <c r="G16" s="397"/>
      <c r="H16" s="397"/>
      <c r="I16" s="397"/>
      <c r="J16" s="397"/>
    </row>
    <row r="17" spans="1:10" ht="22.5" customHeight="1">
      <c r="A17" s="397"/>
      <c r="B17" s="397"/>
      <c r="C17" s="397"/>
      <c r="D17" s="397"/>
      <c r="E17" s="397"/>
      <c r="F17" s="397"/>
      <c r="G17" s="397"/>
      <c r="H17" s="397"/>
      <c r="I17" s="397"/>
      <c r="J17" s="397"/>
    </row>
    <row r="18" spans="1:10" ht="22.5" customHeight="1">
      <c r="A18" s="397"/>
      <c r="B18" s="397"/>
      <c r="C18" s="397"/>
      <c r="D18" s="397"/>
      <c r="E18" s="397"/>
      <c r="F18" s="397"/>
      <c r="G18" s="397"/>
      <c r="H18" s="397"/>
      <c r="I18" s="397"/>
      <c r="J18" s="397"/>
    </row>
    <row r="19" spans="1:10" ht="22.5" customHeight="1">
      <c r="A19" s="397"/>
      <c r="B19" s="397"/>
      <c r="C19" s="397"/>
      <c r="D19" s="397"/>
      <c r="E19" s="397"/>
      <c r="F19" s="397"/>
      <c r="G19" s="397"/>
      <c r="H19" s="397"/>
      <c r="I19" s="397"/>
      <c r="J19" s="397"/>
    </row>
    <row r="20" spans="1:10" ht="22.5" customHeight="1">
      <c r="A20" s="397"/>
      <c r="B20" s="397"/>
      <c r="C20" s="397"/>
      <c r="D20" s="397"/>
      <c r="E20" s="397"/>
      <c r="F20" s="397"/>
      <c r="G20" s="397"/>
      <c r="H20" s="397"/>
      <c r="I20" s="397"/>
      <c r="J20" s="397"/>
    </row>
    <row r="21" spans="1:10" ht="26.25" customHeight="1"/>
    <row r="22" spans="1:10" ht="24.75" customHeight="1">
      <c r="A22" s="401" t="s">
        <v>0</v>
      </c>
      <c r="B22" s="401"/>
      <c r="C22" s="3"/>
      <c r="D22" s="3"/>
    </row>
    <row r="23" spans="1:10" ht="24.75" customHeight="1">
      <c r="A23" s="396" t="s">
        <v>1</v>
      </c>
      <c r="B23" s="396"/>
      <c r="C23" s="396"/>
      <c r="D23" s="396" t="s">
        <v>2</v>
      </c>
      <c r="E23" s="396"/>
      <c r="F23" s="396"/>
      <c r="G23" s="396" t="s">
        <v>3</v>
      </c>
      <c r="H23" s="396"/>
      <c r="I23" s="396"/>
      <c r="J23" s="396"/>
    </row>
    <row r="24" spans="1:10" ht="41.25" customHeight="1">
      <c r="A24" s="372" t="s">
        <v>4</v>
      </c>
      <c r="B24" s="372"/>
      <c r="C24" s="372"/>
      <c r="D24" s="388" t="str">
        <f>'1. 申請書'!C35</f>
        <v/>
      </c>
      <c r="E24" s="388"/>
      <c r="F24" s="388"/>
      <c r="G24" s="399" t="s">
        <v>30</v>
      </c>
      <c r="H24" s="400"/>
      <c r="I24" s="400"/>
      <c r="J24" s="400"/>
    </row>
    <row r="25" spans="1:10" ht="41.25" customHeight="1">
      <c r="A25" s="358" t="s">
        <v>127</v>
      </c>
      <c r="B25" s="391"/>
      <c r="C25" s="359"/>
      <c r="D25" s="392" t="e">
        <f>D26-D24</f>
        <v>#VALUE!</v>
      </c>
      <c r="E25" s="392"/>
      <c r="F25" s="392"/>
      <c r="G25" s="393"/>
      <c r="H25" s="394"/>
      <c r="I25" s="394"/>
      <c r="J25" s="395"/>
    </row>
    <row r="26" spans="1:10" ht="30" customHeight="1">
      <c r="A26" s="372" t="s">
        <v>5</v>
      </c>
      <c r="B26" s="372"/>
      <c r="C26" s="372"/>
      <c r="D26" s="388">
        <f>受付書!G6</f>
        <v>0</v>
      </c>
      <c r="E26" s="388"/>
      <c r="F26" s="388"/>
      <c r="G26" s="390"/>
      <c r="H26" s="390"/>
      <c r="I26" s="390"/>
      <c r="J26" s="390"/>
    </row>
    <row r="27" spans="1:10" ht="24.75" customHeight="1">
      <c r="A27" s="2"/>
      <c r="B27" s="2"/>
      <c r="C27" s="3"/>
      <c r="D27" s="3"/>
    </row>
    <row r="28" spans="1:10" ht="24.75" customHeight="1">
      <c r="A28" s="387" t="s">
        <v>6</v>
      </c>
      <c r="B28" s="387"/>
      <c r="C28" s="3"/>
      <c r="D28" s="3"/>
    </row>
    <row r="29" spans="1:10" ht="41.25" customHeight="1">
      <c r="A29" s="377"/>
      <c r="B29" s="377"/>
      <c r="C29" s="377"/>
      <c r="D29" s="382"/>
      <c r="E29" s="382"/>
      <c r="F29" s="382"/>
      <c r="G29" s="375"/>
      <c r="H29" s="376"/>
      <c r="I29" s="376"/>
      <c r="J29" s="376"/>
    </row>
    <row r="30" spans="1:10" ht="41.25" customHeight="1">
      <c r="A30" s="377"/>
      <c r="B30" s="377"/>
      <c r="C30" s="377"/>
      <c r="D30" s="382"/>
      <c r="E30" s="382"/>
      <c r="F30" s="382"/>
      <c r="G30" s="375"/>
      <c r="H30" s="376"/>
      <c r="I30" s="376"/>
      <c r="J30" s="376"/>
    </row>
    <row r="31" spans="1:10" ht="41.25" customHeight="1">
      <c r="A31" s="377"/>
      <c r="B31" s="377"/>
      <c r="C31" s="377"/>
      <c r="D31" s="382"/>
      <c r="E31" s="382"/>
      <c r="F31" s="382"/>
      <c r="G31" s="375"/>
      <c r="H31" s="376"/>
      <c r="I31" s="376"/>
      <c r="J31" s="376"/>
    </row>
    <row r="32" spans="1:10" ht="41.25" customHeight="1">
      <c r="A32" s="377"/>
      <c r="B32" s="377"/>
      <c r="C32" s="377"/>
      <c r="D32" s="382"/>
      <c r="E32" s="382"/>
      <c r="F32" s="382"/>
      <c r="G32" s="375"/>
      <c r="H32" s="376"/>
      <c r="I32" s="376"/>
      <c r="J32" s="376"/>
    </row>
    <row r="33" spans="1:10" ht="30" customHeight="1">
      <c r="A33" s="383" t="s">
        <v>1970</v>
      </c>
      <c r="B33" s="383"/>
      <c r="C33" s="383"/>
      <c r="D33" s="384">
        <f>SUM(D29:F32)</f>
        <v>0</v>
      </c>
      <c r="E33" s="384"/>
      <c r="F33" s="384"/>
      <c r="G33" s="385" t="s">
        <v>1969</v>
      </c>
      <c r="H33" s="386"/>
      <c r="I33" s="386"/>
      <c r="J33" s="386"/>
    </row>
    <row r="34" spans="1:10" ht="26.25" customHeight="1">
      <c r="A34" s="372" t="s">
        <v>108</v>
      </c>
      <c r="B34" s="372"/>
      <c r="C34" s="372"/>
      <c r="D34" s="382"/>
      <c r="E34" s="382"/>
      <c r="F34" s="382"/>
      <c r="G34" s="380"/>
      <c r="H34" s="381"/>
      <c r="I34" s="381"/>
      <c r="J34" s="381"/>
    </row>
    <row r="35" spans="1:10" ht="30" customHeight="1">
      <c r="A35" s="389" t="s">
        <v>5</v>
      </c>
      <c r="B35" s="389"/>
      <c r="C35" s="389"/>
      <c r="D35" s="379">
        <f>D33+D34</f>
        <v>0</v>
      </c>
      <c r="E35" s="379"/>
      <c r="F35" s="379"/>
      <c r="G35" s="378"/>
      <c r="H35" s="378"/>
      <c r="I35" s="378"/>
      <c r="J35" s="378"/>
    </row>
    <row r="36" spans="1:10" ht="27" customHeight="1">
      <c r="A36" s="2"/>
      <c r="B36" s="2"/>
      <c r="C36" s="3"/>
      <c r="D36" s="3"/>
    </row>
  </sheetData>
  <sheetProtection sheet="1" objects="1" scenarios="1"/>
  <mergeCells count="70">
    <mergeCell ref="B12:F12"/>
    <mergeCell ref="G12:H12"/>
    <mergeCell ref="I12:J12"/>
    <mergeCell ref="D23:F23"/>
    <mergeCell ref="D24:F24"/>
    <mergeCell ref="B13:F13"/>
    <mergeCell ref="G13:H13"/>
    <mergeCell ref="A24:C24"/>
    <mergeCell ref="I13:J13"/>
    <mergeCell ref="A16:J20"/>
    <mergeCell ref="A15:J15"/>
    <mergeCell ref="G23:J23"/>
    <mergeCell ref="G24:J24"/>
    <mergeCell ref="A22:B22"/>
    <mergeCell ref="A23:C23"/>
    <mergeCell ref="G26:J26"/>
    <mergeCell ref="A26:C26"/>
    <mergeCell ref="A25:C25"/>
    <mergeCell ref="D25:F25"/>
    <mergeCell ref="G25:J25"/>
    <mergeCell ref="A28:B28"/>
    <mergeCell ref="D26:F26"/>
    <mergeCell ref="A35:C35"/>
    <mergeCell ref="A34:C34"/>
    <mergeCell ref="D29:F29"/>
    <mergeCell ref="A32:C32"/>
    <mergeCell ref="D32:F32"/>
    <mergeCell ref="A31:C31"/>
    <mergeCell ref="D31:F31"/>
    <mergeCell ref="G29:J29"/>
    <mergeCell ref="A29:C29"/>
    <mergeCell ref="G35:J35"/>
    <mergeCell ref="D35:F35"/>
    <mergeCell ref="G34:J34"/>
    <mergeCell ref="D34:F34"/>
    <mergeCell ref="A33:C33"/>
    <mergeCell ref="D33:F33"/>
    <mergeCell ref="G33:J33"/>
    <mergeCell ref="A30:C30"/>
    <mergeCell ref="D30:F30"/>
    <mergeCell ref="G30:J30"/>
    <mergeCell ref="G32:J32"/>
    <mergeCell ref="G31:J31"/>
    <mergeCell ref="D1:J1"/>
    <mergeCell ref="A3:B3"/>
    <mergeCell ref="B7:F7"/>
    <mergeCell ref="B8:F8"/>
    <mergeCell ref="B9:F9"/>
    <mergeCell ref="G7:H7"/>
    <mergeCell ref="G9:H9"/>
    <mergeCell ref="I6:J6"/>
    <mergeCell ref="I7:J7"/>
    <mergeCell ref="I8:J8"/>
    <mergeCell ref="I9:J9"/>
    <mergeCell ref="A2:J2"/>
    <mergeCell ref="C3:E3"/>
    <mergeCell ref="F3:G3"/>
    <mergeCell ref="H3:J3"/>
    <mergeCell ref="E4:J4"/>
    <mergeCell ref="C4:D4"/>
    <mergeCell ref="A6:F6"/>
    <mergeCell ref="G6:H6"/>
    <mergeCell ref="G8:H8"/>
    <mergeCell ref="A4:B4"/>
    <mergeCell ref="B10:F10"/>
    <mergeCell ref="G10:H10"/>
    <mergeCell ref="I10:J10"/>
    <mergeCell ref="B11:F11"/>
    <mergeCell ref="G11:H11"/>
    <mergeCell ref="I11:J11"/>
  </mergeCells>
  <phoneticPr fontId="3"/>
  <conditionalFormatting sqref="D34:F34 A29:F29">
    <cfRule type="containsBlanks" dxfId="16" priority="4">
      <formula>LEN(TRIM(A29))=0</formula>
    </cfRule>
  </conditionalFormatting>
  <conditionalFormatting sqref="A16:J20">
    <cfRule type="containsBlanks" dxfId="15" priority="3">
      <formula>LEN(TRIM(A16))=0</formula>
    </cfRule>
  </conditionalFormatting>
  <dataValidations count="2">
    <dataValidation imeMode="hiragana" allowBlank="1" showInputMessage="1" showErrorMessage="1" sqref="A29:C32 A16:J20 G29:J32"/>
    <dataValidation imeMode="halfAlpha" allowBlank="1" showInputMessage="1" showErrorMessage="1" sqref="D29:F32 D34:F34"/>
  </dataValidations>
  <printOptions horizontalCentered="1"/>
  <pageMargins left="0" right="0" top="0.19685039370078741" bottom="0.19685039370078741"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H64"/>
  <sheetViews>
    <sheetView showGridLines="0" view="pageBreakPreview" zoomScale="115" zoomScaleNormal="100" zoomScaleSheetLayoutView="115" workbookViewId="0">
      <selection activeCell="AF15" sqref="AF15"/>
    </sheetView>
  </sheetViews>
  <sheetFormatPr defaultColWidth="2.5" defaultRowHeight="15" customHeight="1"/>
  <cols>
    <col min="1" max="16384" width="2.5" style="39"/>
  </cols>
  <sheetData>
    <row r="1" spans="1:33" ht="15" customHeight="1">
      <c r="A1" s="39" t="s">
        <v>41</v>
      </c>
    </row>
    <row r="2" spans="1:33" ht="15" customHeight="1">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2"/>
    </row>
    <row r="3" spans="1:33" ht="15" customHeight="1">
      <c r="A3" s="29"/>
      <c r="B3" s="43"/>
      <c r="C3" s="43"/>
      <c r="D3" s="43"/>
      <c r="E3" s="43"/>
      <c r="F3" s="43"/>
      <c r="G3" s="43"/>
      <c r="H3" s="43"/>
      <c r="I3" s="43"/>
      <c r="J3" s="43"/>
      <c r="K3" s="43"/>
      <c r="L3" s="43"/>
      <c r="M3" s="43"/>
      <c r="N3" s="43"/>
      <c r="O3" s="43"/>
      <c r="P3" s="43"/>
      <c r="Q3" s="43"/>
      <c r="R3" s="43"/>
      <c r="S3" s="43"/>
      <c r="T3" s="43"/>
      <c r="U3" s="43"/>
      <c r="V3" s="43"/>
      <c r="W3" s="43"/>
      <c r="X3" s="43"/>
      <c r="Y3" s="43"/>
      <c r="Z3" s="413">
        <f>受付書!J6</f>
        <v>0</v>
      </c>
      <c r="AA3" s="413"/>
      <c r="AB3" s="413"/>
      <c r="AC3" s="413"/>
      <c r="AD3" s="413"/>
      <c r="AE3" s="413"/>
      <c r="AF3" s="413"/>
      <c r="AG3" s="44"/>
    </row>
    <row r="4" spans="1:33" ht="15" customHeight="1">
      <c r="A4" s="29"/>
      <c r="B4" s="43"/>
      <c r="C4" s="43"/>
      <c r="D4" s="43"/>
      <c r="E4" s="43"/>
      <c r="F4" s="43"/>
      <c r="G4" s="43"/>
      <c r="H4" s="43"/>
      <c r="I4" s="43"/>
      <c r="J4" s="43"/>
      <c r="K4" s="43"/>
      <c r="L4" s="43"/>
      <c r="M4" s="43"/>
      <c r="N4" s="43"/>
      <c r="O4" s="43"/>
      <c r="P4" s="43"/>
      <c r="Q4" s="43"/>
      <c r="R4" s="43"/>
      <c r="S4" s="43"/>
      <c r="T4" s="43"/>
      <c r="U4" s="43"/>
      <c r="V4" s="43"/>
      <c r="W4" s="172"/>
      <c r="X4" s="43"/>
      <c r="Y4" s="43"/>
      <c r="Z4" s="414" t="s">
        <v>1946</v>
      </c>
      <c r="AA4" s="414"/>
      <c r="AB4" s="414"/>
      <c r="AC4" s="414"/>
      <c r="AD4" s="414"/>
      <c r="AE4" s="414"/>
      <c r="AF4" s="414"/>
      <c r="AG4" s="44"/>
    </row>
    <row r="5" spans="1:33" ht="15" customHeight="1">
      <c r="A5" s="29"/>
      <c r="B5" s="43"/>
      <c r="C5" s="43"/>
      <c r="D5" s="43"/>
      <c r="E5" s="43"/>
      <c r="F5" s="43"/>
      <c r="G5" s="43"/>
      <c r="H5" s="43"/>
      <c r="I5" s="43"/>
      <c r="J5" s="43"/>
      <c r="K5" s="43"/>
      <c r="L5" s="43"/>
      <c r="M5" s="43"/>
      <c r="N5" s="43"/>
      <c r="O5" s="43"/>
      <c r="P5" s="43"/>
      <c r="Q5" s="43"/>
      <c r="R5" s="43"/>
      <c r="S5" s="43"/>
      <c r="T5" s="43"/>
      <c r="U5" s="43"/>
      <c r="V5" s="43"/>
      <c r="W5" s="43"/>
      <c r="X5" s="43"/>
      <c r="Y5" s="231"/>
      <c r="Z5" s="43"/>
      <c r="AA5" s="43"/>
      <c r="AB5" s="43"/>
      <c r="AC5" s="43"/>
      <c r="AD5" s="43"/>
      <c r="AE5" s="43"/>
      <c r="AF5" s="43"/>
      <c r="AG5" s="44"/>
    </row>
    <row r="6" spans="1:33" ht="15" customHeight="1">
      <c r="A6" s="29"/>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4"/>
    </row>
    <row r="7" spans="1:33" ht="15" customHeight="1">
      <c r="A7" s="29"/>
      <c r="B7" s="350" t="s">
        <v>1947</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44"/>
    </row>
    <row r="8" spans="1:33" ht="15" customHeight="1">
      <c r="A8" s="23"/>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44"/>
    </row>
    <row r="9" spans="1:33" ht="15" customHeight="1">
      <c r="A9" s="24"/>
      <c r="B9" s="229"/>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44"/>
    </row>
    <row r="10" spans="1:33" ht="15" customHeight="1">
      <c r="A10" s="29"/>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4"/>
    </row>
    <row r="11" spans="1:33" ht="15" customHeight="1">
      <c r="A11" s="29"/>
      <c r="B11" s="349" t="s">
        <v>35</v>
      </c>
      <c r="C11" s="349"/>
      <c r="E11" s="230" t="str">
        <f>'1. 申請書'!W15</f>
        <v/>
      </c>
      <c r="F11" s="230"/>
      <c r="G11" s="230"/>
      <c r="H11" s="230"/>
      <c r="I11" s="230"/>
      <c r="J11" s="230"/>
      <c r="K11" s="230"/>
      <c r="L11" s="230"/>
      <c r="M11" s="230"/>
      <c r="N11" s="230"/>
      <c r="O11" s="230"/>
      <c r="P11" s="230"/>
      <c r="Q11" s="43"/>
      <c r="R11" s="43"/>
      <c r="S11" s="43"/>
      <c r="T11" s="43"/>
      <c r="U11" s="43"/>
      <c r="V11" s="43"/>
      <c r="W11" s="43"/>
      <c r="X11" s="43"/>
      <c r="Y11" s="43"/>
      <c r="Z11" s="43"/>
      <c r="AA11" s="43"/>
      <c r="AB11" s="43"/>
      <c r="AC11" s="43"/>
      <c r="AD11" s="43"/>
      <c r="AE11" s="43"/>
      <c r="AF11" s="43"/>
      <c r="AG11" s="44"/>
    </row>
    <row r="12" spans="1:33" ht="15" customHeight="1">
      <c r="A12" s="29"/>
      <c r="B12" s="349" t="s">
        <v>36</v>
      </c>
      <c r="C12" s="349"/>
      <c r="E12" s="230">
        <f>'1. 申請書'!W16</f>
        <v>0</v>
      </c>
      <c r="F12" s="230"/>
      <c r="G12" s="230"/>
      <c r="H12" s="230"/>
      <c r="I12" s="230"/>
      <c r="J12" s="230"/>
      <c r="K12" s="230"/>
      <c r="L12" s="230"/>
      <c r="M12" s="230"/>
      <c r="N12" s="230"/>
      <c r="O12" s="230"/>
      <c r="P12" s="230"/>
      <c r="Q12" s="43"/>
      <c r="R12" s="43"/>
      <c r="S12" s="43"/>
      <c r="T12" s="43"/>
      <c r="U12" s="43"/>
      <c r="V12" s="43"/>
      <c r="W12" s="43"/>
      <c r="X12" s="43"/>
      <c r="Y12" s="43"/>
      <c r="Z12" s="43"/>
      <c r="AA12" s="43"/>
      <c r="AB12" s="43"/>
      <c r="AC12" s="43"/>
      <c r="AD12" s="43"/>
      <c r="AE12" s="43"/>
      <c r="AF12" s="43"/>
      <c r="AG12" s="44"/>
    </row>
    <row r="13" spans="1:33" ht="15" customHeight="1">
      <c r="A13" s="29"/>
      <c r="B13" s="38"/>
      <c r="C13" s="38"/>
      <c r="E13" s="148" t="str">
        <f>'1. 申請書'!W17&amp;"　様"</f>
        <v>0　様</v>
      </c>
      <c r="F13" s="148"/>
      <c r="G13" s="148"/>
      <c r="H13" s="148"/>
      <c r="I13" s="148"/>
      <c r="J13" s="148"/>
      <c r="K13" s="148"/>
      <c r="L13" s="148"/>
      <c r="M13" s="148"/>
      <c r="N13" s="148"/>
      <c r="O13" s="148"/>
      <c r="P13" s="148"/>
      <c r="Q13" s="43"/>
      <c r="R13" s="43"/>
      <c r="S13" s="43"/>
      <c r="T13" s="43"/>
      <c r="U13" s="43"/>
      <c r="V13" s="43"/>
      <c r="W13" s="43"/>
      <c r="X13" s="43"/>
      <c r="Y13" s="43"/>
      <c r="Z13" s="43"/>
      <c r="AA13" s="43"/>
      <c r="AB13" s="43"/>
      <c r="AC13" s="43"/>
      <c r="AD13" s="43"/>
      <c r="AE13" s="43"/>
      <c r="AF13" s="43"/>
      <c r="AG13" s="44"/>
    </row>
    <row r="14" spans="1:33" ht="15" customHeight="1">
      <c r="A14" s="29"/>
      <c r="B14" s="43"/>
      <c r="C14" s="43"/>
      <c r="D14" s="43"/>
      <c r="E14" s="59"/>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row>
    <row r="15" spans="1:33" ht="15" customHeight="1">
      <c r="A15" s="29"/>
      <c r="B15" s="43"/>
      <c r="C15" s="43"/>
      <c r="D15" s="43"/>
      <c r="E15" s="43"/>
      <c r="F15" s="43"/>
      <c r="G15" s="43"/>
      <c r="H15" s="43"/>
      <c r="I15" s="43"/>
      <c r="J15" s="43"/>
      <c r="K15" s="43"/>
      <c r="L15" s="43"/>
      <c r="M15" s="43"/>
      <c r="N15" s="43"/>
      <c r="O15" s="43"/>
      <c r="P15" s="43"/>
      <c r="Q15" s="43"/>
      <c r="R15" s="43"/>
      <c r="S15" s="43"/>
      <c r="T15" s="43"/>
      <c r="V15" s="38"/>
      <c r="W15" s="38"/>
      <c r="X15" s="38"/>
      <c r="Y15" s="38"/>
      <c r="Z15" s="38"/>
      <c r="AA15" s="38"/>
      <c r="AB15" s="38"/>
      <c r="AC15" s="38"/>
      <c r="AD15" s="38"/>
      <c r="AE15" s="38"/>
      <c r="AF15" s="233" t="s">
        <v>1974</v>
      </c>
      <c r="AG15" s="44"/>
    </row>
    <row r="16" spans="1:33" ht="15" customHeight="1">
      <c r="A16" s="29"/>
      <c r="B16" s="43"/>
      <c r="C16" s="43"/>
      <c r="D16" s="43"/>
      <c r="E16" s="43"/>
      <c r="F16" s="43"/>
      <c r="G16" s="43"/>
      <c r="H16" s="43"/>
      <c r="I16" s="43"/>
      <c r="J16" s="43"/>
      <c r="K16" s="43"/>
      <c r="L16" s="43"/>
      <c r="M16" s="43"/>
      <c r="N16" s="43"/>
      <c r="O16" s="43"/>
      <c r="P16" s="43"/>
      <c r="Q16" s="43"/>
      <c r="R16" s="43"/>
      <c r="S16" s="43"/>
      <c r="T16" s="43"/>
      <c r="U16" s="43"/>
      <c r="V16" s="172"/>
      <c r="W16" s="172"/>
      <c r="X16" s="43"/>
      <c r="Y16" s="43"/>
      <c r="Z16" s="43"/>
      <c r="AA16" s="43"/>
      <c r="AB16" s="43"/>
      <c r="AC16" s="43"/>
      <c r="AD16" s="43"/>
      <c r="AE16" s="43"/>
      <c r="AF16" s="43"/>
      <c r="AG16" s="44"/>
    </row>
    <row r="17" spans="1:34" ht="15" customHeight="1">
      <c r="A17" s="29"/>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row>
    <row r="18" spans="1:34" ht="15" customHeight="1">
      <c r="A18" s="29"/>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G18" s="44"/>
    </row>
    <row r="19" spans="1:34" ht="15" customHeight="1">
      <c r="A19" s="29"/>
      <c r="B19" s="407" t="str">
        <f>"　"&amp;TEXT('1. 申請書'!AF3,"[$-ja-JP]ggge年m月d日")&amp;"付けをもって申請のあった水産業販路拡大等支援事業"&amp;"（"&amp;受付書!C14&amp;"）"&amp;"について次のとおり補助することを決定したので、延岡市補助金等の交付に関する規則第６条第１項の規定に基づいて通知します。"</f>
        <v>　明治33年1月0日付けをもって申請のあった水産業販路拡大等支援事業（）について次のとおり補助することを決定したので、延岡市補助金等の交付に関する規則第６条第１項の規定に基づいて通知します。</v>
      </c>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7"/>
      <c r="AH19" s="48"/>
    </row>
    <row r="20" spans="1:34" ht="15" customHeight="1">
      <c r="A20" s="29"/>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4"/>
    </row>
    <row r="21" spans="1:34" ht="15" customHeight="1">
      <c r="A21" s="29"/>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4"/>
    </row>
    <row r="22" spans="1:34" ht="15" customHeight="1">
      <c r="A22" s="29"/>
      <c r="B22" s="38"/>
      <c r="C22" s="43"/>
      <c r="D22" s="43"/>
      <c r="E22" s="228"/>
      <c r="F22" s="228"/>
      <c r="G22" s="228"/>
      <c r="H22" s="228"/>
      <c r="I22" s="228"/>
      <c r="J22" s="228"/>
      <c r="K22" s="228"/>
      <c r="L22" s="43"/>
      <c r="M22" s="43"/>
      <c r="N22" s="43"/>
      <c r="O22" s="43"/>
      <c r="P22" s="43"/>
      <c r="Q22" s="43"/>
      <c r="R22" s="43"/>
      <c r="S22" s="43"/>
      <c r="T22" s="43"/>
      <c r="U22" s="43"/>
      <c r="V22" s="43"/>
      <c r="W22" s="43"/>
      <c r="X22" s="43"/>
      <c r="Y22" s="43"/>
      <c r="Z22" s="43"/>
      <c r="AA22" s="43"/>
      <c r="AB22" s="43"/>
      <c r="AC22" s="43"/>
      <c r="AD22" s="43"/>
      <c r="AE22" s="43"/>
      <c r="AF22" s="43"/>
      <c r="AG22" s="44"/>
    </row>
    <row r="23" spans="1:34" ht="15" customHeight="1">
      <c r="A23" s="29"/>
      <c r="B23" s="349" t="s">
        <v>34</v>
      </c>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44"/>
    </row>
    <row r="24" spans="1:34" ht="15" customHeight="1">
      <c r="A24" s="29"/>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44"/>
    </row>
    <row r="25" spans="1:34" ht="15" customHeight="1">
      <c r="A25" s="29"/>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row>
    <row r="26" spans="1:34" ht="15" customHeight="1">
      <c r="A26" s="29"/>
      <c r="B26" s="38" t="s">
        <v>209</v>
      </c>
      <c r="C26" s="38"/>
      <c r="D26" s="38"/>
      <c r="E26" s="38"/>
      <c r="F26" s="38"/>
      <c r="G26" s="38"/>
      <c r="I26" s="408" t="str">
        <f>受付書!G4</f>
        <v/>
      </c>
      <c r="J26" s="408"/>
      <c r="K26" s="408"/>
      <c r="L26" s="408"/>
      <c r="M26" s="408"/>
      <c r="N26" s="408"/>
      <c r="U26" s="38"/>
      <c r="V26" s="38"/>
      <c r="W26" s="38"/>
      <c r="X26" s="38"/>
      <c r="Y26" s="38"/>
      <c r="Z26" s="38"/>
      <c r="AA26" s="38"/>
      <c r="AB26" s="38"/>
      <c r="AC26" s="38"/>
      <c r="AD26" s="38"/>
      <c r="AE26" s="38"/>
      <c r="AF26" s="38"/>
      <c r="AG26" s="44"/>
    </row>
    <row r="27" spans="1:34" ht="15" customHeight="1">
      <c r="A27" s="29"/>
      <c r="B27" s="38"/>
      <c r="C27" s="38"/>
      <c r="D27" s="38"/>
      <c r="E27" s="38"/>
      <c r="F27" s="38"/>
      <c r="G27" s="38"/>
      <c r="I27" s="232"/>
      <c r="J27" s="232"/>
      <c r="K27" s="232"/>
      <c r="L27" s="232"/>
      <c r="M27" s="232"/>
      <c r="N27" s="232"/>
      <c r="U27" s="38"/>
      <c r="V27" s="38"/>
      <c r="W27" s="38"/>
      <c r="X27" s="38"/>
      <c r="Y27" s="38"/>
      <c r="Z27" s="38"/>
      <c r="AA27" s="38"/>
      <c r="AB27" s="38"/>
      <c r="AC27" s="38"/>
      <c r="AD27" s="38"/>
      <c r="AE27" s="38"/>
      <c r="AF27" s="38"/>
      <c r="AG27" s="44"/>
    </row>
    <row r="28" spans="1:34" ht="15" customHeight="1">
      <c r="A28" s="29"/>
      <c r="B28" s="38" t="s">
        <v>131</v>
      </c>
      <c r="C28" s="38"/>
      <c r="D28" s="38"/>
      <c r="E28" s="38"/>
      <c r="F28" s="38"/>
      <c r="G28" s="38"/>
      <c r="H28" s="38"/>
      <c r="I28" s="38"/>
      <c r="J28" s="38"/>
      <c r="K28" s="38"/>
      <c r="L28" s="50"/>
      <c r="M28" s="50"/>
      <c r="N28" s="50"/>
      <c r="O28" s="50"/>
      <c r="P28" s="50"/>
      <c r="Q28" s="50"/>
      <c r="R28" s="50"/>
      <c r="S28" s="50"/>
      <c r="T28" s="50"/>
      <c r="U28" s="50"/>
      <c r="V28" s="38"/>
      <c r="W28" s="38"/>
      <c r="X28" s="38"/>
      <c r="Y28" s="38"/>
      <c r="Z28" s="38"/>
      <c r="AA28" s="38"/>
      <c r="AB28" s="38"/>
      <c r="AC28" s="38"/>
      <c r="AD28" s="38"/>
      <c r="AE28" s="38"/>
      <c r="AF28" s="38"/>
      <c r="AG28" s="44"/>
    </row>
    <row r="29" spans="1:34" ht="15" customHeight="1">
      <c r="A29" s="29"/>
      <c r="B29" s="409" t="s">
        <v>210</v>
      </c>
      <c r="C29" s="409"/>
      <c r="D29" s="410" t="s">
        <v>211</v>
      </c>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4"/>
    </row>
    <row r="30" spans="1:34" ht="15" customHeight="1">
      <c r="A30" s="29"/>
      <c r="B30" s="411" t="s">
        <v>212</v>
      </c>
      <c r="C30" s="411"/>
      <c r="D30" s="412" t="s">
        <v>213</v>
      </c>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4"/>
    </row>
    <row r="31" spans="1:34" ht="15" customHeight="1">
      <c r="A31" s="29"/>
      <c r="B31" s="55"/>
      <c r="C31" s="140"/>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4"/>
    </row>
    <row r="32" spans="1:34" ht="15" customHeight="1">
      <c r="A32" s="29"/>
      <c r="B32" s="55"/>
      <c r="C32" s="140"/>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4"/>
    </row>
    <row r="33" spans="1:33" ht="15" customHeight="1">
      <c r="A33" s="29"/>
      <c r="B33" s="406" t="s">
        <v>214</v>
      </c>
      <c r="C33" s="406"/>
      <c r="D33" s="405" t="s">
        <v>215</v>
      </c>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4"/>
    </row>
    <row r="34" spans="1:33" ht="15" customHeight="1">
      <c r="A34" s="29"/>
      <c r="B34" s="46"/>
      <c r="C34" s="141"/>
      <c r="D34" s="405"/>
      <c r="E34" s="405"/>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4"/>
    </row>
    <row r="35" spans="1:33" ht="15" customHeight="1">
      <c r="A35" s="29"/>
      <c r="B35" s="46"/>
      <c r="C35" s="141"/>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4"/>
    </row>
    <row r="36" spans="1:33" ht="15" customHeight="1">
      <c r="A36" s="29"/>
      <c r="B36" s="406" t="s">
        <v>216</v>
      </c>
      <c r="C36" s="406"/>
      <c r="D36" s="405" t="s">
        <v>217</v>
      </c>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4"/>
    </row>
    <row r="37" spans="1:33" ht="15" customHeight="1">
      <c r="A37" s="29"/>
      <c r="B37" s="46"/>
      <c r="C37" s="141"/>
      <c r="D37" s="405"/>
      <c r="E37" s="405"/>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4"/>
    </row>
    <row r="38" spans="1:33" ht="15" customHeight="1">
      <c r="A38" s="29"/>
      <c r="B38" s="46"/>
      <c r="C38" s="141"/>
      <c r="D38" s="405"/>
      <c r="E38" s="405"/>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4"/>
    </row>
    <row r="39" spans="1:33" ht="15" customHeight="1">
      <c r="A39" s="29"/>
      <c r="B39" s="406" t="s">
        <v>218</v>
      </c>
      <c r="C39" s="406"/>
      <c r="D39" s="405" t="s">
        <v>219</v>
      </c>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4"/>
    </row>
    <row r="40" spans="1:33" ht="15" customHeight="1">
      <c r="A40" s="29"/>
      <c r="B40" s="46"/>
      <c r="C40" s="141"/>
      <c r="D40" s="405"/>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4"/>
    </row>
    <row r="41" spans="1:33" ht="15" customHeight="1">
      <c r="A41" s="29"/>
      <c r="B41" s="46"/>
      <c r="C41" s="141"/>
      <c r="D41" s="405"/>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4"/>
    </row>
    <row r="42" spans="1:33" ht="15" customHeight="1">
      <c r="A42" s="29"/>
      <c r="B42" s="406" t="s">
        <v>220</v>
      </c>
      <c r="C42" s="406"/>
      <c r="D42" s="405" t="s">
        <v>221</v>
      </c>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4"/>
    </row>
    <row r="43" spans="1:33" ht="15" customHeight="1">
      <c r="A43" s="29"/>
      <c r="B43" s="46"/>
      <c r="C43" s="141"/>
      <c r="D43" s="405"/>
      <c r="E43" s="405"/>
      <c r="F43" s="405"/>
      <c r="G43" s="405"/>
      <c r="H43" s="405"/>
      <c r="I43" s="405"/>
      <c r="J43" s="405"/>
      <c r="K43" s="405"/>
      <c r="L43" s="405"/>
      <c r="M43" s="405"/>
      <c r="N43" s="405"/>
      <c r="O43" s="405"/>
      <c r="P43" s="405"/>
      <c r="Q43" s="405"/>
      <c r="R43" s="405"/>
      <c r="S43" s="405"/>
      <c r="T43" s="405"/>
      <c r="U43" s="405"/>
      <c r="V43" s="405"/>
      <c r="W43" s="405"/>
      <c r="X43" s="405"/>
      <c r="Y43" s="405"/>
      <c r="Z43" s="405"/>
      <c r="AA43" s="405"/>
      <c r="AB43" s="405"/>
      <c r="AC43" s="405"/>
      <c r="AD43" s="405"/>
      <c r="AE43" s="405"/>
      <c r="AF43" s="405"/>
      <c r="AG43" s="44"/>
    </row>
    <row r="44" spans="1:33" ht="15" customHeight="1">
      <c r="A44" s="29"/>
      <c r="B44" s="46"/>
      <c r="C44" s="141"/>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4"/>
    </row>
    <row r="45" spans="1:33" ht="15" customHeight="1">
      <c r="A45" s="29"/>
      <c r="B45" s="406" t="s">
        <v>222</v>
      </c>
      <c r="C45" s="406"/>
      <c r="D45" s="405" t="s">
        <v>223</v>
      </c>
      <c r="E45" s="405"/>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5"/>
      <c r="AG45" s="44"/>
    </row>
    <row r="46" spans="1:33" ht="15" customHeight="1">
      <c r="A46" s="29"/>
      <c r="B46" s="46"/>
      <c r="C46" s="141"/>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4"/>
    </row>
    <row r="47" spans="1:33" ht="15" customHeight="1">
      <c r="A47" s="29"/>
      <c r="B47" s="38" t="s">
        <v>42</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4"/>
    </row>
    <row r="48" spans="1:33" ht="15" customHeight="1">
      <c r="A48" s="29"/>
      <c r="B48" s="402" t="s">
        <v>224</v>
      </c>
      <c r="C48" s="402"/>
      <c r="D48" s="407" t="str">
        <f>"　補助対象事業完了後30日以内又は補助金の交付の決定を受けた日の属する年度の３月31日のいずれか早い日までに、補助事業実績報告書、収支計算書及び領収書等を提出してください。"</f>
        <v>　補助対象事業完了後30日以内又は補助金の交付の決定を受けた日の属する年度の３月31日のいずれか早い日までに、補助事業実績報告書、収支計算書及び領収書等を提出してください。</v>
      </c>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4"/>
    </row>
    <row r="49" spans="1:33" ht="15" customHeight="1">
      <c r="A49" s="29"/>
      <c r="B49" s="253"/>
      <c r="C49" s="253"/>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4"/>
    </row>
    <row r="50" spans="1:33" ht="15" customHeight="1">
      <c r="A50" s="29"/>
      <c r="B50" s="38"/>
      <c r="C50" s="38"/>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4"/>
    </row>
    <row r="51" spans="1:33" ht="15" customHeight="1">
      <c r="A51" s="29"/>
      <c r="B51" s="402" t="s">
        <v>43</v>
      </c>
      <c r="C51" s="402"/>
      <c r="D51" s="403" t="s">
        <v>225</v>
      </c>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4"/>
    </row>
    <row r="52" spans="1:33" ht="15" customHeight="1">
      <c r="A52" s="29"/>
      <c r="B52" s="38"/>
      <c r="C52" s="38"/>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4"/>
    </row>
    <row r="53" spans="1:33" ht="15" customHeight="1">
      <c r="A53" s="29"/>
      <c r="B53" s="404" t="s">
        <v>226</v>
      </c>
      <c r="C53" s="404"/>
      <c r="D53" s="405" t="str">
        <f>"　この決定に不服がある場合は、"&amp;"令和7年　月　日"&amp;"までに申請の取下げができます。"</f>
        <v>　この決定に不服がある場合は、令和7年　月　日までに申請の取下げができます。</v>
      </c>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4"/>
    </row>
    <row r="54" spans="1:33" ht="15" customHeight="1">
      <c r="A54" s="29"/>
      <c r="B54" s="51"/>
      <c r="C54" s="38"/>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4"/>
    </row>
    <row r="55" spans="1:33" ht="15" customHeight="1">
      <c r="A55" s="52"/>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4"/>
    </row>
    <row r="56" spans="1:33" ht="1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row>
    <row r="57" spans="1:33" ht="1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row>
    <row r="58" spans="1:33" ht="1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row>
    <row r="59" spans="1:33" ht="1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row>
    <row r="60" spans="1:33" ht="1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row>
    <row r="61" spans="1:33" ht="1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row>
    <row r="62" spans="1:33" ht="1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row>
    <row r="63" spans="1:33" ht="1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row>
    <row r="64" spans="1:33" ht="15"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row>
  </sheetData>
  <sheetProtection sheet="1" objects="1" scenarios="1"/>
  <mergeCells count="28">
    <mergeCell ref="B19:AF21"/>
    <mergeCell ref="Z3:AF3"/>
    <mergeCell ref="Z4:AF4"/>
    <mergeCell ref="B7:AF8"/>
    <mergeCell ref="B11:C11"/>
    <mergeCell ref="B12:C12"/>
    <mergeCell ref="B23:AF24"/>
    <mergeCell ref="I26:N26"/>
    <mergeCell ref="B29:C29"/>
    <mergeCell ref="D29:AF29"/>
    <mergeCell ref="B30:C30"/>
    <mergeCell ref="D30:AF32"/>
    <mergeCell ref="B33:C33"/>
    <mergeCell ref="D33:AF35"/>
    <mergeCell ref="B36:C36"/>
    <mergeCell ref="D36:AF38"/>
    <mergeCell ref="B39:C39"/>
    <mergeCell ref="D39:AF41"/>
    <mergeCell ref="B51:C51"/>
    <mergeCell ref="D51:AF52"/>
    <mergeCell ref="B53:C53"/>
    <mergeCell ref="D53:AF54"/>
    <mergeCell ref="B42:C42"/>
    <mergeCell ref="D42:AF44"/>
    <mergeCell ref="B45:C45"/>
    <mergeCell ref="D45:AF46"/>
    <mergeCell ref="B48:C48"/>
    <mergeCell ref="D48:AF50"/>
  </mergeCells>
  <phoneticPr fontId="3"/>
  <conditionalFormatting sqref="Z4:AF4 Z3">
    <cfRule type="containsBlanks" dxfId="14" priority="1">
      <formula>LEN(TRIM(Z3))=0</formula>
    </cfRule>
  </conditionalFormatting>
  <dataValidations count="1">
    <dataValidation type="list" allowBlank="1" showInputMessage="1" showErrorMessage="1" sqref="L28:U28">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64"/>
  <sheetViews>
    <sheetView showGridLines="0" view="pageBreakPreview" zoomScale="115" zoomScaleNormal="100" zoomScaleSheetLayoutView="115" workbookViewId="0">
      <selection activeCell="AF15" sqref="AF15"/>
    </sheetView>
  </sheetViews>
  <sheetFormatPr defaultColWidth="2.5" defaultRowHeight="15" customHeight="1"/>
  <cols>
    <col min="1" max="16384" width="2.5" style="39"/>
  </cols>
  <sheetData>
    <row r="1" spans="1:33" ht="15" customHeight="1">
      <c r="A1" s="39" t="s">
        <v>41</v>
      </c>
    </row>
    <row r="2" spans="1:33" ht="15" customHeight="1">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2"/>
    </row>
    <row r="3" spans="1:33" ht="15" customHeight="1">
      <c r="A3" s="29"/>
      <c r="B3" s="43"/>
      <c r="C3" s="43"/>
      <c r="D3" s="43"/>
      <c r="E3" s="43"/>
      <c r="F3" s="43"/>
      <c r="G3" s="43"/>
      <c r="H3" s="43"/>
      <c r="I3" s="43"/>
      <c r="J3" s="43"/>
      <c r="K3" s="43"/>
      <c r="L3" s="43"/>
      <c r="M3" s="43"/>
      <c r="N3" s="43"/>
      <c r="O3" s="43"/>
      <c r="P3" s="43"/>
      <c r="Q3" s="43"/>
      <c r="R3" s="43"/>
      <c r="S3" s="43"/>
      <c r="T3" s="43"/>
      <c r="U3" s="43"/>
      <c r="V3" s="43"/>
      <c r="W3" s="43"/>
      <c r="X3" s="43"/>
      <c r="Y3" s="43"/>
      <c r="Z3" s="413">
        <f>受付書!J6</f>
        <v>0</v>
      </c>
      <c r="AA3" s="413"/>
      <c r="AB3" s="413"/>
      <c r="AC3" s="413"/>
      <c r="AD3" s="413"/>
      <c r="AE3" s="413"/>
      <c r="AF3" s="413"/>
      <c r="AG3" s="44"/>
    </row>
    <row r="4" spans="1:33" ht="15" customHeight="1">
      <c r="A4" s="29"/>
      <c r="B4" s="43"/>
      <c r="C4" s="43"/>
      <c r="D4" s="43"/>
      <c r="E4" s="43"/>
      <c r="F4" s="43"/>
      <c r="G4" s="43"/>
      <c r="H4" s="43"/>
      <c r="I4" s="43"/>
      <c r="J4" s="43"/>
      <c r="K4" s="43"/>
      <c r="L4" s="43"/>
      <c r="M4" s="43"/>
      <c r="N4" s="43"/>
      <c r="O4" s="43"/>
      <c r="P4" s="43"/>
      <c r="Q4" s="43"/>
      <c r="R4" s="43"/>
      <c r="S4" s="43"/>
      <c r="T4" s="43"/>
      <c r="U4" s="43"/>
      <c r="V4" s="43"/>
      <c r="W4" s="139"/>
      <c r="X4" s="43"/>
      <c r="Y4" s="43"/>
      <c r="Z4" s="415" t="str">
        <f>TEXT(受付書!J4,"[$-ja-JP]ggge年m月d日")</f>
        <v>明治33年1月0日</v>
      </c>
      <c r="AA4" s="415"/>
      <c r="AB4" s="415"/>
      <c r="AC4" s="415"/>
      <c r="AD4" s="415"/>
      <c r="AE4" s="415"/>
      <c r="AF4" s="415"/>
      <c r="AG4" s="44"/>
    </row>
    <row r="5" spans="1:33" ht="15" customHeight="1">
      <c r="A5" s="29"/>
      <c r="B5" s="43"/>
      <c r="C5" s="43"/>
      <c r="D5" s="43"/>
      <c r="E5" s="43"/>
      <c r="F5" s="43"/>
      <c r="G5" s="43"/>
      <c r="H5" s="43"/>
      <c r="I5" s="43"/>
      <c r="J5" s="43"/>
      <c r="K5" s="43"/>
      <c r="L5" s="43"/>
      <c r="M5" s="43"/>
      <c r="N5" s="43"/>
      <c r="O5" s="43"/>
      <c r="P5" s="43"/>
      <c r="Q5" s="43"/>
      <c r="R5" s="43"/>
      <c r="S5" s="43"/>
      <c r="T5" s="43"/>
      <c r="U5" s="43"/>
      <c r="V5" s="43"/>
      <c r="W5" s="43"/>
      <c r="X5" s="43"/>
      <c r="Y5" s="45"/>
      <c r="Z5" s="43"/>
      <c r="AA5" s="43"/>
      <c r="AB5" s="43"/>
      <c r="AC5" s="43"/>
      <c r="AD5" s="43"/>
      <c r="AE5" s="43"/>
      <c r="AF5" s="43"/>
      <c r="AG5" s="44"/>
    </row>
    <row r="6" spans="1:33" ht="15" customHeight="1">
      <c r="A6" s="29"/>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4"/>
    </row>
    <row r="7" spans="1:33" ht="15" customHeight="1">
      <c r="A7" s="29"/>
      <c r="B7" s="350" t="s">
        <v>109</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44"/>
    </row>
    <row r="8" spans="1:33" ht="15" customHeight="1">
      <c r="A8" s="23"/>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44"/>
    </row>
    <row r="9" spans="1:33" ht="15" customHeight="1">
      <c r="A9" s="24"/>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44"/>
    </row>
    <row r="10" spans="1:33" ht="15" customHeight="1">
      <c r="A10" s="29"/>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4"/>
    </row>
    <row r="11" spans="1:33" ht="15" customHeight="1">
      <c r="A11" s="29"/>
      <c r="B11" s="349" t="s">
        <v>35</v>
      </c>
      <c r="C11" s="349"/>
      <c r="E11" s="147" t="str">
        <f>'1. 申請書'!W15</f>
        <v/>
      </c>
      <c r="F11" s="147"/>
      <c r="G11" s="147"/>
      <c r="H11" s="147"/>
      <c r="I11" s="147"/>
      <c r="J11" s="147"/>
      <c r="K11" s="147"/>
      <c r="L11" s="147"/>
      <c r="M11" s="147"/>
      <c r="N11" s="147"/>
      <c r="O11" s="147"/>
      <c r="P11" s="147"/>
      <c r="Q11" s="43"/>
      <c r="R11" s="43"/>
      <c r="S11" s="43"/>
      <c r="T11" s="43"/>
      <c r="U11" s="43"/>
      <c r="V11" s="43"/>
      <c r="W11" s="43"/>
      <c r="X11" s="43"/>
      <c r="Y11" s="43"/>
      <c r="Z11" s="43"/>
      <c r="AA11" s="43"/>
      <c r="AB11" s="43"/>
      <c r="AC11" s="43"/>
      <c r="AD11" s="43"/>
      <c r="AE11" s="43"/>
      <c r="AF11" s="43"/>
      <c r="AG11" s="44"/>
    </row>
    <row r="12" spans="1:33" ht="15" customHeight="1">
      <c r="A12" s="29"/>
      <c r="B12" s="349" t="s">
        <v>36</v>
      </c>
      <c r="C12" s="349"/>
      <c r="E12" s="147">
        <f>'1. 申請書'!W16</f>
        <v>0</v>
      </c>
      <c r="F12" s="147"/>
      <c r="G12" s="147"/>
      <c r="H12" s="147"/>
      <c r="I12" s="147"/>
      <c r="J12" s="147"/>
      <c r="K12" s="147"/>
      <c r="L12" s="147"/>
      <c r="M12" s="147"/>
      <c r="N12" s="147"/>
      <c r="O12" s="147"/>
      <c r="P12" s="147"/>
      <c r="Q12" s="43"/>
      <c r="R12" s="43"/>
      <c r="S12" s="43"/>
      <c r="T12" s="43"/>
      <c r="U12" s="43"/>
      <c r="V12" s="43"/>
      <c r="W12" s="43"/>
      <c r="X12" s="43"/>
      <c r="Y12" s="43"/>
      <c r="Z12" s="43"/>
      <c r="AA12" s="43"/>
      <c r="AB12" s="43"/>
      <c r="AC12" s="43"/>
      <c r="AD12" s="43"/>
      <c r="AE12" s="43"/>
      <c r="AF12" s="43"/>
      <c r="AG12" s="44"/>
    </row>
    <row r="13" spans="1:33" ht="15" customHeight="1">
      <c r="A13" s="29"/>
      <c r="B13" s="38"/>
      <c r="C13" s="38"/>
      <c r="E13" s="148" t="str">
        <f>'1. 申請書'!W17&amp;"　様"</f>
        <v>0　様</v>
      </c>
      <c r="F13" s="148"/>
      <c r="G13" s="148"/>
      <c r="H13" s="148"/>
      <c r="I13" s="148"/>
      <c r="J13" s="148"/>
      <c r="K13" s="148"/>
      <c r="L13" s="148"/>
      <c r="M13" s="148"/>
      <c r="N13" s="148"/>
      <c r="O13" s="148"/>
      <c r="P13" s="148"/>
      <c r="Q13" s="43"/>
      <c r="R13" s="43"/>
      <c r="S13" s="43"/>
      <c r="T13" s="43"/>
      <c r="U13" s="43"/>
      <c r="V13" s="43"/>
      <c r="W13" s="43"/>
      <c r="X13" s="43"/>
      <c r="Y13" s="43"/>
      <c r="Z13" s="43"/>
      <c r="AA13" s="43"/>
      <c r="AB13" s="43"/>
      <c r="AC13" s="43"/>
      <c r="AD13" s="43"/>
      <c r="AE13" s="43"/>
      <c r="AF13" s="43"/>
      <c r="AG13" s="44"/>
    </row>
    <row r="14" spans="1:33" ht="15" customHeight="1">
      <c r="A14" s="29"/>
      <c r="B14" s="43"/>
      <c r="C14" s="43"/>
      <c r="D14" s="43"/>
      <c r="E14" s="59"/>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row>
    <row r="15" spans="1:33" ht="15" customHeight="1">
      <c r="A15" s="29"/>
      <c r="B15" s="43"/>
      <c r="C15" s="43"/>
      <c r="D15" s="43"/>
      <c r="E15" s="43"/>
      <c r="F15" s="43"/>
      <c r="G15" s="43"/>
      <c r="H15" s="43"/>
      <c r="I15" s="43"/>
      <c r="J15" s="43"/>
      <c r="K15" s="43"/>
      <c r="L15" s="43"/>
      <c r="M15" s="43"/>
      <c r="N15" s="43"/>
      <c r="O15" s="43"/>
      <c r="P15" s="43"/>
      <c r="Q15" s="43"/>
      <c r="R15" s="43"/>
      <c r="S15" s="43"/>
      <c r="T15" s="43"/>
      <c r="V15" s="38"/>
      <c r="W15" s="38"/>
      <c r="X15" s="38"/>
      <c r="Y15" s="38"/>
      <c r="Z15" s="38"/>
      <c r="AA15" s="38"/>
      <c r="AB15" s="38"/>
      <c r="AC15" s="38"/>
      <c r="AD15" s="38"/>
      <c r="AE15" s="38"/>
      <c r="AF15" s="142" t="s">
        <v>1974</v>
      </c>
      <c r="AG15" s="44"/>
    </row>
    <row r="16" spans="1:33" ht="15" customHeight="1">
      <c r="A16" s="29"/>
      <c r="B16" s="43"/>
      <c r="C16" s="43"/>
      <c r="D16" s="43"/>
      <c r="E16" s="43"/>
      <c r="F16" s="43"/>
      <c r="G16" s="43"/>
      <c r="H16" s="43"/>
      <c r="I16" s="43"/>
      <c r="J16" s="43"/>
      <c r="K16" s="43"/>
      <c r="L16" s="43"/>
      <c r="M16" s="43"/>
      <c r="N16" s="43"/>
      <c r="O16" s="43"/>
      <c r="P16" s="43"/>
      <c r="Q16" s="43"/>
      <c r="R16" s="43"/>
      <c r="S16" s="43"/>
      <c r="T16" s="43"/>
      <c r="U16" s="43"/>
      <c r="V16" s="139"/>
      <c r="W16" s="139"/>
      <c r="X16" s="43"/>
      <c r="Y16" s="43"/>
      <c r="Z16" s="43"/>
      <c r="AA16" s="43"/>
      <c r="AB16" s="43"/>
      <c r="AC16" s="43"/>
      <c r="AD16" s="43"/>
      <c r="AE16" s="43"/>
      <c r="AF16" s="43"/>
      <c r="AG16" s="44"/>
    </row>
    <row r="17" spans="1:34" ht="15" customHeight="1">
      <c r="A17" s="29"/>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row>
    <row r="18" spans="1:34" ht="15" customHeight="1">
      <c r="A18" s="29"/>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G18" s="44"/>
    </row>
    <row r="19" spans="1:34" ht="15" customHeight="1">
      <c r="A19" s="29"/>
      <c r="B19" s="407" t="str">
        <f>"　"&amp;TEXT('1. 申請書'!AF3,"[$-ja-JP]ggge年m月d日")&amp;"付けをもって申請のあった水産業販路拡大等支援事業"&amp;"（"&amp;受付書!C14&amp;"）"&amp;"について次のとおり補助することを決定したので、延岡市補助金等の交付に関する規則第６条第１項の規定に基づいて通知します。"</f>
        <v>　明治33年1月0日付けをもって申請のあった水産業販路拡大等支援事業（）について次のとおり補助することを決定したので、延岡市補助金等の交付に関する規則第６条第１項の規定に基づいて通知します。</v>
      </c>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7"/>
      <c r="AH19" s="48"/>
    </row>
    <row r="20" spans="1:34" ht="15" customHeight="1">
      <c r="A20" s="29"/>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4"/>
    </row>
    <row r="21" spans="1:34" ht="15" customHeight="1">
      <c r="A21" s="29"/>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4"/>
    </row>
    <row r="22" spans="1:34" ht="15" customHeight="1">
      <c r="A22" s="29"/>
      <c r="B22" s="38"/>
      <c r="C22" s="43"/>
      <c r="D22" s="43"/>
      <c r="E22" s="136"/>
      <c r="F22" s="136"/>
      <c r="G22" s="136"/>
      <c r="H22" s="136"/>
      <c r="I22" s="136"/>
      <c r="J22" s="136"/>
      <c r="K22" s="136"/>
      <c r="L22" s="43"/>
      <c r="M22" s="43"/>
      <c r="N22" s="43"/>
      <c r="O22" s="43"/>
      <c r="P22" s="43"/>
      <c r="Q22" s="43"/>
      <c r="R22" s="43"/>
      <c r="S22" s="43"/>
      <c r="T22" s="43"/>
      <c r="U22" s="43"/>
      <c r="V22" s="43"/>
      <c r="W22" s="43"/>
      <c r="X22" s="43"/>
      <c r="Y22" s="43"/>
      <c r="Z22" s="43"/>
      <c r="AA22" s="43"/>
      <c r="AB22" s="43"/>
      <c r="AC22" s="43"/>
      <c r="AD22" s="43"/>
      <c r="AE22" s="43"/>
      <c r="AF22" s="43"/>
      <c r="AG22" s="44"/>
    </row>
    <row r="23" spans="1:34" ht="15" customHeight="1">
      <c r="A23" s="29"/>
      <c r="B23" s="349" t="s">
        <v>34</v>
      </c>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44"/>
    </row>
    <row r="24" spans="1:34" ht="15" customHeight="1">
      <c r="A24" s="29"/>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44"/>
    </row>
    <row r="25" spans="1:34" ht="15" customHeight="1">
      <c r="A25" s="29"/>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row>
    <row r="26" spans="1:34" ht="15" customHeight="1">
      <c r="A26" s="29"/>
      <c r="B26" s="38" t="s">
        <v>209</v>
      </c>
      <c r="C26" s="38"/>
      <c r="D26" s="38"/>
      <c r="E26" s="38"/>
      <c r="F26" s="38"/>
      <c r="G26" s="38"/>
      <c r="I26" s="408" t="str">
        <f>受付書!G4</f>
        <v/>
      </c>
      <c r="J26" s="408"/>
      <c r="K26" s="408"/>
      <c r="L26" s="408"/>
      <c r="M26" s="408"/>
      <c r="N26" s="408"/>
      <c r="U26" s="38"/>
      <c r="V26" s="38"/>
      <c r="W26" s="38"/>
      <c r="X26" s="38"/>
      <c r="Y26" s="38"/>
      <c r="Z26" s="38"/>
      <c r="AA26" s="38"/>
      <c r="AB26" s="38"/>
      <c r="AC26" s="38"/>
      <c r="AD26" s="38"/>
      <c r="AE26" s="38"/>
      <c r="AF26" s="38"/>
      <c r="AG26" s="44"/>
    </row>
    <row r="27" spans="1:34" ht="15" customHeight="1">
      <c r="A27" s="29"/>
      <c r="B27" s="38"/>
      <c r="C27" s="38"/>
      <c r="D27" s="38"/>
      <c r="E27" s="38"/>
      <c r="F27" s="38"/>
      <c r="G27" s="38"/>
      <c r="I27" s="138"/>
      <c r="J27" s="138"/>
      <c r="K27" s="138"/>
      <c r="L27" s="138"/>
      <c r="M27" s="138"/>
      <c r="N27" s="138"/>
      <c r="U27" s="38"/>
      <c r="V27" s="38"/>
      <c r="W27" s="38"/>
      <c r="X27" s="38"/>
      <c r="Y27" s="38"/>
      <c r="Z27" s="38"/>
      <c r="AA27" s="38"/>
      <c r="AB27" s="38"/>
      <c r="AC27" s="38"/>
      <c r="AD27" s="38"/>
      <c r="AE27" s="38"/>
      <c r="AF27" s="38"/>
      <c r="AG27" s="44"/>
    </row>
    <row r="28" spans="1:34" ht="15" customHeight="1">
      <c r="A28" s="29"/>
      <c r="B28" s="38" t="s">
        <v>131</v>
      </c>
      <c r="C28" s="38"/>
      <c r="D28" s="38"/>
      <c r="E28" s="38"/>
      <c r="F28" s="38"/>
      <c r="G28" s="38"/>
      <c r="H28" s="38"/>
      <c r="I28" s="38"/>
      <c r="J28" s="38"/>
      <c r="K28" s="38"/>
      <c r="L28" s="50"/>
      <c r="M28" s="50"/>
      <c r="N28" s="50"/>
      <c r="O28" s="50"/>
      <c r="P28" s="50"/>
      <c r="Q28" s="50"/>
      <c r="R28" s="50"/>
      <c r="S28" s="50"/>
      <c r="T28" s="50"/>
      <c r="U28" s="50"/>
      <c r="V28" s="38"/>
      <c r="W28" s="38"/>
      <c r="X28" s="38"/>
      <c r="Y28" s="38"/>
      <c r="Z28" s="38"/>
      <c r="AA28" s="38"/>
      <c r="AB28" s="38"/>
      <c r="AC28" s="38"/>
      <c r="AD28" s="38"/>
      <c r="AE28" s="38"/>
      <c r="AF28" s="38"/>
      <c r="AG28" s="44"/>
    </row>
    <row r="29" spans="1:34" ht="15" customHeight="1">
      <c r="A29" s="29"/>
      <c r="B29" s="409" t="s">
        <v>210</v>
      </c>
      <c r="C29" s="409"/>
      <c r="D29" s="410" t="s">
        <v>211</v>
      </c>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4"/>
    </row>
    <row r="30" spans="1:34" ht="15" customHeight="1">
      <c r="A30" s="29"/>
      <c r="B30" s="411" t="s">
        <v>212</v>
      </c>
      <c r="C30" s="411"/>
      <c r="D30" s="412" t="s">
        <v>213</v>
      </c>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4"/>
    </row>
    <row r="31" spans="1:34" ht="15" customHeight="1">
      <c r="A31" s="29"/>
      <c r="B31" s="55"/>
      <c r="C31" s="140"/>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4"/>
    </row>
    <row r="32" spans="1:34" ht="15" customHeight="1">
      <c r="A32" s="29"/>
      <c r="B32" s="55"/>
      <c r="C32" s="140"/>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4"/>
    </row>
    <row r="33" spans="1:33" ht="15" customHeight="1">
      <c r="A33" s="29"/>
      <c r="B33" s="406" t="s">
        <v>214</v>
      </c>
      <c r="C33" s="406"/>
      <c r="D33" s="405" t="s">
        <v>215</v>
      </c>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4"/>
    </row>
    <row r="34" spans="1:33" ht="15" customHeight="1">
      <c r="A34" s="29"/>
      <c r="B34" s="46"/>
      <c r="C34" s="141"/>
      <c r="D34" s="405"/>
      <c r="E34" s="405"/>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4"/>
    </row>
    <row r="35" spans="1:33" ht="15" customHeight="1">
      <c r="A35" s="29"/>
      <c r="B35" s="46"/>
      <c r="C35" s="141"/>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4"/>
    </row>
    <row r="36" spans="1:33" ht="15" customHeight="1">
      <c r="A36" s="29"/>
      <c r="B36" s="406" t="s">
        <v>216</v>
      </c>
      <c r="C36" s="406"/>
      <c r="D36" s="405" t="s">
        <v>217</v>
      </c>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4"/>
    </row>
    <row r="37" spans="1:33" ht="15" customHeight="1">
      <c r="A37" s="29"/>
      <c r="B37" s="46"/>
      <c r="C37" s="141"/>
      <c r="D37" s="405"/>
      <c r="E37" s="405"/>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4"/>
    </row>
    <row r="38" spans="1:33" ht="15" customHeight="1">
      <c r="A38" s="29"/>
      <c r="B38" s="46"/>
      <c r="C38" s="141"/>
      <c r="D38" s="405"/>
      <c r="E38" s="405"/>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4"/>
    </row>
    <row r="39" spans="1:33" ht="15" customHeight="1">
      <c r="A39" s="29"/>
      <c r="B39" s="406" t="s">
        <v>218</v>
      </c>
      <c r="C39" s="406"/>
      <c r="D39" s="405" t="s">
        <v>219</v>
      </c>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4"/>
    </row>
    <row r="40" spans="1:33" ht="15" customHeight="1">
      <c r="A40" s="29"/>
      <c r="B40" s="46"/>
      <c r="C40" s="141"/>
      <c r="D40" s="405"/>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4"/>
    </row>
    <row r="41" spans="1:33" ht="15" customHeight="1">
      <c r="A41" s="29"/>
      <c r="B41" s="46"/>
      <c r="C41" s="141"/>
      <c r="D41" s="405"/>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4"/>
    </row>
    <row r="42" spans="1:33" ht="15" customHeight="1">
      <c r="A42" s="29"/>
      <c r="B42" s="406" t="s">
        <v>220</v>
      </c>
      <c r="C42" s="406"/>
      <c r="D42" s="405" t="s">
        <v>221</v>
      </c>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4"/>
    </row>
    <row r="43" spans="1:33" ht="15" customHeight="1">
      <c r="A43" s="29"/>
      <c r="B43" s="46"/>
      <c r="C43" s="141"/>
      <c r="D43" s="405"/>
      <c r="E43" s="405"/>
      <c r="F43" s="405"/>
      <c r="G43" s="405"/>
      <c r="H43" s="405"/>
      <c r="I43" s="405"/>
      <c r="J43" s="405"/>
      <c r="K43" s="405"/>
      <c r="L43" s="405"/>
      <c r="M43" s="405"/>
      <c r="N43" s="405"/>
      <c r="O43" s="405"/>
      <c r="P43" s="405"/>
      <c r="Q43" s="405"/>
      <c r="R43" s="405"/>
      <c r="S43" s="405"/>
      <c r="T43" s="405"/>
      <c r="U43" s="405"/>
      <c r="V43" s="405"/>
      <c r="W43" s="405"/>
      <c r="X43" s="405"/>
      <c r="Y43" s="405"/>
      <c r="Z43" s="405"/>
      <c r="AA43" s="405"/>
      <c r="AB43" s="405"/>
      <c r="AC43" s="405"/>
      <c r="AD43" s="405"/>
      <c r="AE43" s="405"/>
      <c r="AF43" s="405"/>
      <c r="AG43" s="44"/>
    </row>
    <row r="44" spans="1:33" ht="15" customHeight="1">
      <c r="A44" s="29"/>
      <c r="B44" s="46"/>
      <c r="C44" s="141"/>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4"/>
    </row>
    <row r="45" spans="1:33" ht="15" customHeight="1">
      <c r="A45" s="29"/>
      <c r="B45" s="406" t="s">
        <v>222</v>
      </c>
      <c r="C45" s="406"/>
      <c r="D45" s="405" t="s">
        <v>223</v>
      </c>
      <c r="E45" s="405"/>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5"/>
      <c r="AG45" s="44"/>
    </row>
    <row r="46" spans="1:33" ht="15" customHeight="1">
      <c r="A46" s="29"/>
      <c r="B46" s="46"/>
      <c r="C46" s="141"/>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4"/>
    </row>
    <row r="47" spans="1:33" ht="15" customHeight="1">
      <c r="A47" s="29"/>
      <c r="B47" s="38" t="s">
        <v>42</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4"/>
    </row>
    <row r="48" spans="1:33" ht="15" customHeight="1">
      <c r="A48" s="29"/>
      <c r="B48" s="402" t="s">
        <v>224</v>
      </c>
      <c r="C48" s="402"/>
      <c r="D48" s="407" t="str">
        <f>"　補助対象事業完了後30日以内又は補助金の交付の決定を受けた日の属する年度の３月31日のいずれか早い日までに、補助事業実績報告書、収支計算書及び領収書等を提出してください。"</f>
        <v>　補助対象事業完了後30日以内又は補助金の交付の決定を受けた日の属する年度の３月31日のいずれか早い日までに、補助事業実績報告書、収支計算書及び領収書等を提出してください。</v>
      </c>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4"/>
    </row>
    <row r="49" spans="1:33" ht="15" customHeight="1">
      <c r="A49" s="29"/>
      <c r="B49" s="253"/>
      <c r="C49" s="253"/>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4"/>
    </row>
    <row r="50" spans="1:33" ht="15" customHeight="1">
      <c r="A50" s="29"/>
      <c r="B50" s="38"/>
      <c r="C50" s="38"/>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4"/>
    </row>
    <row r="51" spans="1:33" ht="15" customHeight="1">
      <c r="A51" s="29"/>
      <c r="B51" s="402" t="s">
        <v>43</v>
      </c>
      <c r="C51" s="402"/>
      <c r="D51" s="403" t="s">
        <v>225</v>
      </c>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4"/>
    </row>
    <row r="52" spans="1:33" ht="15" customHeight="1">
      <c r="A52" s="29"/>
      <c r="B52" s="38"/>
      <c r="C52" s="38"/>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4"/>
    </row>
    <row r="53" spans="1:33" ht="15" customHeight="1">
      <c r="A53" s="29"/>
      <c r="B53" s="404" t="s">
        <v>226</v>
      </c>
      <c r="C53" s="404"/>
      <c r="D53" s="405" t="e">
        <f>"　この決定に不服がある場合は、"&amp;TEXT(Z4+14,"[$-ja-JP]ggge年m月d日")&amp;"までに申請の取下げができます。"</f>
        <v>#VALUE!</v>
      </c>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4"/>
    </row>
    <row r="54" spans="1:33" ht="15" customHeight="1">
      <c r="A54" s="29"/>
      <c r="B54" s="51"/>
      <c r="C54" s="38"/>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4"/>
    </row>
    <row r="55" spans="1:33" ht="15" customHeight="1">
      <c r="A55" s="52"/>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4"/>
    </row>
    <row r="56" spans="1:33" ht="1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row>
    <row r="57" spans="1:33" ht="1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row>
    <row r="58" spans="1:33" ht="1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row>
    <row r="59" spans="1:33" ht="1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row>
    <row r="60" spans="1:33" ht="1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row>
    <row r="61" spans="1:33" ht="1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row>
    <row r="62" spans="1:33" ht="1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row>
    <row r="63" spans="1:33" ht="1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row>
    <row r="64" spans="1:33" ht="15"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row>
  </sheetData>
  <sheetProtection sheet="1" objects="1" scenarios="1"/>
  <mergeCells count="28">
    <mergeCell ref="B48:C48"/>
    <mergeCell ref="D48:AF50"/>
    <mergeCell ref="B51:C51"/>
    <mergeCell ref="D51:AF52"/>
    <mergeCell ref="B53:C53"/>
    <mergeCell ref="D53:AF54"/>
    <mergeCell ref="B39:C39"/>
    <mergeCell ref="D39:AF41"/>
    <mergeCell ref="B42:C42"/>
    <mergeCell ref="D42:AF44"/>
    <mergeCell ref="B45:C45"/>
    <mergeCell ref="D45:AF46"/>
    <mergeCell ref="B30:C30"/>
    <mergeCell ref="D30:AF32"/>
    <mergeCell ref="B33:C33"/>
    <mergeCell ref="D33:AF35"/>
    <mergeCell ref="B36:C36"/>
    <mergeCell ref="D36:AF38"/>
    <mergeCell ref="B29:C29"/>
    <mergeCell ref="D29:AF29"/>
    <mergeCell ref="Z3:AF3"/>
    <mergeCell ref="Z4:AF4"/>
    <mergeCell ref="B7:AF8"/>
    <mergeCell ref="B11:C11"/>
    <mergeCell ref="B12:C12"/>
    <mergeCell ref="B19:AF21"/>
    <mergeCell ref="B23:AF24"/>
    <mergeCell ref="I26:N26"/>
  </mergeCells>
  <phoneticPr fontId="3"/>
  <conditionalFormatting sqref="Z4:AF4 Z3">
    <cfRule type="containsBlanks" dxfId="13" priority="1">
      <formula>LEN(TRIM(Z3))=0</formula>
    </cfRule>
  </conditionalFormatting>
  <dataValidations count="1">
    <dataValidation type="list" allowBlank="1" showInputMessage="1" showErrorMessage="1" sqref="L28:U28">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2:AH58"/>
  <sheetViews>
    <sheetView showGridLines="0" view="pageBreakPreview" zoomScale="93" zoomScaleNormal="100" zoomScaleSheetLayoutView="93" workbookViewId="0">
      <selection activeCell="C31" sqref="B30:AF32"/>
    </sheetView>
  </sheetViews>
  <sheetFormatPr defaultColWidth="2.5" defaultRowHeight="15" customHeight="1"/>
  <cols>
    <col min="1" max="4" width="2.5" style="43"/>
    <col min="5" max="5" width="2.5" style="43" customWidth="1"/>
    <col min="6" max="16384" width="2.5" style="43"/>
  </cols>
  <sheetData>
    <row r="2" spans="1:33" ht="15" customHeight="1">
      <c r="W2" s="172"/>
      <c r="Z2" s="422" t="str">
        <f>'交付決定（決裁後）'!Z4</f>
        <v>明治33年1月0日</v>
      </c>
      <c r="AA2" s="422"/>
      <c r="AB2" s="422"/>
      <c r="AC2" s="422"/>
      <c r="AD2" s="422"/>
      <c r="AE2" s="422"/>
      <c r="AF2" s="422"/>
    </row>
    <row r="3" spans="1:33" ht="15" customHeight="1">
      <c r="Y3" s="168"/>
    </row>
    <row r="4" spans="1:33" ht="15" customHeight="1">
      <c r="Y4" s="168"/>
    </row>
    <row r="6" spans="1:33" ht="15" customHeight="1">
      <c r="B6" s="167">
        <f>'交付決定（決裁後）'!E12</f>
        <v>0</v>
      </c>
      <c r="C6" s="38"/>
      <c r="F6" s="167"/>
      <c r="G6" s="167"/>
      <c r="H6" s="167"/>
      <c r="I6" s="167"/>
      <c r="J6" s="167"/>
      <c r="K6" s="167"/>
      <c r="L6" s="167"/>
      <c r="M6" s="167"/>
      <c r="N6" s="167"/>
      <c r="O6" s="167"/>
      <c r="P6" s="167"/>
      <c r="Q6" s="166"/>
      <c r="R6" s="166"/>
      <c r="S6" s="166"/>
    </row>
    <row r="7" spans="1:33" ht="15" customHeight="1">
      <c r="B7" s="148" t="str">
        <f>'交付決定（決裁後）'!E13</f>
        <v>0　様</v>
      </c>
      <c r="C7" s="38"/>
      <c r="F7" s="149"/>
      <c r="G7" s="149"/>
      <c r="H7" s="149"/>
      <c r="I7" s="149"/>
      <c r="J7" s="149"/>
      <c r="K7" s="149"/>
      <c r="L7" s="149"/>
      <c r="M7" s="149"/>
      <c r="N7" s="149"/>
      <c r="O7" s="149"/>
      <c r="P7" s="149"/>
      <c r="Q7" s="149"/>
      <c r="R7" s="149"/>
      <c r="S7" s="149"/>
    </row>
    <row r="8" spans="1:33" ht="15" customHeight="1">
      <c r="B8" s="38"/>
      <c r="C8" s="38"/>
      <c r="E8" s="149"/>
      <c r="F8" s="149"/>
      <c r="G8" s="149"/>
      <c r="H8" s="149"/>
      <c r="I8" s="149"/>
      <c r="J8" s="149"/>
      <c r="K8" s="149"/>
      <c r="L8" s="149"/>
      <c r="M8" s="149"/>
      <c r="N8" s="149"/>
      <c r="O8" s="149"/>
      <c r="P8" s="149"/>
      <c r="Q8" s="149"/>
      <c r="R8" s="149"/>
      <c r="S8" s="149"/>
    </row>
    <row r="9" spans="1:33" ht="15" customHeight="1">
      <c r="B9" s="38"/>
      <c r="C9" s="38"/>
      <c r="E9" s="149"/>
      <c r="F9" s="149"/>
      <c r="G9" s="149"/>
      <c r="H9" s="149"/>
      <c r="I9" s="149"/>
      <c r="J9" s="149"/>
      <c r="K9" s="149"/>
      <c r="L9" s="149"/>
      <c r="M9" s="149"/>
      <c r="N9" s="149"/>
      <c r="O9" s="149"/>
      <c r="P9" s="149"/>
      <c r="Q9" s="149"/>
      <c r="R9" s="149"/>
      <c r="S9" s="149"/>
    </row>
    <row r="11" spans="1:33" ht="15" customHeight="1">
      <c r="V11" s="38"/>
      <c r="W11" s="38"/>
      <c r="X11" s="38"/>
      <c r="Y11" s="38"/>
      <c r="Z11" s="38"/>
      <c r="AA11" s="38"/>
      <c r="AB11" s="38"/>
      <c r="AC11" s="38"/>
      <c r="AD11" s="38"/>
      <c r="AE11" s="38"/>
      <c r="AF11" s="170" t="s">
        <v>239</v>
      </c>
    </row>
    <row r="12" spans="1:33" ht="15" customHeight="1">
      <c r="V12" s="172"/>
      <c r="W12" s="172"/>
    </row>
    <row r="13" spans="1:33" ht="15" customHeight="1">
      <c r="A13" s="423" t="s">
        <v>249</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row>
    <row r="14" spans="1:33" ht="15" customHeight="1">
      <c r="A14" s="423"/>
      <c r="B14" s="423"/>
      <c r="C14" s="423"/>
      <c r="D14" s="423"/>
      <c r="E14" s="423"/>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row>
    <row r="17" spans="2:34" ht="15" customHeight="1">
      <c r="B17" s="427" t="s">
        <v>1948</v>
      </c>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8"/>
      <c r="AH17" s="48"/>
    </row>
    <row r="18" spans="2:34" ht="15" customHeight="1">
      <c r="B18" s="427"/>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row>
    <row r="19" spans="2:34" ht="15" customHeight="1">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row>
    <row r="20" spans="2:34" ht="15" customHeight="1">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row>
    <row r="21" spans="2:34" ht="15" customHeight="1">
      <c r="B21" s="427"/>
      <c r="C21" s="427"/>
      <c r="D21" s="427"/>
      <c r="E21" s="427"/>
      <c r="F21" s="427"/>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row>
    <row r="22" spans="2:34" ht="15" customHeight="1">
      <c r="B22" s="427"/>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row>
    <row r="23" spans="2:34" ht="15" customHeight="1">
      <c r="B23" s="427"/>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row>
    <row r="24" spans="2:34" ht="15" customHeight="1">
      <c r="B24" s="38"/>
      <c r="E24" s="236"/>
      <c r="F24" s="236"/>
      <c r="G24" s="236"/>
      <c r="H24" s="236"/>
      <c r="I24" s="236"/>
      <c r="J24" s="236"/>
      <c r="K24" s="236"/>
    </row>
    <row r="25" spans="2:34" ht="15" customHeight="1">
      <c r="B25" s="38"/>
      <c r="E25" s="236"/>
      <c r="F25" s="236"/>
      <c r="G25" s="236"/>
      <c r="H25" s="236"/>
      <c r="I25" s="236"/>
      <c r="J25" s="236"/>
      <c r="K25" s="236"/>
    </row>
    <row r="26" spans="2:34" ht="15" customHeight="1">
      <c r="B26" s="349" t="s">
        <v>34</v>
      </c>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row>
    <row r="27" spans="2:34" ht="15" customHeight="1">
      <c r="B27" s="349"/>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row>
    <row r="29" spans="2:34" ht="15" customHeight="1">
      <c r="B29" s="38"/>
      <c r="C29" s="38"/>
      <c r="D29" s="38"/>
      <c r="E29" s="38"/>
      <c r="F29" s="38"/>
      <c r="G29" s="38"/>
      <c r="I29" s="173"/>
      <c r="J29" s="173"/>
      <c r="K29" s="173"/>
      <c r="L29" s="173"/>
      <c r="M29" s="173"/>
      <c r="N29" s="173"/>
      <c r="U29" s="38"/>
      <c r="V29" s="38"/>
      <c r="W29" s="38"/>
      <c r="X29" s="38"/>
      <c r="Y29" s="38"/>
      <c r="Z29" s="38"/>
      <c r="AA29" s="38"/>
      <c r="AB29" s="38"/>
      <c r="AC29" s="38"/>
      <c r="AD29" s="38"/>
      <c r="AE29" s="38"/>
      <c r="AF29" s="38"/>
    </row>
    <row r="30" spans="2:34" ht="15" customHeight="1">
      <c r="B30" s="38"/>
      <c r="C30" s="38" t="s">
        <v>250</v>
      </c>
      <c r="D30" s="38"/>
      <c r="E30" s="38"/>
      <c r="F30" s="38"/>
      <c r="G30" s="38"/>
      <c r="I30" s="169"/>
      <c r="J30" s="169"/>
      <c r="K30" s="169"/>
      <c r="L30" s="169"/>
      <c r="M30" s="169"/>
      <c r="N30" s="171" t="s">
        <v>243</v>
      </c>
      <c r="U30" s="38"/>
      <c r="V30" s="38"/>
      <c r="W30" s="38"/>
      <c r="X30" s="38"/>
      <c r="Y30" s="38"/>
      <c r="Z30" s="38"/>
      <c r="AA30" s="38"/>
      <c r="AB30" s="38"/>
      <c r="AC30" s="38"/>
      <c r="AD30" s="38"/>
      <c r="AE30" s="38"/>
      <c r="AF30" s="38"/>
    </row>
    <row r="31" spans="2:34" ht="15" customHeight="1">
      <c r="B31" s="38"/>
      <c r="C31" s="38"/>
      <c r="D31" s="38"/>
      <c r="E31" s="38"/>
      <c r="F31" s="38"/>
      <c r="G31" s="38"/>
      <c r="H31" s="38"/>
      <c r="I31" s="38"/>
      <c r="J31" s="38"/>
      <c r="K31" s="38"/>
      <c r="L31" s="50"/>
      <c r="M31" s="50"/>
      <c r="N31" s="50"/>
      <c r="O31" s="50"/>
      <c r="P31" s="50"/>
      <c r="Q31" s="50"/>
      <c r="R31" s="50"/>
      <c r="S31" s="50"/>
      <c r="T31" s="50"/>
      <c r="U31" s="50"/>
      <c r="V31" s="38"/>
      <c r="W31" s="38"/>
      <c r="X31" s="38"/>
      <c r="Y31" s="38"/>
      <c r="Z31" s="38"/>
      <c r="AA31" s="38"/>
      <c r="AB31" s="38"/>
      <c r="AC31" s="38"/>
      <c r="AD31" s="38"/>
      <c r="AE31" s="38"/>
      <c r="AF31" s="38"/>
    </row>
    <row r="32" spans="2:34" ht="15" customHeight="1">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row>
    <row r="33" spans="2:32" ht="15" customHeight="1">
      <c r="B33" s="140"/>
      <c r="C33" s="140"/>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6" t="s">
        <v>244</v>
      </c>
      <c r="AD33" s="175"/>
      <c r="AE33" s="175"/>
      <c r="AF33" s="175"/>
    </row>
    <row r="34" spans="2:32" ht="15" customHeight="1">
      <c r="B34" s="55"/>
      <c r="C34" s="140"/>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row>
    <row r="35" spans="2:32" ht="15" customHeight="1">
      <c r="B35" s="55"/>
      <c r="C35" s="140"/>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row>
    <row r="36" spans="2:32" ht="15" customHeight="1">
      <c r="B36" s="141"/>
      <c r="C36" s="141"/>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row>
    <row r="37" spans="2:32" ht="15" customHeight="1">
      <c r="B37" s="46"/>
      <c r="C37" s="141"/>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row>
    <row r="38" spans="2:32" ht="15" customHeight="1">
      <c r="B38" s="46"/>
      <c r="C38" s="141"/>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row>
    <row r="39" spans="2:32" ht="15" customHeight="1">
      <c r="B39" s="141"/>
      <c r="C39" s="141"/>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row>
    <row r="40" spans="2:32" ht="15" customHeight="1">
      <c r="B40" s="46"/>
      <c r="C40" s="141"/>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row>
    <row r="41" spans="2:32" ht="15" customHeight="1">
      <c r="B41" s="46"/>
      <c r="C41" s="141"/>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row>
    <row r="42" spans="2:32" ht="15" customHeight="1">
      <c r="B42" s="141"/>
      <c r="C42" s="141"/>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row>
    <row r="43" spans="2:32" ht="15" customHeight="1">
      <c r="B43" s="46"/>
      <c r="C43" s="141"/>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row>
    <row r="44" spans="2:32" ht="15" customHeight="1">
      <c r="B44" s="46"/>
      <c r="C44" s="141"/>
      <c r="D44" s="177"/>
      <c r="E44" s="177"/>
      <c r="F44" s="177"/>
      <c r="G44" s="177"/>
      <c r="H44" s="177"/>
      <c r="I44" s="177"/>
      <c r="J44" s="177"/>
      <c r="K44" s="177"/>
      <c r="L44" s="177"/>
      <c r="M44" s="177"/>
      <c r="N44" s="177"/>
      <c r="O44" s="177"/>
      <c r="P44" s="177"/>
      <c r="Q44" s="177"/>
      <c r="R44" s="177"/>
      <c r="S44" s="177"/>
      <c r="T44" s="177"/>
      <c r="U44" s="177"/>
      <c r="V44" s="177"/>
      <c r="W44" s="424" t="s">
        <v>245</v>
      </c>
      <c r="X44" s="425"/>
      <c r="Y44" s="425"/>
      <c r="Z44" s="425"/>
      <c r="AA44" s="425"/>
      <c r="AB44" s="425"/>
      <c r="AC44" s="425"/>
      <c r="AD44" s="425"/>
      <c r="AE44" s="426"/>
      <c r="AF44" s="177"/>
    </row>
    <row r="45" spans="2:32" ht="15" customHeight="1">
      <c r="B45" s="141"/>
      <c r="C45" s="141"/>
      <c r="D45" s="177"/>
      <c r="E45" s="177"/>
      <c r="F45" s="177"/>
      <c r="G45" s="177"/>
      <c r="H45" s="177"/>
      <c r="I45" s="177"/>
      <c r="J45" s="177"/>
      <c r="K45" s="177"/>
      <c r="L45" s="177"/>
      <c r="M45" s="177"/>
      <c r="N45" s="177"/>
      <c r="O45" s="177"/>
      <c r="P45" s="177"/>
      <c r="Q45" s="177"/>
      <c r="R45" s="177"/>
      <c r="S45" s="177"/>
      <c r="T45" s="177"/>
      <c r="U45" s="177"/>
      <c r="V45" s="177"/>
      <c r="W45" s="29"/>
      <c r="AE45" s="44"/>
      <c r="AF45" s="177"/>
    </row>
    <row r="46" spans="2:32" ht="15" customHeight="1">
      <c r="B46" s="46"/>
      <c r="C46" s="141"/>
      <c r="D46" s="177"/>
      <c r="E46" s="177"/>
      <c r="F46" s="177"/>
      <c r="G46" s="177"/>
      <c r="H46" s="177"/>
      <c r="I46" s="177"/>
      <c r="J46" s="177"/>
      <c r="K46" s="177"/>
      <c r="L46" s="177"/>
      <c r="M46" s="177"/>
      <c r="N46" s="177"/>
      <c r="O46" s="177"/>
      <c r="P46" s="177"/>
      <c r="Q46" s="177"/>
      <c r="R46" s="177"/>
      <c r="S46" s="177"/>
      <c r="T46" s="177"/>
      <c r="U46" s="177"/>
      <c r="V46" s="177"/>
      <c r="W46" s="416" t="s">
        <v>246</v>
      </c>
      <c r="X46" s="417"/>
      <c r="Y46" s="417"/>
      <c r="Z46" s="417"/>
      <c r="AA46" s="417"/>
      <c r="AB46" s="417"/>
      <c r="AC46" s="417"/>
      <c r="AD46" s="417"/>
      <c r="AE46" s="418"/>
      <c r="AF46" s="177"/>
    </row>
    <row r="47" spans="2:32" ht="15" customHeight="1">
      <c r="B47" s="46"/>
      <c r="C47" s="141"/>
      <c r="D47" s="177"/>
      <c r="E47" s="177"/>
      <c r="F47" s="177"/>
      <c r="G47" s="177"/>
      <c r="H47" s="177"/>
      <c r="I47" s="177"/>
      <c r="J47" s="177"/>
      <c r="K47" s="177"/>
      <c r="L47" s="177"/>
      <c r="M47" s="177"/>
      <c r="N47" s="177"/>
      <c r="O47" s="177"/>
      <c r="P47" s="177"/>
      <c r="Q47" s="177"/>
      <c r="R47" s="177"/>
      <c r="S47" s="177"/>
      <c r="T47" s="177"/>
      <c r="U47" s="177"/>
      <c r="V47" s="177"/>
      <c r="W47" s="416" t="s">
        <v>247</v>
      </c>
      <c r="X47" s="417"/>
      <c r="Y47" s="417"/>
      <c r="Z47" s="417"/>
      <c r="AA47" s="417"/>
      <c r="AB47" s="417"/>
      <c r="AC47" s="417"/>
      <c r="AD47" s="417"/>
      <c r="AE47" s="418"/>
      <c r="AF47" s="177"/>
    </row>
    <row r="48" spans="2:32" ht="15" customHeight="1">
      <c r="B48" s="141"/>
      <c r="C48" s="141"/>
      <c r="D48" s="177"/>
      <c r="E48" s="177"/>
      <c r="F48" s="177"/>
      <c r="G48" s="177"/>
      <c r="H48" s="177"/>
      <c r="I48" s="177"/>
      <c r="J48" s="177"/>
      <c r="K48" s="177"/>
      <c r="L48" s="177"/>
      <c r="M48" s="177"/>
      <c r="N48" s="177"/>
      <c r="O48" s="177"/>
      <c r="P48" s="177"/>
      <c r="Q48" s="177"/>
      <c r="R48" s="177"/>
      <c r="S48" s="177"/>
      <c r="T48" s="177"/>
      <c r="U48" s="177"/>
      <c r="V48" s="177"/>
      <c r="W48" s="419" t="s">
        <v>248</v>
      </c>
      <c r="X48" s="420"/>
      <c r="Y48" s="420"/>
      <c r="Z48" s="420"/>
      <c r="AA48" s="420"/>
      <c r="AB48" s="420"/>
      <c r="AC48" s="420"/>
      <c r="AD48" s="420"/>
      <c r="AE48" s="421"/>
      <c r="AF48" s="177"/>
    </row>
    <row r="49" spans="2:32" ht="15" customHeight="1">
      <c r="B49" s="46"/>
      <c r="C49" s="141"/>
      <c r="D49" s="177"/>
      <c r="E49" s="177"/>
      <c r="F49" s="177"/>
      <c r="G49" s="177"/>
      <c r="H49" s="177"/>
      <c r="I49" s="177"/>
      <c r="J49" s="177"/>
      <c r="K49" s="177"/>
      <c r="L49" s="177"/>
      <c r="M49" s="177"/>
      <c r="N49" s="177"/>
      <c r="O49" s="177"/>
      <c r="P49" s="177"/>
      <c r="Q49" s="177"/>
      <c r="R49" s="177"/>
      <c r="S49" s="177"/>
      <c r="T49" s="177"/>
      <c r="U49" s="177"/>
      <c r="V49" s="177"/>
      <c r="AF49" s="177"/>
    </row>
    <row r="50" spans="2:32" ht="15" customHeight="1">
      <c r="B50" s="38"/>
      <c r="C50" s="46"/>
      <c r="D50" s="46"/>
      <c r="E50" s="46"/>
      <c r="F50" s="46"/>
      <c r="G50" s="46"/>
      <c r="H50" s="46"/>
      <c r="I50" s="46"/>
      <c r="J50" s="46"/>
      <c r="K50" s="46"/>
      <c r="L50" s="46"/>
      <c r="M50" s="46"/>
      <c r="N50" s="46"/>
      <c r="O50" s="46"/>
      <c r="P50" s="46"/>
      <c r="Q50" s="46"/>
      <c r="R50" s="46"/>
      <c r="S50" s="46"/>
      <c r="T50" s="46"/>
      <c r="U50" s="46"/>
      <c r="V50" s="46"/>
      <c r="AF50" s="46"/>
    </row>
    <row r="51" spans="2:32" ht="15" customHeight="1">
      <c r="B51" s="38"/>
      <c r="C51" s="38"/>
      <c r="D51" s="178"/>
      <c r="E51" s="178"/>
      <c r="F51" s="178"/>
      <c r="G51" s="178"/>
      <c r="H51" s="178"/>
      <c r="I51" s="178"/>
      <c r="J51" s="178"/>
      <c r="K51" s="178"/>
      <c r="L51" s="178"/>
      <c r="M51" s="178"/>
      <c r="N51" s="178"/>
      <c r="O51" s="178"/>
      <c r="P51" s="178"/>
      <c r="Q51" s="178"/>
      <c r="R51" s="178"/>
      <c r="S51" s="178"/>
      <c r="T51" s="178"/>
      <c r="U51" s="178"/>
      <c r="V51" s="178"/>
      <c r="AF51" s="178"/>
    </row>
    <row r="52" spans="2:32" ht="15" customHeight="1">
      <c r="B52" s="38"/>
      <c r="C52" s="38"/>
      <c r="D52" s="178"/>
      <c r="E52" s="178"/>
      <c r="F52" s="178"/>
      <c r="G52" s="178"/>
      <c r="H52" s="178"/>
      <c r="I52" s="178"/>
      <c r="J52" s="178"/>
      <c r="K52" s="178"/>
      <c r="L52" s="178"/>
      <c r="M52" s="178"/>
      <c r="N52" s="178"/>
      <c r="O52" s="178"/>
      <c r="P52" s="178"/>
      <c r="Q52" s="178"/>
      <c r="R52" s="178"/>
      <c r="S52" s="178"/>
      <c r="T52" s="178"/>
      <c r="U52" s="178"/>
      <c r="V52" s="178"/>
      <c r="AF52" s="178"/>
    </row>
    <row r="53" spans="2:32" ht="15" customHeight="1">
      <c r="B53" s="38"/>
      <c r="C53" s="38"/>
      <c r="D53" s="179"/>
      <c r="E53" s="179"/>
      <c r="F53" s="179"/>
      <c r="G53" s="179"/>
      <c r="H53" s="179"/>
      <c r="I53" s="179"/>
      <c r="J53" s="179"/>
      <c r="K53" s="179"/>
      <c r="L53" s="179"/>
      <c r="M53" s="179"/>
      <c r="N53" s="179"/>
      <c r="O53" s="179"/>
      <c r="P53" s="179"/>
      <c r="Q53" s="179"/>
      <c r="R53" s="179"/>
      <c r="S53" s="179"/>
      <c r="T53" s="179"/>
      <c r="U53" s="179"/>
      <c r="V53" s="179"/>
      <c r="AF53" s="179"/>
    </row>
    <row r="54" spans="2:32" ht="15" customHeight="1">
      <c r="B54" s="38"/>
      <c r="C54" s="38"/>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row>
    <row r="55" spans="2:32" ht="15" customHeight="1">
      <c r="B55" s="51"/>
      <c r="C55" s="51"/>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row>
    <row r="56" spans="2:32" ht="15" customHeight="1">
      <c r="B56" s="51"/>
      <c r="C56" s="38"/>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row>
    <row r="57" spans="2:32" ht="15" customHeight="1">
      <c r="B57" s="51"/>
      <c r="C57" s="38"/>
      <c r="D57" s="167"/>
      <c r="E57" s="167"/>
      <c r="F57" s="167"/>
      <c r="G57" s="167"/>
      <c r="H57" s="167"/>
      <c r="I57" s="167"/>
      <c r="J57" s="167"/>
      <c r="K57" s="167"/>
      <c r="L57" s="167"/>
      <c r="M57" s="167"/>
      <c r="N57" s="167"/>
      <c r="O57" s="180"/>
      <c r="P57" s="180"/>
      <c r="Q57" s="180"/>
      <c r="R57" s="180"/>
      <c r="S57" s="180"/>
      <c r="T57" s="180"/>
      <c r="U57" s="167"/>
      <c r="V57" s="167"/>
      <c r="W57" s="167"/>
      <c r="X57" s="167"/>
      <c r="Y57" s="167"/>
      <c r="Z57" s="167"/>
      <c r="AA57" s="167"/>
      <c r="AB57" s="167"/>
      <c r="AC57" s="167"/>
      <c r="AD57" s="167"/>
      <c r="AE57" s="167"/>
      <c r="AF57" s="167"/>
    </row>
    <row r="58" spans="2:32" ht="15" customHeight="1">
      <c r="B58" s="51"/>
      <c r="C58" s="38"/>
      <c r="D58" s="167"/>
      <c r="E58" s="167"/>
      <c r="F58" s="167"/>
      <c r="G58" s="167"/>
      <c r="H58" s="167"/>
      <c r="I58" s="167"/>
      <c r="J58" s="167"/>
      <c r="K58" s="167"/>
      <c r="L58" s="167"/>
      <c r="M58" s="167"/>
      <c r="N58" s="167"/>
      <c r="O58" s="180"/>
      <c r="P58" s="180"/>
      <c r="Q58" s="180"/>
      <c r="R58" s="180"/>
      <c r="S58" s="180"/>
      <c r="T58" s="180"/>
      <c r="U58" s="167"/>
      <c r="V58" s="167"/>
      <c r="W58" s="167"/>
      <c r="X58" s="167"/>
      <c r="Y58" s="167"/>
      <c r="Z58" s="167"/>
      <c r="AA58" s="167"/>
      <c r="AB58" s="167"/>
      <c r="AC58" s="167"/>
      <c r="AD58" s="167"/>
      <c r="AE58" s="167"/>
      <c r="AF58" s="167"/>
    </row>
  </sheetData>
  <mergeCells count="8">
    <mergeCell ref="W46:AE46"/>
    <mergeCell ref="W47:AE47"/>
    <mergeCell ref="W48:AE48"/>
    <mergeCell ref="Z2:AF2"/>
    <mergeCell ref="A13:AG14"/>
    <mergeCell ref="B26:AF27"/>
    <mergeCell ref="W44:AE44"/>
    <mergeCell ref="B17:AF23"/>
  </mergeCells>
  <phoneticPr fontId="3"/>
  <dataValidations count="1">
    <dataValidation type="list" allowBlank="1" showInputMessage="1" showErrorMessage="1" sqref="L31:M31 O31:U31">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249977111117893"/>
  </sheetPr>
  <dimension ref="A1:AG57"/>
  <sheetViews>
    <sheetView showGridLines="0" view="pageBreakPreview" zoomScale="115" zoomScaleNormal="100" zoomScaleSheetLayoutView="115" workbookViewId="0">
      <selection activeCell="B11" sqref="B11"/>
    </sheetView>
  </sheetViews>
  <sheetFormatPr defaultColWidth="2.5" defaultRowHeight="15" customHeight="1"/>
  <cols>
    <col min="1" max="16384" width="2.5" style="14"/>
  </cols>
  <sheetData>
    <row r="1" spans="1:33" ht="15" customHeight="1">
      <c r="A1" s="14" t="s">
        <v>44</v>
      </c>
    </row>
    <row r="2" spans="1:33" ht="15" customHeight="1">
      <c r="A2" s="1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7"/>
    </row>
    <row r="3" spans="1:33" ht="15" customHeight="1">
      <c r="A3" s="18"/>
      <c r="B3" s="19"/>
      <c r="C3" s="19"/>
      <c r="D3" s="19"/>
      <c r="E3" s="19"/>
      <c r="F3" s="19"/>
      <c r="G3" s="19"/>
      <c r="H3" s="19"/>
      <c r="I3" s="19"/>
      <c r="J3" s="19"/>
      <c r="K3" s="19"/>
      <c r="L3" s="19"/>
      <c r="M3" s="19"/>
      <c r="N3" s="19"/>
      <c r="O3" s="19"/>
      <c r="P3" s="19"/>
      <c r="Q3" s="19"/>
      <c r="R3" s="19"/>
      <c r="S3" s="19"/>
      <c r="T3" s="19"/>
      <c r="U3" s="19"/>
      <c r="V3" s="19"/>
      <c r="W3" s="20"/>
      <c r="X3" s="19"/>
      <c r="Y3" s="19"/>
      <c r="AA3" s="235"/>
      <c r="AB3" s="235"/>
      <c r="AC3" s="235"/>
      <c r="AD3" s="235"/>
      <c r="AE3" s="235"/>
      <c r="AF3" s="235" t="str">
        <f>TEXT(受付書!J8,"[$-ja-JP]ggge年m月d日")</f>
        <v>明治33年1月0日</v>
      </c>
      <c r="AG3" s="21"/>
    </row>
    <row r="4" spans="1:33" ht="15" customHeight="1">
      <c r="A4" s="18"/>
      <c r="B4" s="19"/>
      <c r="C4" s="19"/>
      <c r="D4" s="19"/>
      <c r="E4" s="19"/>
      <c r="F4" s="19"/>
      <c r="G4" s="19"/>
      <c r="H4" s="19"/>
      <c r="I4" s="19"/>
      <c r="J4" s="19"/>
      <c r="K4" s="19"/>
      <c r="L4" s="19"/>
      <c r="M4" s="19"/>
      <c r="N4" s="19"/>
      <c r="O4" s="19"/>
      <c r="P4" s="19"/>
      <c r="Q4" s="19"/>
      <c r="R4" s="19"/>
      <c r="S4" s="19"/>
      <c r="T4" s="19"/>
      <c r="U4" s="19"/>
      <c r="V4" s="19"/>
      <c r="W4" s="19"/>
      <c r="X4" s="19"/>
      <c r="Y4" s="22"/>
      <c r="Z4" s="19"/>
      <c r="AA4" s="19"/>
      <c r="AB4" s="19"/>
      <c r="AC4" s="19"/>
      <c r="AD4" s="19"/>
      <c r="AE4" s="19"/>
      <c r="AF4" s="19"/>
      <c r="AG4" s="21"/>
    </row>
    <row r="5" spans="1:33" ht="15" customHeight="1">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21"/>
    </row>
    <row r="6" spans="1:33" ht="15" customHeight="1">
      <c r="A6" s="18"/>
      <c r="B6" s="350" t="s">
        <v>110</v>
      </c>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21"/>
    </row>
    <row r="7" spans="1:33" ht="15" customHeight="1">
      <c r="A7" s="23"/>
      <c r="B7" s="350"/>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21"/>
    </row>
    <row r="8" spans="1:33" ht="15" customHeight="1">
      <c r="A8" s="24"/>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1"/>
    </row>
    <row r="9" spans="1:33" ht="15" customHeight="1">
      <c r="A9" s="1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21"/>
    </row>
    <row r="10" spans="1:33" ht="15" customHeight="1">
      <c r="A10" s="18"/>
      <c r="B10" s="26" t="s">
        <v>1972</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21"/>
    </row>
    <row r="11" spans="1:33" ht="15" customHeight="1">
      <c r="A11" s="18"/>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21"/>
    </row>
    <row r="12" spans="1:33" ht="15" customHeight="1">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21"/>
    </row>
    <row r="13" spans="1:33" ht="15" customHeight="1">
      <c r="A13" s="18"/>
      <c r="B13" s="19"/>
      <c r="C13" s="19"/>
      <c r="D13" s="19"/>
      <c r="E13" s="19"/>
      <c r="F13" s="19"/>
      <c r="G13" s="19"/>
      <c r="H13" s="19"/>
      <c r="I13" s="19"/>
      <c r="J13" s="19"/>
      <c r="K13" s="19"/>
      <c r="L13" s="19"/>
      <c r="M13" s="19"/>
      <c r="N13" s="19"/>
      <c r="O13" s="19"/>
      <c r="P13" s="19"/>
      <c r="Q13" s="19"/>
      <c r="R13" s="19"/>
      <c r="S13" s="19"/>
      <c r="T13" s="352" t="s">
        <v>35</v>
      </c>
      <c r="U13" s="352"/>
      <c r="W13" s="353" t="str">
        <f>'1. 申請書'!W15</f>
        <v/>
      </c>
      <c r="X13" s="353"/>
      <c r="Y13" s="353"/>
      <c r="Z13" s="353"/>
      <c r="AA13" s="353"/>
      <c r="AB13" s="353"/>
      <c r="AC13" s="353"/>
      <c r="AD13" s="353"/>
      <c r="AE13" s="353"/>
      <c r="AF13" s="353"/>
      <c r="AG13" s="21"/>
    </row>
    <row r="14" spans="1:33" ht="15" customHeight="1">
      <c r="A14" s="18"/>
      <c r="B14" s="19"/>
      <c r="C14" s="19"/>
      <c r="D14" s="19"/>
      <c r="E14" s="19"/>
      <c r="F14" s="19"/>
      <c r="G14" s="19"/>
      <c r="H14" s="19"/>
      <c r="I14" s="19"/>
      <c r="J14" s="19"/>
      <c r="K14" s="19"/>
      <c r="L14" s="19"/>
      <c r="M14" s="19"/>
      <c r="N14" s="19"/>
      <c r="O14" s="19"/>
      <c r="P14" s="19"/>
      <c r="Q14" s="19"/>
      <c r="R14" s="19"/>
      <c r="S14" s="19"/>
      <c r="T14" s="352" t="s">
        <v>36</v>
      </c>
      <c r="U14" s="352"/>
      <c r="W14" s="353">
        <f>'1. 申請書'!W16</f>
        <v>0</v>
      </c>
      <c r="X14" s="353"/>
      <c r="Y14" s="353"/>
      <c r="Z14" s="353"/>
      <c r="AA14" s="353"/>
      <c r="AB14" s="353"/>
      <c r="AC14" s="353"/>
      <c r="AD14" s="353"/>
      <c r="AE14" s="353"/>
      <c r="AF14" s="353"/>
      <c r="AG14" s="21"/>
    </row>
    <row r="15" spans="1:33" ht="15" customHeight="1">
      <c r="A15" s="18"/>
      <c r="B15" s="19"/>
      <c r="C15" s="19"/>
      <c r="D15" s="19"/>
      <c r="E15" s="19"/>
      <c r="F15" s="19"/>
      <c r="G15" s="19"/>
      <c r="H15" s="19"/>
      <c r="I15" s="19"/>
      <c r="J15" s="19"/>
      <c r="K15" s="19"/>
      <c r="L15" s="19"/>
      <c r="M15" s="19"/>
      <c r="N15" s="19"/>
      <c r="O15" s="19"/>
      <c r="P15" s="19"/>
      <c r="Q15" s="19"/>
      <c r="R15" s="19"/>
      <c r="S15" s="19"/>
      <c r="T15" s="19"/>
      <c r="U15" s="19"/>
      <c r="V15" s="27"/>
      <c r="W15" s="353">
        <f>'1. 申請書'!W17</f>
        <v>0</v>
      </c>
      <c r="X15" s="353"/>
      <c r="Y15" s="353"/>
      <c r="Z15" s="353"/>
      <c r="AA15" s="353"/>
      <c r="AB15" s="353"/>
      <c r="AC15" s="353"/>
      <c r="AD15" s="353"/>
      <c r="AE15" s="353"/>
      <c r="AF15" s="353"/>
      <c r="AG15" s="21"/>
    </row>
    <row r="16" spans="1:33" ht="15" customHeight="1">
      <c r="A16" s="18"/>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21"/>
    </row>
    <row r="17" spans="1:33" ht="15" customHeight="1">
      <c r="A17" s="18"/>
      <c r="J17" s="19"/>
      <c r="K17" s="19"/>
      <c r="L17" s="19"/>
      <c r="M17" s="19"/>
      <c r="N17" s="19"/>
      <c r="O17" s="19"/>
      <c r="R17" s="19"/>
      <c r="S17" s="19"/>
      <c r="T17" s="19"/>
      <c r="U17" s="19"/>
      <c r="V17" s="19"/>
      <c r="W17" s="19"/>
      <c r="X17" s="19"/>
      <c r="Y17" s="19"/>
      <c r="Z17" s="19"/>
      <c r="AA17" s="19"/>
      <c r="AB17" s="19"/>
      <c r="AC17" s="19"/>
      <c r="AD17" s="19"/>
      <c r="AE17" s="19"/>
      <c r="AF17" s="19"/>
      <c r="AG17" s="21"/>
    </row>
    <row r="18" spans="1:33" ht="15" customHeight="1">
      <c r="A18" s="18"/>
      <c r="B18" s="407" t="str">
        <f>"　"&amp;TEXT('交付決定（決裁後）'!Z4,"[$-ja-JP]ggge年m月d日")&amp;"付け延水産第"&amp;'交付決定（決裁後）'!Z3&amp;"号で補助金等の交付の決定を受けた"&amp;"水産業販路拡大等支援事業（"&amp;受付書!C14&amp;"）"&amp;"について事業が完了しましたので、延岡市補助金等の交付に関する規則第12条第１項の規定に基づいて実績を報告します。"</f>
        <v>　明治33年1月0日付け延水産第0号で補助金等の交付の決定を受けた水産業販路拡大等支援事業（）について事業が完了しましたので、延岡市補助金等の交付に関する規則第12条第１項の規定に基づいて実績を報告します。</v>
      </c>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21"/>
    </row>
    <row r="19" spans="1:33" ht="15" customHeight="1">
      <c r="A19" s="18"/>
      <c r="B19" s="407"/>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21"/>
    </row>
    <row r="20" spans="1:33" ht="15" customHeight="1">
      <c r="A20" s="18"/>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21"/>
    </row>
    <row r="21" spans="1:33" ht="15" customHeight="1">
      <c r="A21" s="18"/>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21"/>
    </row>
    <row r="22" spans="1:33" ht="15" customHeight="1">
      <c r="A22" s="18"/>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21"/>
    </row>
    <row r="23" spans="1:33" ht="15" customHeight="1">
      <c r="A23" s="18"/>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21"/>
    </row>
    <row r="24" spans="1:33" ht="15" customHeight="1">
      <c r="A24" s="18"/>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21"/>
    </row>
    <row r="25" spans="1:33" ht="15" customHeight="1">
      <c r="A25" s="18"/>
      <c r="B25" s="349" t="s">
        <v>34</v>
      </c>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21"/>
    </row>
    <row r="26" spans="1:33" ht="15" customHeight="1">
      <c r="A26" s="29"/>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21"/>
    </row>
    <row r="27" spans="1:33" ht="15" customHeight="1">
      <c r="A27" s="3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1"/>
    </row>
    <row r="28" spans="1:33" ht="15" customHeight="1">
      <c r="A28" s="30"/>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21"/>
    </row>
    <row r="29" spans="1:33" ht="15" customHeight="1">
      <c r="A29" s="30"/>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21"/>
    </row>
    <row r="30" spans="1:33" ht="15" customHeight="1">
      <c r="A30" s="18"/>
      <c r="B30" s="26" t="s">
        <v>45</v>
      </c>
      <c r="C30" s="26"/>
      <c r="D30" s="26"/>
      <c r="E30" s="26"/>
      <c r="F30" s="26"/>
      <c r="G30" s="26"/>
      <c r="H30" s="26"/>
      <c r="I30" s="26"/>
      <c r="J30" s="26"/>
      <c r="K30" s="26"/>
      <c r="L30" s="26"/>
      <c r="M30" s="26"/>
      <c r="N30" s="19"/>
      <c r="O30" s="19"/>
      <c r="P30" s="19"/>
      <c r="Q30" s="19"/>
      <c r="R30" s="19"/>
      <c r="S30" s="19"/>
      <c r="T30" s="19"/>
      <c r="U30" s="19"/>
      <c r="V30" s="19"/>
      <c r="W30" s="19"/>
      <c r="X30" s="26"/>
      <c r="Y30" s="26"/>
      <c r="Z30" s="26"/>
      <c r="AA30" s="26"/>
      <c r="AB30" s="26"/>
      <c r="AC30" s="26"/>
      <c r="AD30" s="26"/>
      <c r="AE30" s="26"/>
      <c r="AF30" s="26"/>
      <c r="AG30" s="21"/>
    </row>
    <row r="31" spans="1:33" ht="15" customHeight="1">
      <c r="A31" s="18"/>
      <c r="B31" s="26"/>
      <c r="C31" s="428" t="str">
        <f>'交付決定（決裁後）'!I26</f>
        <v/>
      </c>
      <c r="D31" s="428"/>
      <c r="E31" s="428"/>
      <c r="F31" s="428"/>
      <c r="G31" s="428"/>
      <c r="H31" s="428"/>
      <c r="I31" s="428"/>
      <c r="J31" s="38"/>
      <c r="K31" s="38"/>
      <c r="L31" s="38"/>
      <c r="M31" s="38"/>
      <c r="N31" s="50"/>
      <c r="O31" s="50"/>
      <c r="P31" s="50"/>
      <c r="Q31" s="50"/>
      <c r="R31" s="50"/>
      <c r="S31" s="50"/>
      <c r="T31" s="50"/>
      <c r="U31" s="50"/>
      <c r="V31" s="50"/>
      <c r="W31" s="50"/>
      <c r="X31" s="26"/>
      <c r="Y31" s="26"/>
      <c r="Z31" s="26"/>
      <c r="AA31" s="26"/>
      <c r="AB31" s="26"/>
      <c r="AC31" s="26"/>
      <c r="AD31" s="26"/>
      <c r="AE31" s="26"/>
      <c r="AF31" s="26"/>
      <c r="AG31" s="21"/>
    </row>
    <row r="32" spans="1:33" ht="15" customHeight="1">
      <c r="A32" s="18"/>
      <c r="B32" s="26"/>
      <c r="C32" s="428"/>
      <c r="D32" s="428"/>
      <c r="E32" s="428"/>
      <c r="F32" s="428"/>
      <c r="G32" s="428"/>
      <c r="H32" s="428"/>
      <c r="I32" s="428"/>
      <c r="J32" s="38"/>
      <c r="K32" s="38"/>
      <c r="L32" s="38"/>
      <c r="M32" s="38"/>
      <c r="N32" s="50"/>
      <c r="O32" s="50"/>
      <c r="P32" s="50"/>
      <c r="Q32" s="50"/>
      <c r="R32" s="50"/>
      <c r="S32" s="50"/>
      <c r="T32" s="50"/>
      <c r="U32" s="50"/>
      <c r="V32" s="50"/>
      <c r="W32" s="50"/>
      <c r="X32" s="26"/>
      <c r="Y32" s="26"/>
      <c r="Z32" s="26"/>
      <c r="AA32" s="26"/>
      <c r="AB32" s="26"/>
      <c r="AC32" s="26"/>
      <c r="AD32" s="26"/>
      <c r="AE32" s="26"/>
      <c r="AF32" s="26"/>
      <c r="AG32" s="21"/>
    </row>
    <row r="33" spans="1:33" ht="15" customHeight="1">
      <c r="A33" s="18"/>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1"/>
    </row>
    <row r="34" spans="1:33" ht="15" customHeight="1">
      <c r="A34" s="18"/>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1"/>
    </row>
    <row r="35" spans="1:33" ht="15" customHeight="1">
      <c r="A35" s="18"/>
      <c r="B35" s="26" t="s">
        <v>46</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1"/>
    </row>
    <row r="36" spans="1:33" ht="15" customHeight="1">
      <c r="A36" s="18"/>
      <c r="B36" s="26"/>
      <c r="D36" s="351" t="e">
        <f>'1. 申請書'!D40</f>
        <v>#N/A</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21"/>
    </row>
    <row r="37" spans="1:33" ht="15" customHeight="1">
      <c r="A37" s="18"/>
      <c r="B37" s="26"/>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21"/>
    </row>
    <row r="38" spans="1:33" ht="15" customHeight="1">
      <c r="A38" s="18"/>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1"/>
    </row>
    <row r="39" spans="1:33" ht="15" customHeight="1">
      <c r="A39" s="18"/>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1"/>
    </row>
    <row r="40" spans="1:33" ht="15" customHeight="1">
      <c r="A40" s="18"/>
      <c r="B40" s="26" t="s">
        <v>1945</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1"/>
    </row>
    <row r="41" spans="1:33" ht="15" customHeight="1">
      <c r="A41" s="18"/>
      <c r="B41" s="26"/>
      <c r="D41" s="345">
        <f>'1. 申請書'!D45</f>
        <v>0</v>
      </c>
      <c r="E41" s="345"/>
      <c r="F41" s="345"/>
      <c r="G41" s="345"/>
      <c r="H41" s="345"/>
      <c r="I41" s="345"/>
      <c r="J41" s="345"/>
      <c r="K41" s="345"/>
      <c r="L41" s="349" t="s">
        <v>39</v>
      </c>
      <c r="M41" s="429">
        <f>受付書!J10</f>
        <v>0</v>
      </c>
      <c r="N41" s="429"/>
      <c r="O41" s="429"/>
      <c r="P41" s="429"/>
      <c r="Q41" s="429"/>
      <c r="R41" s="429"/>
      <c r="S41" s="429"/>
      <c r="T41" s="429"/>
      <c r="U41" s="429"/>
      <c r="AB41" s="26"/>
      <c r="AC41" s="26"/>
      <c r="AD41" s="26"/>
      <c r="AE41" s="26"/>
      <c r="AF41" s="26"/>
      <c r="AG41" s="21"/>
    </row>
    <row r="42" spans="1:33" ht="15" customHeight="1">
      <c r="A42" s="18"/>
      <c r="B42" s="26"/>
      <c r="C42" s="34"/>
      <c r="D42" s="345"/>
      <c r="E42" s="345"/>
      <c r="F42" s="345"/>
      <c r="G42" s="345"/>
      <c r="H42" s="345"/>
      <c r="I42" s="345"/>
      <c r="J42" s="345"/>
      <c r="K42" s="345"/>
      <c r="L42" s="349"/>
      <c r="M42" s="429"/>
      <c r="N42" s="429"/>
      <c r="O42" s="429"/>
      <c r="P42" s="429"/>
      <c r="Q42" s="429"/>
      <c r="R42" s="429"/>
      <c r="S42" s="429"/>
      <c r="T42" s="429"/>
      <c r="U42" s="429"/>
      <c r="AB42" s="26"/>
      <c r="AC42" s="26"/>
      <c r="AD42" s="26"/>
      <c r="AE42" s="26"/>
      <c r="AF42" s="26"/>
      <c r="AG42" s="21"/>
    </row>
    <row r="43" spans="1:33" ht="15" customHeight="1">
      <c r="A43" s="18"/>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1"/>
    </row>
    <row r="44" spans="1:33" ht="15" customHeight="1">
      <c r="A44" s="18"/>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1"/>
    </row>
    <row r="45" spans="1:33" ht="15" customHeight="1">
      <c r="A45" s="18"/>
      <c r="B45" s="26" t="s">
        <v>1944</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1"/>
    </row>
    <row r="46" spans="1:33" ht="15" customHeight="1">
      <c r="A46" s="18"/>
      <c r="B46" s="26"/>
      <c r="C46" s="343">
        <f>'4. 事業報告書兼収支計算書（入力箇所あり）'!D35</f>
        <v>0</v>
      </c>
      <c r="D46" s="343"/>
      <c r="E46" s="343"/>
      <c r="F46" s="343"/>
      <c r="G46" s="343"/>
      <c r="H46" s="343"/>
      <c r="I46" s="342">
        <f>'4. 事業報告書兼収支計算書（入力箇所あり）'!D33</f>
        <v>0</v>
      </c>
      <c r="J46" s="342"/>
      <c r="K46" s="342"/>
      <c r="L46" s="342"/>
      <c r="M46" s="342"/>
      <c r="N46" s="342"/>
      <c r="O46" s="342"/>
      <c r="P46" s="342"/>
      <c r="Q46" s="26"/>
      <c r="R46" s="26"/>
      <c r="S46" s="26"/>
      <c r="T46" s="26"/>
      <c r="U46" s="26"/>
      <c r="V46" s="26"/>
      <c r="W46" s="26"/>
      <c r="X46" s="26"/>
      <c r="Y46" s="26"/>
      <c r="Z46" s="26"/>
      <c r="AA46" s="26"/>
      <c r="AB46" s="26"/>
      <c r="AC46" s="26"/>
      <c r="AD46" s="26"/>
      <c r="AE46" s="26"/>
      <c r="AF46" s="26"/>
      <c r="AG46" s="21"/>
    </row>
    <row r="47" spans="1:33" ht="15" customHeight="1">
      <c r="A47" s="18"/>
      <c r="B47" s="26"/>
      <c r="C47" s="343"/>
      <c r="D47" s="343"/>
      <c r="E47" s="343"/>
      <c r="F47" s="343"/>
      <c r="G47" s="343"/>
      <c r="H47" s="343"/>
      <c r="I47" s="342"/>
      <c r="J47" s="342"/>
      <c r="K47" s="342"/>
      <c r="L47" s="342"/>
      <c r="M47" s="342"/>
      <c r="N47" s="342"/>
      <c r="O47" s="342"/>
      <c r="P47" s="342"/>
      <c r="Q47" s="19"/>
      <c r="R47" s="19"/>
      <c r="S47" s="26"/>
      <c r="T47" s="26"/>
      <c r="U47" s="26"/>
      <c r="V47" s="26"/>
      <c r="W47" s="26"/>
      <c r="X47" s="26"/>
      <c r="Y47" s="26"/>
      <c r="Z47" s="26"/>
      <c r="AA47" s="26"/>
      <c r="AB47" s="26"/>
      <c r="AC47" s="26"/>
      <c r="AD47" s="26"/>
      <c r="AE47" s="26"/>
      <c r="AF47" s="26"/>
      <c r="AG47" s="21"/>
    </row>
    <row r="48" spans="1:33" ht="15" customHeight="1">
      <c r="A48" s="18"/>
      <c r="B48" s="19"/>
      <c r="C48" s="19"/>
      <c r="D48" s="19"/>
      <c r="E48" s="19"/>
      <c r="F48" s="19"/>
      <c r="G48" s="19"/>
      <c r="H48" s="19"/>
      <c r="O48" s="19"/>
      <c r="P48" s="19"/>
      <c r="Q48" s="19"/>
      <c r="R48" s="19"/>
      <c r="S48" s="19"/>
      <c r="T48" s="19"/>
      <c r="U48" s="19"/>
      <c r="V48" s="19"/>
      <c r="W48" s="19"/>
      <c r="X48" s="19"/>
      <c r="Y48" s="19"/>
      <c r="Z48" s="19"/>
      <c r="AA48" s="19"/>
      <c r="AB48" s="19"/>
      <c r="AC48" s="19"/>
      <c r="AD48" s="19"/>
      <c r="AE48" s="19"/>
      <c r="AF48" s="19"/>
      <c r="AG48" s="21"/>
    </row>
    <row r="49" spans="1:33" ht="15" customHeight="1">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3"/>
    </row>
    <row r="50" spans="1:33" ht="15" customHeight="1">
      <c r="A50" s="16" t="s">
        <v>233</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row>
    <row r="51" spans="1:33" ht="1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row>
    <row r="52" spans="1:33" ht="1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row>
    <row r="53" spans="1:33" ht="1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row>
    <row r="54" spans="1:33" ht="1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row>
    <row r="55" spans="1:33" ht="1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row>
    <row r="56" spans="1:33" ht="1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row>
    <row r="57" spans="1:33" ht="1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row>
  </sheetData>
  <sheetProtection sheet="1" objects="1" scenarios="1"/>
  <mergeCells count="15">
    <mergeCell ref="L41:L42"/>
    <mergeCell ref="C46:H47"/>
    <mergeCell ref="D41:K42"/>
    <mergeCell ref="M41:U42"/>
    <mergeCell ref="I46:P47"/>
    <mergeCell ref="D36:AF37"/>
    <mergeCell ref="B25:AF26"/>
    <mergeCell ref="C31:I32"/>
    <mergeCell ref="B18:AF21"/>
    <mergeCell ref="W15:AF15"/>
    <mergeCell ref="B6:AF7"/>
    <mergeCell ref="T13:U13"/>
    <mergeCell ref="T14:U14"/>
    <mergeCell ref="W13:AF13"/>
    <mergeCell ref="W14:AF14"/>
  </mergeCells>
  <phoneticPr fontId="3"/>
  <dataValidations count="1">
    <dataValidation type="list" allowBlank="1" showInputMessage="1" showErrorMessage="1" sqref="N31">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249977111117893"/>
    <pageSetUpPr fitToPage="1"/>
  </sheetPr>
  <dimension ref="A1:J41"/>
  <sheetViews>
    <sheetView showGridLines="0" zoomScaleNormal="100" zoomScaleSheetLayoutView="115" workbookViewId="0">
      <selection activeCell="L7" sqref="L7"/>
    </sheetView>
  </sheetViews>
  <sheetFormatPr defaultColWidth="9.625" defaultRowHeight="27" customHeight="1"/>
  <cols>
    <col min="1" max="1" width="9.625" style="1" customWidth="1"/>
    <col min="2" max="4" width="9.625" style="1"/>
    <col min="5" max="6" width="5.875" style="1" customWidth="1"/>
    <col min="7" max="8" width="9.625" style="1"/>
    <col min="9" max="9" width="13.5" style="1" customWidth="1"/>
    <col min="10" max="10" width="13.375" style="1" customWidth="1"/>
    <col min="11" max="16384" width="9.625" style="1"/>
  </cols>
  <sheetData>
    <row r="1" spans="1:10" ht="27" customHeight="1">
      <c r="A1" s="6" t="s">
        <v>194</v>
      </c>
      <c r="B1" s="6"/>
      <c r="C1" s="6"/>
      <c r="D1" s="369" t="s">
        <v>195</v>
      </c>
      <c r="E1" s="369"/>
      <c r="F1" s="369"/>
      <c r="G1" s="369"/>
      <c r="H1" s="369"/>
      <c r="I1" s="369"/>
      <c r="J1" s="369"/>
    </row>
    <row r="2" spans="1:10" ht="27" customHeight="1">
      <c r="A2" s="370" t="s">
        <v>196</v>
      </c>
      <c r="B2" s="370"/>
      <c r="C2" s="370"/>
      <c r="D2" s="370"/>
      <c r="E2" s="370"/>
      <c r="F2" s="370"/>
      <c r="G2" s="370"/>
      <c r="H2" s="370"/>
      <c r="I2" s="370"/>
      <c r="J2" s="370"/>
    </row>
    <row r="3" spans="1:10" ht="27" customHeight="1">
      <c r="A3" s="368" t="s">
        <v>15</v>
      </c>
      <c r="B3" s="368"/>
      <c r="C3" s="371">
        <f>'2. 事業計画書兼収支予算書（入力箇所あり）'!C3</f>
        <v>0</v>
      </c>
      <c r="D3" s="371"/>
      <c r="E3" s="371"/>
      <c r="F3" s="368" t="s">
        <v>8</v>
      </c>
      <c r="G3" s="368"/>
      <c r="H3" s="372">
        <f>'2. 事業計画書兼収支予算書（入力箇所あり）'!H3</f>
        <v>0</v>
      </c>
      <c r="I3" s="372"/>
      <c r="J3" s="372"/>
    </row>
    <row r="4" spans="1:10" ht="27" customHeight="1">
      <c r="A4" s="368" t="s">
        <v>16</v>
      </c>
      <c r="B4" s="368"/>
      <c r="C4" s="362">
        <f>'2. 事業計画書兼収支予算書（入力箇所あり）'!C4</f>
        <v>0</v>
      </c>
      <c r="D4" s="363"/>
      <c r="E4" s="373" t="str">
        <f>'2. 事業計画書兼収支予算書（入力箇所あり）'!E4</f>
        <v/>
      </c>
      <c r="F4" s="373"/>
      <c r="G4" s="373"/>
      <c r="H4" s="373"/>
      <c r="I4" s="373"/>
      <c r="J4" s="374"/>
    </row>
    <row r="5" spans="1:10" ht="9.75" customHeight="1">
      <c r="A5" s="4"/>
      <c r="B5" s="4"/>
      <c r="C5" s="5"/>
      <c r="D5" s="5"/>
      <c r="E5" s="5"/>
      <c r="F5" s="4"/>
      <c r="G5" s="4"/>
      <c r="H5" s="5"/>
      <c r="I5" s="5"/>
      <c r="J5" s="5"/>
    </row>
    <row r="6" spans="1:10" ht="24.75" customHeight="1">
      <c r="A6" s="364" t="s">
        <v>9</v>
      </c>
      <c r="B6" s="365"/>
      <c r="C6" s="365"/>
      <c r="D6" s="365"/>
      <c r="E6" s="365"/>
      <c r="F6" s="366"/>
      <c r="G6" s="367" t="s">
        <v>20</v>
      </c>
      <c r="H6" s="367"/>
      <c r="I6" s="364" t="s">
        <v>14</v>
      </c>
      <c r="J6" s="366"/>
    </row>
    <row r="7" spans="1:10" ht="24.75" customHeight="1">
      <c r="A7" s="69" t="s">
        <v>197</v>
      </c>
      <c r="B7" s="355" t="s">
        <v>24</v>
      </c>
      <c r="C7" s="356"/>
      <c r="D7" s="356"/>
      <c r="E7" s="356"/>
      <c r="F7" s="357"/>
      <c r="G7" s="358" t="str">
        <f>'2. 事業計画書兼収支予算書（入力箇所あり）'!G7</f>
        <v/>
      </c>
      <c r="H7" s="359"/>
      <c r="I7" s="439" t="str">
        <f>IF('2. 事業計画書兼収支予算書（入力箇所あり）'!$I7="","",'2. 事業計画書兼収支予算書（入力箇所あり）'!$I7)</f>
        <v/>
      </c>
      <c r="J7" s="440"/>
    </row>
    <row r="8" spans="1:10" ht="24.75" customHeight="1">
      <c r="A8" s="70" t="s">
        <v>198</v>
      </c>
      <c r="B8" s="355" t="s">
        <v>25</v>
      </c>
      <c r="C8" s="356"/>
      <c r="D8" s="356"/>
      <c r="E8" s="356"/>
      <c r="F8" s="357"/>
      <c r="G8" s="358" t="str">
        <f>'2. 事業計画書兼収支予算書（入力箇所あり）'!G8</f>
        <v/>
      </c>
      <c r="H8" s="359"/>
      <c r="I8" s="439" t="str">
        <f>IF('2. 事業計画書兼収支予算書（入力箇所あり）'!$I8="","",'2. 事業計画書兼収支予算書（入力箇所あり）'!$I8)</f>
        <v/>
      </c>
      <c r="J8" s="440"/>
    </row>
    <row r="9" spans="1:10" ht="24.75" customHeight="1">
      <c r="A9" s="70" t="s">
        <v>199</v>
      </c>
      <c r="B9" s="355" t="s">
        <v>19</v>
      </c>
      <c r="C9" s="356"/>
      <c r="D9" s="356"/>
      <c r="E9" s="356"/>
      <c r="F9" s="357"/>
      <c r="G9" s="358" t="str">
        <f>'2. 事業計画書兼収支予算書（入力箇所あり）'!G9</f>
        <v/>
      </c>
      <c r="H9" s="359"/>
      <c r="I9" s="439" t="str">
        <f>IF('2. 事業計画書兼収支予算書（入力箇所あり）'!$I9="","",'2. 事業計画書兼収支予算書（入力箇所あり）'!$I9)</f>
        <v/>
      </c>
      <c r="J9" s="440"/>
    </row>
    <row r="10" spans="1:10" ht="24.75" customHeight="1">
      <c r="A10" s="70" t="s">
        <v>200</v>
      </c>
      <c r="B10" s="355" t="s">
        <v>21</v>
      </c>
      <c r="C10" s="356"/>
      <c r="D10" s="356"/>
      <c r="E10" s="356"/>
      <c r="F10" s="357"/>
      <c r="G10" s="358" t="str">
        <f>'2. 事業計画書兼収支予算書（入力箇所あり）'!G10</f>
        <v/>
      </c>
      <c r="H10" s="359"/>
      <c r="I10" s="439" t="str">
        <f>IF('2. 事業計画書兼収支予算書（入力箇所あり）'!$I10="","",'2. 事業計画書兼収支予算書（入力箇所あり）'!$I10)</f>
        <v/>
      </c>
      <c r="J10" s="440"/>
    </row>
    <row r="11" spans="1:10" ht="26.25" customHeight="1">
      <c r="A11" s="70" t="s">
        <v>201</v>
      </c>
      <c r="B11" s="355" t="s">
        <v>23</v>
      </c>
      <c r="C11" s="356"/>
      <c r="D11" s="356"/>
      <c r="E11" s="356"/>
      <c r="F11" s="357"/>
      <c r="G11" s="358" t="str">
        <f>'2. 事業計画書兼収支予算書（入力箇所あり）'!G11</f>
        <v/>
      </c>
      <c r="H11" s="359"/>
      <c r="I11" s="439" t="str">
        <f>IF('2. 事業計画書兼収支予算書（入力箇所あり）'!$I11="","",'2. 事業計画書兼収支予算書（入力箇所あり）'!$I11)</f>
        <v/>
      </c>
      <c r="J11" s="440"/>
    </row>
    <row r="12" spans="1:10" ht="26.25" customHeight="1">
      <c r="A12" s="70" t="s">
        <v>202</v>
      </c>
      <c r="B12" s="355" t="s">
        <v>29</v>
      </c>
      <c r="C12" s="356"/>
      <c r="D12" s="356"/>
      <c r="E12" s="356"/>
      <c r="F12" s="357"/>
      <c r="G12" s="358" t="str">
        <f>'2. 事業計画書兼収支予算書（入力箇所あり）'!G12</f>
        <v/>
      </c>
      <c r="H12" s="359"/>
      <c r="I12" s="439" t="str">
        <f>IF('2. 事業計画書兼収支予算書（入力箇所あり）'!$I12="","",'2. 事業計画書兼収支予算書（入力箇所あり）'!$I12)</f>
        <v/>
      </c>
      <c r="J12" s="440"/>
    </row>
    <row r="13" spans="1:10" ht="26.25" customHeight="1">
      <c r="A13" s="70" t="s">
        <v>203</v>
      </c>
      <c r="B13" s="355" t="s">
        <v>40</v>
      </c>
      <c r="C13" s="356"/>
      <c r="D13" s="356"/>
      <c r="E13" s="356"/>
      <c r="F13" s="357"/>
      <c r="G13" s="358" t="str">
        <f>'2. 事業計画書兼収支予算書（入力箇所あり）'!G13</f>
        <v/>
      </c>
      <c r="H13" s="359"/>
      <c r="I13" s="439" t="str">
        <f>IF('2. 事業計画書兼収支予算書（入力箇所あり）'!$I13="","",'2. 事業計画書兼収支予算書（入力箇所あり）'!$I13)</f>
        <v/>
      </c>
      <c r="J13" s="440"/>
    </row>
    <row r="14" spans="1:10" ht="26.25" customHeight="1">
      <c r="A14" s="11"/>
      <c r="B14" s="10"/>
      <c r="C14" s="10"/>
      <c r="D14" s="10"/>
      <c r="E14" s="10"/>
      <c r="F14" s="10"/>
      <c r="G14" s="11"/>
      <c r="H14" s="11"/>
      <c r="I14" s="11"/>
      <c r="J14" s="11"/>
    </row>
    <row r="15" spans="1:10" ht="26.25" customHeight="1">
      <c r="A15" s="398" t="s">
        <v>47</v>
      </c>
      <c r="B15" s="398"/>
      <c r="C15" s="398"/>
      <c r="D15" s="398"/>
      <c r="E15" s="398"/>
      <c r="F15" s="398"/>
      <c r="G15" s="398"/>
      <c r="H15" s="398"/>
      <c r="I15" s="398"/>
      <c r="J15" s="398"/>
    </row>
    <row r="16" spans="1:10" ht="21" customHeight="1">
      <c r="A16" s="397"/>
      <c r="B16" s="397"/>
      <c r="C16" s="397"/>
      <c r="D16" s="397"/>
      <c r="E16" s="397"/>
      <c r="F16" s="397"/>
      <c r="G16" s="397"/>
      <c r="H16" s="397"/>
      <c r="I16" s="397"/>
      <c r="J16" s="397"/>
    </row>
    <row r="17" spans="1:10" ht="21" customHeight="1">
      <c r="A17" s="397"/>
      <c r="B17" s="397"/>
      <c r="C17" s="397"/>
      <c r="D17" s="397"/>
      <c r="E17" s="397"/>
      <c r="F17" s="397"/>
      <c r="G17" s="397"/>
      <c r="H17" s="397"/>
      <c r="I17" s="397"/>
      <c r="J17" s="397"/>
    </row>
    <row r="18" spans="1:10" ht="21" customHeight="1">
      <c r="A18" s="397"/>
      <c r="B18" s="397"/>
      <c r="C18" s="397"/>
      <c r="D18" s="397"/>
      <c r="E18" s="397"/>
      <c r="F18" s="397"/>
      <c r="G18" s="397"/>
      <c r="H18" s="397"/>
      <c r="I18" s="397"/>
      <c r="J18" s="397"/>
    </row>
    <row r="19" spans="1:10" ht="21" customHeight="1">
      <c r="A19" s="397"/>
      <c r="B19" s="397"/>
      <c r="C19" s="397"/>
      <c r="D19" s="397"/>
      <c r="E19" s="397"/>
      <c r="F19" s="397"/>
      <c r="G19" s="397"/>
      <c r="H19" s="397"/>
      <c r="I19" s="397"/>
      <c r="J19" s="397"/>
    </row>
    <row r="20" spans="1:10" ht="21" customHeight="1">
      <c r="A20" s="397"/>
      <c r="B20" s="397"/>
      <c r="C20" s="397"/>
      <c r="D20" s="397"/>
      <c r="E20" s="397"/>
      <c r="F20" s="397"/>
      <c r="G20" s="397"/>
      <c r="H20" s="397"/>
      <c r="I20" s="397"/>
      <c r="J20" s="397"/>
    </row>
    <row r="21" spans="1:10" ht="26.25" customHeight="1"/>
    <row r="22" spans="1:10" ht="24.75" customHeight="1">
      <c r="A22" s="401" t="s">
        <v>0</v>
      </c>
      <c r="B22" s="401"/>
      <c r="C22" s="3"/>
      <c r="D22" s="3"/>
    </row>
    <row r="23" spans="1:10" ht="24.75" customHeight="1">
      <c r="A23" s="396" t="s">
        <v>1</v>
      </c>
      <c r="B23" s="396"/>
      <c r="C23" s="396"/>
      <c r="D23" s="396" t="s">
        <v>2</v>
      </c>
      <c r="E23" s="396"/>
      <c r="F23" s="396"/>
      <c r="G23" s="396" t="s">
        <v>3</v>
      </c>
      <c r="H23" s="396"/>
      <c r="I23" s="396"/>
      <c r="J23" s="396"/>
    </row>
    <row r="24" spans="1:10" ht="41.25" customHeight="1">
      <c r="A24" s="372" t="s">
        <v>4</v>
      </c>
      <c r="B24" s="372"/>
      <c r="C24" s="372"/>
      <c r="D24" s="388" t="e">
        <f>IF(D33="","",IF('データシート（さわらない）'!A15&lt;=D33*'データシート（さわらない）'!A16/'データシート（さわらない）'!A17,'データシート（さわらない）'!A15,ROUNDDOWN(D33*'データシート（さわらない）'!A16/'データシート（さわらない）'!A17,-1)))</f>
        <v>#N/A</v>
      </c>
      <c r="E24" s="388"/>
      <c r="F24" s="388"/>
      <c r="G24" s="437" t="str">
        <f>IF('2. 事業計画書兼収支予算書（入力箇所あり）'!$G24="","",'2. 事業計画書兼収支予算書（入力箇所あり）'!$G24)</f>
        <v xml:space="preserve"> 延岡市　※10円未満切り捨て</v>
      </c>
      <c r="H24" s="438"/>
      <c r="I24" s="438"/>
      <c r="J24" s="438"/>
    </row>
    <row r="25" spans="1:10" ht="41.25" customHeight="1">
      <c r="A25" s="372" t="s">
        <v>126</v>
      </c>
      <c r="B25" s="372"/>
      <c r="C25" s="372"/>
      <c r="D25" s="388" t="e">
        <f>D26-D24</f>
        <v>#N/A</v>
      </c>
      <c r="E25" s="388"/>
      <c r="F25" s="388"/>
      <c r="G25" s="437" t="str">
        <f>IF('2. 事業計画書兼収支予算書（入力箇所あり）'!$G25="","",'2. 事業計画書兼収支予算書（入力箇所あり）'!$G25)</f>
        <v/>
      </c>
      <c r="H25" s="438"/>
      <c r="I25" s="438"/>
      <c r="J25" s="438"/>
    </row>
    <row r="26" spans="1:10" ht="30" customHeight="1">
      <c r="A26" s="372" t="s">
        <v>5</v>
      </c>
      <c r="B26" s="372"/>
      <c r="C26" s="372"/>
      <c r="D26" s="388">
        <f>D35</f>
        <v>0</v>
      </c>
      <c r="E26" s="388"/>
      <c r="F26" s="388"/>
      <c r="G26" s="437" t="str">
        <f>IF('2. 事業計画書兼収支予算書（入力箇所あり）'!$G26="","",'2. 事業計画書兼収支予算書（入力箇所あり）'!$G26)</f>
        <v/>
      </c>
      <c r="H26" s="438"/>
      <c r="I26" s="438"/>
      <c r="J26" s="438"/>
    </row>
    <row r="27" spans="1:10" ht="24.75" customHeight="1">
      <c r="A27" s="2"/>
      <c r="B27" s="2"/>
      <c r="C27" s="3"/>
      <c r="D27" s="3"/>
    </row>
    <row r="28" spans="1:10" ht="24.75" customHeight="1">
      <c r="A28" s="387" t="s">
        <v>6</v>
      </c>
      <c r="B28" s="387"/>
      <c r="C28" s="3"/>
      <c r="D28" s="3"/>
    </row>
    <row r="29" spans="1:10" ht="41.25" customHeight="1">
      <c r="A29" s="372"/>
      <c r="B29" s="372"/>
      <c r="C29" s="372"/>
      <c r="D29" s="382"/>
      <c r="E29" s="382"/>
      <c r="F29" s="382"/>
      <c r="G29" s="375"/>
      <c r="H29" s="376"/>
      <c r="I29" s="376"/>
      <c r="J29" s="376"/>
    </row>
    <row r="30" spans="1:10" ht="41.25" customHeight="1">
      <c r="A30" s="372"/>
      <c r="B30" s="372"/>
      <c r="C30" s="372"/>
      <c r="D30" s="382"/>
      <c r="E30" s="382"/>
      <c r="F30" s="382"/>
      <c r="G30" s="375"/>
      <c r="H30" s="376"/>
      <c r="I30" s="376"/>
      <c r="J30" s="376"/>
    </row>
    <row r="31" spans="1:10" ht="41.25" customHeight="1">
      <c r="A31" s="372"/>
      <c r="B31" s="372"/>
      <c r="C31" s="372"/>
      <c r="D31" s="382"/>
      <c r="E31" s="382"/>
      <c r="F31" s="382"/>
      <c r="G31" s="375"/>
      <c r="H31" s="376"/>
      <c r="I31" s="376"/>
      <c r="J31" s="376"/>
    </row>
    <row r="32" spans="1:10" ht="41.25" customHeight="1">
      <c r="A32" s="372"/>
      <c r="B32" s="372"/>
      <c r="C32" s="372"/>
      <c r="D32" s="382"/>
      <c r="E32" s="382"/>
      <c r="F32" s="382"/>
      <c r="G32" s="375"/>
      <c r="H32" s="376"/>
      <c r="I32" s="376"/>
      <c r="J32" s="376"/>
    </row>
    <row r="33" spans="1:10" ht="30" customHeight="1">
      <c r="A33" s="433" t="s">
        <v>204</v>
      </c>
      <c r="B33" s="433"/>
      <c r="C33" s="433"/>
      <c r="D33" s="434">
        <f>SUM(D29:F32)</f>
        <v>0</v>
      </c>
      <c r="E33" s="434"/>
      <c r="F33" s="434"/>
      <c r="G33" s="435" t="s">
        <v>205</v>
      </c>
      <c r="H33" s="436"/>
      <c r="I33" s="436"/>
      <c r="J33" s="436"/>
    </row>
    <row r="34" spans="1:10" ht="27" customHeight="1">
      <c r="A34" s="372" t="s">
        <v>108</v>
      </c>
      <c r="B34" s="372"/>
      <c r="C34" s="372"/>
      <c r="D34" s="382"/>
      <c r="E34" s="382"/>
      <c r="F34" s="382"/>
      <c r="G34" s="380"/>
      <c r="H34" s="381"/>
      <c r="I34" s="381"/>
      <c r="J34" s="381"/>
    </row>
    <row r="35" spans="1:10" ht="30" customHeight="1">
      <c r="A35" s="389" t="s">
        <v>5</v>
      </c>
      <c r="B35" s="389"/>
      <c r="C35" s="389"/>
      <c r="D35" s="379">
        <f>D33+D34</f>
        <v>0</v>
      </c>
      <c r="E35" s="379"/>
      <c r="F35" s="379"/>
      <c r="G35" s="378"/>
      <c r="H35" s="378"/>
      <c r="I35" s="378"/>
      <c r="J35" s="378"/>
    </row>
    <row r="36" spans="1:10" ht="27" customHeight="1">
      <c r="A36" s="2"/>
      <c r="B36" s="2"/>
      <c r="C36" s="3"/>
      <c r="D36" s="3"/>
    </row>
    <row r="37" spans="1:10" ht="16.5" customHeight="1">
      <c r="A37" s="13" t="s">
        <v>48</v>
      </c>
      <c r="B37"/>
      <c r="C37"/>
      <c r="D37"/>
      <c r="E37"/>
      <c r="F37"/>
    </row>
    <row r="38" spans="1:10" ht="16.5" customHeight="1">
      <c r="A38" s="431" t="str">
        <f>'3. 実績報告書'!AF3</f>
        <v>明治33年1月0日</v>
      </c>
      <c r="B38" s="432"/>
      <c r="C38" s="432"/>
      <c r="D38"/>
      <c r="E38"/>
      <c r="F38"/>
    </row>
    <row r="39" spans="1:10" ht="16.5" customHeight="1">
      <c r="A39" s="430" t="s">
        <v>206</v>
      </c>
      <c r="B39" s="430"/>
      <c r="C39" s="347" t="str">
        <f>E4</f>
        <v/>
      </c>
      <c r="D39" s="347"/>
      <c r="E39" s="347"/>
      <c r="F39" s="347"/>
      <c r="G39" s="347"/>
      <c r="H39" s="347"/>
    </row>
    <row r="40" spans="1:10" ht="16.5" customHeight="1">
      <c r="A40" s="430" t="s">
        <v>207</v>
      </c>
      <c r="B40" s="430"/>
      <c r="C40" s="347">
        <f>C3</f>
        <v>0</v>
      </c>
      <c r="D40" s="347"/>
      <c r="E40" s="347"/>
      <c r="F40" s="347"/>
      <c r="G40" s="347"/>
      <c r="H40" s="347"/>
    </row>
    <row r="41" spans="1:10" ht="16.5" customHeight="1">
      <c r="A41" s="430" t="s">
        <v>208</v>
      </c>
      <c r="B41" s="430"/>
      <c r="C41" s="347">
        <f>H3</f>
        <v>0</v>
      </c>
      <c r="D41" s="347"/>
      <c r="E41" s="347"/>
      <c r="F41" s="347"/>
      <c r="G41" s="347"/>
      <c r="H41" s="347"/>
    </row>
  </sheetData>
  <sheetProtection sheet="1" objects="1" scenarios="1"/>
  <mergeCells count="77">
    <mergeCell ref="D1:J1"/>
    <mergeCell ref="A2:J2"/>
    <mergeCell ref="A3:B3"/>
    <mergeCell ref="C3:E3"/>
    <mergeCell ref="F3:G3"/>
    <mergeCell ref="H3:J3"/>
    <mergeCell ref="A4:B4"/>
    <mergeCell ref="C4:D4"/>
    <mergeCell ref="E4:J4"/>
    <mergeCell ref="A6:F6"/>
    <mergeCell ref="G6:H6"/>
    <mergeCell ref="I6:J6"/>
    <mergeCell ref="B7:F7"/>
    <mergeCell ref="G7:H7"/>
    <mergeCell ref="I7:J7"/>
    <mergeCell ref="B8:F8"/>
    <mergeCell ref="G8:H8"/>
    <mergeCell ref="I8:J8"/>
    <mergeCell ref="B9:F9"/>
    <mergeCell ref="G9:H9"/>
    <mergeCell ref="I9:J9"/>
    <mergeCell ref="B10:F10"/>
    <mergeCell ref="G10:H10"/>
    <mergeCell ref="I10:J10"/>
    <mergeCell ref="A22:B22"/>
    <mergeCell ref="B11:F11"/>
    <mergeCell ref="G11:H11"/>
    <mergeCell ref="I11:J11"/>
    <mergeCell ref="B12:F12"/>
    <mergeCell ref="G12:H12"/>
    <mergeCell ref="I12:J12"/>
    <mergeCell ref="B13:F13"/>
    <mergeCell ref="G13:H13"/>
    <mergeCell ref="I13:J13"/>
    <mergeCell ref="A15:J15"/>
    <mergeCell ref="A16:J20"/>
    <mergeCell ref="A23:C23"/>
    <mergeCell ref="D23:F23"/>
    <mergeCell ref="G23:J23"/>
    <mergeCell ref="A24:C24"/>
    <mergeCell ref="D24:F24"/>
    <mergeCell ref="G24:J24"/>
    <mergeCell ref="A25:C25"/>
    <mergeCell ref="D25:F25"/>
    <mergeCell ref="G25:J25"/>
    <mergeCell ref="A26:C26"/>
    <mergeCell ref="D26:F26"/>
    <mergeCell ref="G26:J26"/>
    <mergeCell ref="A28:B28"/>
    <mergeCell ref="A29:C29"/>
    <mergeCell ref="D29:F29"/>
    <mergeCell ref="G29:J29"/>
    <mergeCell ref="A32:C32"/>
    <mergeCell ref="D32:F32"/>
    <mergeCell ref="G32:J32"/>
    <mergeCell ref="A30:C30"/>
    <mergeCell ref="D30:F30"/>
    <mergeCell ref="G30:J30"/>
    <mergeCell ref="A31:C31"/>
    <mergeCell ref="D31:F31"/>
    <mergeCell ref="G31:J31"/>
    <mergeCell ref="A33:C33"/>
    <mergeCell ref="D33:F33"/>
    <mergeCell ref="G33:J33"/>
    <mergeCell ref="A34:C34"/>
    <mergeCell ref="D34:F34"/>
    <mergeCell ref="G34:J34"/>
    <mergeCell ref="A40:B40"/>
    <mergeCell ref="C40:H40"/>
    <mergeCell ref="A41:B41"/>
    <mergeCell ref="C41:H41"/>
    <mergeCell ref="A35:C35"/>
    <mergeCell ref="D35:F35"/>
    <mergeCell ref="G35:J35"/>
    <mergeCell ref="A38:C38"/>
    <mergeCell ref="A39:B39"/>
    <mergeCell ref="C39:H39"/>
  </mergeCells>
  <phoneticPr fontId="3"/>
  <conditionalFormatting sqref="D26:F26">
    <cfRule type="containsBlanks" dxfId="12" priority="4">
      <formula>LEN(TRIM(D26))=0</formula>
    </cfRule>
  </conditionalFormatting>
  <conditionalFormatting sqref="D34:F34">
    <cfRule type="containsBlanks" dxfId="11" priority="7">
      <formula>LEN(TRIM(D34))=0</formula>
    </cfRule>
  </conditionalFormatting>
  <conditionalFormatting sqref="A29:F29">
    <cfRule type="containsBlanks" dxfId="10" priority="6">
      <formula>LEN(TRIM(A29))=0</formula>
    </cfRule>
  </conditionalFormatting>
  <conditionalFormatting sqref="A16:J20">
    <cfRule type="containsBlanks" dxfId="9" priority="5">
      <formula>LEN(TRIM(A16))=0</formula>
    </cfRule>
  </conditionalFormatting>
  <dataValidations count="2">
    <dataValidation imeMode="hiragana" allowBlank="1" showInputMessage="1" showErrorMessage="1" sqref="A16:J20 A29:C32 G29:J32"/>
    <dataValidation imeMode="halfAlpha" allowBlank="1" showInputMessage="1" showErrorMessage="1" sqref="D29:F32 D34:F34"/>
  </dataValidations>
  <printOptions horizontalCentered="1"/>
  <pageMargins left="0" right="0" top="0.19685039370078741" bottom="0.19685039370078741"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249977111117893"/>
  </sheetPr>
  <dimension ref="A1:AB71"/>
  <sheetViews>
    <sheetView zoomScaleNormal="100" workbookViewId="0">
      <selection activeCell="Y14" sqref="Y14"/>
    </sheetView>
  </sheetViews>
  <sheetFormatPr defaultColWidth="3.625" defaultRowHeight="13.5"/>
  <cols>
    <col min="1" max="16384" width="3.625" style="156"/>
  </cols>
  <sheetData>
    <row r="1" spans="1:28" ht="13.5" customHeight="1">
      <c r="A1" s="150" t="s">
        <v>234</v>
      </c>
      <c r="B1" s="150"/>
      <c r="C1" s="150" t="s">
        <v>235</v>
      </c>
      <c r="D1" s="150"/>
      <c r="E1" s="150"/>
      <c r="F1" s="150"/>
      <c r="G1" s="150" t="s">
        <v>234</v>
      </c>
      <c r="H1" s="150"/>
      <c r="I1" s="150" t="s">
        <v>235</v>
      </c>
      <c r="J1" s="150"/>
      <c r="K1" s="150"/>
      <c r="L1" s="150" t="s">
        <v>234</v>
      </c>
      <c r="M1" s="150"/>
      <c r="N1" s="150"/>
      <c r="O1" s="150"/>
      <c r="P1" s="151" t="s">
        <v>234</v>
      </c>
      <c r="Q1" s="152"/>
      <c r="R1" s="153" t="s">
        <v>234</v>
      </c>
      <c r="S1" s="152"/>
      <c r="T1" s="153" t="s">
        <v>234</v>
      </c>
      <c r="U1" s="154" t="s">
        <v>234</v>
      </c>
      <c r="V1" s="154"/>
      <c r="W1" s="154"/>
      <c r="X1" s="154"/>
      <c r="Y1" s="155"/>
      <c r="Z1" s="252"/>
      <c r="AA1" s="252"/>
      <c r="AB1" s="252"/>
    </row>
    <row r="2" spans="1:28" ht="13.5" customHeight="1">
      <c r="A2" s="441" t="s">
        <v>236</v>
      </c>
      <c r="B2" s="442"/>
      <c r="C2" s="442"/>
      <c r="D2" s="442"/>
      <c r="E2" s="442"/>
      <c r="F2" s="442"/>
      <c r="G2" s="442"/>
      <c r="H2" s="442"/>
      <c r="I2" s="442"/>
      <c r="J2" s="442"/>
      <c r="K2" s="442"/>
      <c r="L2" s="442"/>
      <c r="M2" s="442"/>
      <c r="N2" s="442"/>
      <c r="O2" s="442"/>
      <c r="P2" s="443"/>
      <c r="Q2" s="157"/>
      <c r="R2" s="158"/>
      <c r="S2" s="450"/>
      <c r="T2" s="450"/>
      <c r="U2" s="450"/>
      <c r="V2" s="450"/>
      <c r="W2" s="450"/>
      <c r="X2" s="158"/>
      <c r="Y2" s="155"/>
      <c r="Z2" s="252"/>
      <c r="AA2" s="252"/>
      <c r="AB2" s="252"/>
    </row>
    <row r="3" spans="1:28" ht="14.25">
      <c r="A3" s="444"/>
      <c r="B3" s="445"/>
      <c r="C3" s="445"/>
      <c r="D3" s="445"/>
      <c r="E3" s="445"/>
      <c r="F3" s="445"/>
      <c r="G3" s="445"/>
      <c r="H3" s="445"/>
      <c r="I3" s="445"/>
      <c r="J3" s="445"/>
      <c r="K3" s="445"/>
      <c r="L3" s="445"/>
      <c r="M3" s="445"/>
      <c r="N3" s="445"/>
      <c r="O3" s="445"/>
      <c r="P3" s="446"/>
      <c r="Q3" s="157"/>
      <c r="R3" s="159"/>
      <c r="S3" s="451"/>
      <c r="T3" s="451"/>
      <c r="U3" s="451"/>
      <c r="V3" s="451"/>
      <c r="W3" s="451"/>
      <c r="X3" s="159"/>
      <c r="Y3" s="155"/>
      <c r="Z3" s="160"/>
      <c r="AA3" s="161"/>
      <c r="AB3" s="160"/>
    </row>
    <row r="4" spans="1:28">
      <c r="A4" s="444"/>
      <c r="B4" s="445"/>
      <c r="C4" s="445"/>
      <c r="D4" s="445"/>
      <c r="E4" s="445"/>
      <c r="F4" s="445"/>
      <c r="G4" s="445"/>
      <c r="H4" s="445"/>
      <c r="I4" s="445"/>
      <c r="J4" s="445"/>
      <c r="K4" s="445"/>
      <c r="L4" s="445"/>
      <c r="M4" s="445"/>
      <c r="N4" s="445"/>
      <c r="O4" s="445"/>
      <c r="P4" s="446"/>
      <c r="Q4" s="157"/>
      <c r="R4" s="159" t="s">
        <v>235</v>
      </c>
      <c r="S4" s="451"/>
      <c r="T4" s="451"/>
      <c r="U4" s="451"/>
      <c r="V4" s="451"/>
      <c r="W4" s="451"/>
      <c r="X4" s="159"/>
      <c r="Y4" s="155"/>
      <c r="Z4" s="160"/>
      <c r="AA4" s="160"/>
      <c r="AB4" s="160"/>
    </row>
    <row r="5" spans="1:28">
      <c r="A5" s="444"/>
      <c r="B5" s="445"/>
      <c r="C5" s="445"/>
      <c r="D5" s="445"/>
      <c r="E5" s="445"/>
      <c r="F5" s="445"/>
      <c r="G5" s="445"/>
      <c r="H5" s="445"/>
      <c r="I5" s="445"/>
      <c r="J5" s="445"/>
      <c r="K5" s="445"/>
      <c r="L5" s="445"/>
      <c r="M5" s="445"/>
      <c r="N5" s="445"/>
      <c r="O5" s="445"/>
      <c r="P5" s="446"/>
      <c r="Q5" s="157"/>
      <c r="R5" s="159" t="s">
        <v>235</v>
      </c>
      <c r="S5" s="451"/>
      <c r="T5" s="451"/>
      <c r="U5" s="451"/>
      <c r="V5" s="451"/>
      <c r="W5" s="451"/>
      <c r="X5" s="159"/>
      <c r="Y5" s="155"/>
      <c r="Z5" s="160"/>
      <c r="AA5" s="162"/>
      <c r="AB5" s="160"/>
    </row>
    <row r="6" spans="1:28">
      <c r="A6" s="444"/>
      <c r="B6" s="445"/>
      <c r="C6" s="445"/>
      <c r="D6" s="445"/>
      <c r="E6" s="445"/>
      <c r="F6" s="445"/>
      <c r="G6" s="445"/>
      <c r="H6" s="445"/>
      <c r="I6" s="445"/>
      <c r="J6" s="445"/>
      <c r="K6" s="445"/>
      <c r="L6" s="445"/>
      <c r="M6" s="445"/>
      <c r="N6" s="445"/>
      <c r="O6" s="445"/>
      <c r="P6" s="446"/>
      <c r="Q6" s="154"/>
      <c r="R6" s="163"/>
      <c r="S6" s="451"/>
      <c r="T6" s="451"/>
      <c r="U6" s="451"/>
      <c r="V6" s="451"/>
      <c r="W6" s="451"/>
      <c r="X6" s="163"/>
      <c r="Y6" s="155"/>
      <c r="Z6" s="160"/>
      <c r="AA6" s="160"/>
      <c r="AB6" s="160"/>
    </row>
    <row r="7" spans="1:28">
      <c r="A7" s="444"/>
      <c r="B7" s="445"/>
      <c r="C7" s="445"/>
      <c r="D7" s="445"/>
      <c r="E7" s="445"/>
      <c r="F7" s="445"/>
      <c r="G7" s="445"/>
      <c r="H7" s="445"/>
      <c r="I7" s="445"/>
      <c r="J7" s="445"/>
      <c r="K7" s="445"/>
      <c r="L7" s="445"/>
      <c r="M7" s="445"/>
      <c r="N7" s="445"/>
      <c r="O7" s="445"/>
      <c r="P7" s="446"/>
      <c r="Q7" s="154"/>
      <c r="R7" s="163" t="s">
        <v>237</v>
      </c>
      <c r="S7" s="451"/>
      <c r="T7" s="451"/>
      <c r="U7" s="451"/>
      <c r="V7" s="451"/>
      <c r="W7" s="451"/>
      <c r="X7" s="163"/>
      <c r="Y7" s="155"/>
      <c r="Z7" s="160"/>
      <c r="AA7" s="160"/>
      <c r="AB7" s="160"/>
    </row>
    <row r="8" spans="1:28">
      <c r="A8" s="444"/>
      <c r="B8" s="445"/>
      <c r="C8" s="445"/>
      <c r="D8" s="445"/>
      <c r="E8" s="445"/>
      <c r="F8" s="445"/>
      <c r="G8" s="445"/>
      <c r="H8" s="445"/>
      <c r="I8" s="445"/>
      <c r="J8" s="445"/>
      <c r="K8" s="445"/>
      <c r="L8" s="445"/>
      <c r="M8" s="445"/>
      <c r="N8" s="445"/>
      <c r="O8" s="445"/>
      <c r="P8" s="446"/>
      <c r="Q8" s="154"/>
      <c r="R8" s="163"/>
      <c r="S8" s="451"/>
      <c r="T8" s="451"/>
      <c r="U8" s="451"/>
      <c r="V8" s="451"/>
      <c r="W8" s="451"/>
      <c r="X8" s="163"/>
      <c r="Y8" s="155"/>
      <c r="Z8" s="160"/>
      <c r="AA8" s="164"/>
      <c r="AB8" s="160"/>
    </row>
    <row r="9" spans="1:28">
      <c r="A9" s="444"/>
      <c r="B9" s="445"/>
      <c r="C9" s="445"/>
      <c r="D9" s="445"/>
      <c r="E9" s="445"/>
      <c r="F9" s="445"/>
      <c r="G9" s="445"/>
      <c r="H9" s="445"/>
      <c r="I9" s="445"/>
      <c r="J9" s="445"/>
      <c r="K9" s="445"/>
      <c r="L9" s="445"/>
      <c r="M9" s="445"/>
      <c r="N9" s="445"/>
      <c r="O9" s="445"/>
      <c r="P9" s="446"/>
      <c r="Q9" s="154"/>
      <c r="R9" s="163"/>
      <c r="S9" s="451"/>
      <c r="T9" s="451"/>
      <c r="U9" s="451"/>
      <c r="V9" s="451"/>
      <c r="W9" s="451"/>
      <c r="X9" s="163"/>
      <c r="Y9" s="155"/>
      <c r="Z9" s="160"/>
      <c r="AA9" s="164"/>
      <c r="AB9" s="160"/>
    </row>
    <row r="10" spans="1:28">
      <c r="A10" s="444"/>
      <c r="B10" s="445"/>
      <c r="C10" s="445"/>
      <c r="D10" s="445"/>
      <c r="E10" s="445"/>
      <c r="F10" s="445"/>
      <c r="G10" s="445"/>
      <c r="H10" s="445"/>
      <c r="I10" s="445"/>
      <c r="J10" s="445"/>
      <c r="K10" s="445"/>
      <c r="L10" s="445"/>
      <c r="M10" s="445"/>
      <c r="N10" s="445"/>
      <c r="O10" s="445"/>
      <c r="P10" s="446"/>
      <c r="Q10" s="154"/>
      <c r="R10" s="163"/>
      <c r="S10" s="451"/>
      <c r="T10" s="451"/>
      <c r="U10" s="451"/>
      <c r="V10" s="451"/>
      <c r="W10" s="451"/>
      <c r="X10" s="163"/>
      <c r="Y10" s="155"/>
      <c r="Z10" s="160"/>
      <c r="AA10" s="164"/>
      <c r="AB10" s="160"/>
    </row>
    <row r="11" spans="1:28">
      <c r="A11" s="444"/>
      <c r="B11" s="445"/>
      <c r="C11" s="445"/>
      <c r="D11" s="445"/>
      <c r="E11" s="445"/>
      <c r="F11" s="445"/>
      <c r="G11" s="445"/>
      <c r="H11" s="445"/>
      <c r="I11" s="445"/>
      <c r="J11" s="445"/>
      <c r="K11" s="445"/>
      <c r="L11" s="445"/>
      <c r="M11" s="445"/>
      <c r="N11" s="445"/>
      <c r="O11" s="445"/>
      <c r="P11" s="446"/>
      <c r="Q11" s="154"/>
      <c r="R11" s="163"/>
      <c r="S11" s="451"/>
      <c r="T11" s="451"/>
      <c r="U11" s="451"/>
      <c r="V11" s="451"/>
      <c r="W11" s="451"/>
      <c r="X11" s="163"/>
      <c r="Y11" s="155"/>
      <c r="Z11" s="160"/>
      <c r="AA11" s="160"/>
      <c r="AB11" s="160"/>
    </row>
    <row r="12" spans="1:28">
      <c r="A12" s="444"/>
      <c r="B12" s="445"/>
      <c r="C12" s="445"/>
      <c r="D12" s="445"/>
      <c r="E12" s="445"/>
      <c r="F12" s="445"/>
      <c r="G12" s="445"/>
      <c r="H12" s="445"/>
      <c r="I12" s="445"/>
      <c r="J12" s="445"/>
      <c r="K12" s="445"/>
      <c r="L12" s="445"/>
      <c r="M12" s="445"/>
      <c r="N12" s="445"/>
      <c r="O12" s="445"/>
      <c r="P12" s="446"/>
      <c r="Q12" s="154"/>
      <c r="R12" s="163"/>
      <c r="S12" s="451"/>
      <c r="T12" s="451"/>
      <c r="U12" s="451"/>
      <c r="V12" s="451"/>
      <c r="W12" s="451"/>
      <c r="X12" s="163"/>
      <c r="Y12" s="155"/>
      <c r="Z12" s="160"/>
      <c r="AA12" s="160"/>
      <c r="AB12" s="160"/>
    </row>
    <row r="13" spans="1:28">
      <c r="A13" s="444"/>
      <c r="B13" s="445"/>
      <c r="C13" s="445"/>
      <c r="D13" s="445"/>
      <c r="E13" s="445"/>
      <c r="F13" s="445"/>
      <c r="G13" s="445"/>
      <c r="H13" s="445"/>
      <c r="I13" s="445"/>
      <c r="J13" s="445"/>
      <c r="K13" s="445"/>
      <c r="L13" s="445"/>
      <c r="M13" s="445"/>
      <c r="N13" s="445"/>
      <c r="O13" s="445"/>
      <c r="P13" s="446"/>
      <c r="Q13" s="154"/>
      <c r="R13" s="163"/>
      <c r="S13" s="451"/>
      <c r="T13" s="451"/>
      <c r="U13" s="451"/>
      <c r="V13" s="451"/>
      <c r="W13" s="451"/>
      <c r="X13" s="163"/>
      <c r="Y13" s="155"/>
      <c r="Z13" s="160"/>
      <c r="AA13" s="160"/>
      <c r="AB13" s="160"/>
    </row>
    <row r="14" spans="1:28">
      <c r="A14" s="444"/>
      <c r="B14" s="445"/>
      <c r="C14" s="445"/>
      <c r="D14" s="445"/>
      <c r="E14" s="445"/>
      <c r="F14" s="445"/>
      <c r="G14" s="445"/>
      <c r="H14" s="445"/>
      <c r="I14" s="445"/>
      <c r="J14" s="445"/>
      <c r="K14" s="445"/>
      <c r="L14" s="445"/>
      <c r="M14" s="445"/>
      <c r="N14" s="445"/>
      <c r="O14" s="445"/>
      <c r="P14" s="446"/>
      <c r="Q14" s="154"/>
      <c r="R14" s="163"/>
      <c r="S14" s="451"/>
      <c r="T14" s="451"/>
      <c r="U14" s="451"/>
      <c r="V14" s="451"/>
      <c r="W14" s="451"/>
      <c r="X14" s="163"/>
      <c r="Y14" s="155"/>
      <c r="Z14" s="160"/>
      <c r="AA14" s="160"/>
      <c r="AB14" s="160"/>
    </row>
    <row r="15" spans="1:28">
      <c r="A15" s="444"/>
      <c r="B15" s="445"/>
      <c r="C15" s="445"/>
      <c r="D15" s="445"/>
      <c r="E15" s="445"/>
      <c r="F15" s="445"/>
      <c r="G15" s="445"/>
      <c r="H15" s="445"/>
      <c r="I15" s="445"/>
      <c r="J15" s="445"/>
      <c r="K15" s="445"/>
      <c r="L15" s="445"/>
      <c r="M15" s="445"/>
      <c r="N15" s="445"/>
      <c r="O15" s="445"/>
      <c r="P15" s="446"/>
      <c r="Q15" s="154"/>
      <c r="R15" s="163"/>
      <c r="S15" s="451"/>
      <c r="T15" s="451"/>
      <c r="U15" s="451"/>
      <c r="V15" s="451"/>
      <c r="W15" s="451"/>
      <c r="X15" s="163"/>
      <c r="Y15" s="155"/>
      <c r="Z15" s="160"/>
      <c r="AA15" s="160"/>
      <c r="AB15" s="160"/>
    </row>
    <row r="16" spans="1:28">
      <c r="A16" s="444"/>
      <c r="B16" s="445"/>
      <c r="C16" s="445"/>
      <c r="D16" s="445"/>
      <c r="E16" s="445"/>
      <c r="F16" s="445"/>
      <c r="G16" s="445"/>
      <c r="H16" s="445"/>
      <c r="I16" s="445"/>
      <c r="J16" s="445"/>
      <c r="K16" s="445"/>
      <c r="L16" s="445"/>
      <c r="M16" s="445"/>
      <c r="N16" s="445"/>
      <c r="O16" s="445"/>
      <c r="P16" s="446"/>
      <c r="Q16" s="154"/>
      <c r="R16" s="163"/>
      <c r="S16" s="451"/>
      <c r="T16" s="451"/>
      <c r="U16" s="451"/>
      <c r="V16" s="451"/>
      <c r="W16" s="451"/>
      <c r="X16" s="163"/>
      <c r="Y16" s="155"/>
      <c r="Z16" s="160"/>
      <c r="AA16" s="160"/>
      <c r="AB16" s="160"/>
    </row>
    <row r="17" spans="1:28">
      <c r="A17" s="444"/>
      <c r="B17" s="445"/>
      <c r="C17" s="445"/>
      <c r="D17" s="445"/>
      <c r="E17" s="445"/>
      <c r="F17" s="445"/>
      <c r="G17" s="445"/>
      <c r="H17" s="445"/>
      <c r="I17" s="445"/>
      <c r="J17" s="445"/>
      <c r="K17" s="445"/>
      <c r="L17" s="445"/>
      <c r="M17" s="445"/>
      <c r="N17" s="445"/>
      <c r="O17" s="445"/>
      <c r="P17" s="446"/>
      <c r="Q17" s="154"/>
      <c r="R17" s="163" t="s">
        <v>235</v>
      </c>
      <c r="S17" s="451"/>
      <c r="T17" s="451"/>
      <c r="U17" s="451"/>
      <c r="V17" s="451"/>
      <c r="W17" s="451"/>
      <c r="X17" s="163"/>
      <c r="Y17" s="155"/>
      <c r="Z17" s="160"/>
      <c r="AA17" s="160"/>
      <c r="AB17" s="160"/>
    </row>
    <row r="18" spans="1:28">
      <c r="A18" s="444"/>
      <c r="B18" s="445"/>
      <c r="C18" s="445"/>
      <c r="D18" s="445"/>
      <c r="E18" s="445"/>
      <c r="F18" s="445"/>
      <c r="G18" s="445"/>
      <c r="H18" s="445"/>
      <c r="I18" s="445"/>
      <c r="J18" s="445"/>
      <c r="K18" s="445"/>
      <c r="L18" s="445"/>
      <c r="M18" s="445"/>
      <c r="N18" s="445"/>
      <c r="O18" s="445"/>
      <c r="P18" s="446"/>
      <c r="Q18" s="154"/>
      <c r="R18" s="163"/>
      <c r="S18" s="451"/>
      <c r="T18" s="451"/>
      <c r="U18" s="451"/>
      <c r="V18" s="451"/>
      <c r="W18" s="451"/>
      <c r="X18" s="163"/>
      <c r="Y18" s="155"/>
      <c r="Z18" s="160"/>
      <c r="AA18" s="160"/>
      <c r="AB18" s="160"/>
    </row>
    <row r="19" spans="1:28">
      <c r="A19" s="444"/>
      <c r="B19" s="445"/>
      <c r="C19" s="445"/>
      <c r="D19" s="445"/>
      <c r="E19" s="445"/>
      <c r="F19" s="445"/>
      <c r="G19" s="445"/>
      <c r="H19" s="445"/>
      <c r="I19" s="445"/>
      <c r="J19" s="445"/>
      <c r="K19" s="445"/>
      <c r="L19" s="445"/>
      <c r="M19" s="445"/>
      <c r="N19" s="445"/>
      <c r="O19" s="445"/>
      <c r="P19" s="446"/>
      <c r="Q19" s="154"/>
      <c r="R19" s="163"/>
      <c r="S19" s="451"/>
      <c r="T19" s="451"/>
      <c r="U19" s="451"/>
      <c r="V19" s="451"/>
      <c r="W19" s="451"/>
      <c r="X19" s="163"/>
      <c r="Y19" s="155"/>
      <c r="Z19" s="160"/>
      <c r="AA19" s="160"/>
      <c r="AB19" s="160"/>
    </row>
    <row r="20" spans="1:28">
      <c r="A20" s="447"/>
      <c r="B20" s="448"/>
      <c r="C20" s="448"/>
      <c r="D20" s="448"/>
      <c r="E20" s="448"/>
      <c r="F20" s="448"/>
      <c r="G20" s="448"/>
      <c r="H20" s="448"/>
      <c r="I20" s="448"/>
      <c r="J20" s="448"/>
      <c r="K20" s="448"/>
      <c r="L20" s="448"/>
      <c r="M20" s="448"/>
      <c r="N20" s="448"/>
      <c r="O20" s="448"/>
      <c r="P20" s="449"/>
      <c r="Q20" s="154"/>
      <c r="R20" s="163"/>
      <c r="S20" s="451"/>
      <c r="T20" s="451"/>
      <c r="U20" s="451"/>
      <c r="V20" s="451"/>
      <c r="W20" s="451"/>
      <c r="X20" s="163"/>
      <c r="Y20" s="155"/>
      <c r="Z20" s="160"/>
      <c r="AA20" s="160"/>
      <c r="AB20" s="160"/>
    </row>
    <row r="21" spans="1:28">
      <c r="A21" s="150"/>
      <c r="B21" s="150"/>
      <c r="C21" s="150"/>
      <c r="D21" s="150"/>
      <c r="E21" s="150"/>
      <c r="F21" s="150"/>
      <c r="G21" s="150"/>
      <c r="H21" s="150"/>
      <c r="I21" s="150"/>
      <c r="J21" s="150"/>
      <c r="K21" s="150"/>
      <c r="L21" s="150"/>
      <c r="M21" s="160"/>
      <c r="N21" s="150"/>
      <c r="O21" s="150"/>
      <c r="P21" s="150"/>
      <c r="Q21" s="154"/>
      <c r="R21" s="154"/>
      <c r="S21" s="452"/>
      <c r="T21" s="452"/>
      <c r="U21" s="452"/>
      <c r="V21" s="452"/>
      <c r="W21" s="452"/>
      <c r="X21" s="154"/>
      <c r="Y21" s="155"/>
      <c r="Z21" s="160"/>
      <c r="AA21" s="160"/>
      <c r="AB21" s="160"/>
    </row>
    <row r="22" spans="1:28">
      <c r="A22" s="441" t="s">
        <v>236</v>
      </c>
      <c r="B22" s="442"/>
      <c r="C22" s="442"/>
      <c r="D22" s="442"/>
      <c r="E22" s="442"/>
      <c r="F22" s="442"/>
      <c r="G22" s="442"/>
      <c r="H22" s="442"/>
      <c r="I22" s="442"/>
      <c r="J22" s="442"/>
      <c r="K22" s="442"/>
      <c r="L22" s="442"/>
      <c r="M22" s="442"/>
      <c r="N22" s="442"/>
      <c r="O22" s="442"/>
      <c r="P22" s="443"/>
      <c r="Q22" s="154"/>
      <c r="R22" s="158"/>
      <c r="S22" s="450"/>
      <c r="T22" s="450"/>
      <c r="U22" s="450"/>
      <c r="V22" s="450"/>
      <c r="W22" s="450"/>
      <c r="X22" s="158"/>
      <c r="Y22" s="155"/>
      <c r="Z22" s="160"/>
      <c r="AA22" s="160"/>
      <c r="AB22" s="160"/>
    </row>
    <row r="23" spans="1:28">
      <c r="A23" s="444"/>
      <c r="B23" s="445"/>
      <c r="C23" s="445"/>
      <c r="D23" s="445"/>
      <c r="E23" s="445"/>
      <c r="F23" s="445"/>
      <c r="G23" s="445"/>
      <c r="H23" s="445"/>
      <c r="I23" s="445"/>
      <c r="J23" s="445"/>
      <c r="K23" s="445"/>
      <c r="L23" s="445"/>
      <c r="M23" s="445"/>
      <c r="N23" s="445"/>
      <c r="O23" s="445"/>
      <c r="P23" s="446"/>
      <c r="Q23" s="154"/>
      <c r="R23" s="159"/>
      <c r="S23" s="451"/>
      <c r="T23" s="451"/>
      <c r="U23" s="451"/>
      <c r="V23" s="451"/>
      <c r="W23" s="451"/>
      <c r="X23" s="159"/>
      <c r="Y23" s="155"/>
      <c r="Z23" s="160"/>
      <c r="AA23" s="160"/>
      <c r="AB23" s="160"/>
    </row>
    <row r="24" spans="1:28">
      <c r="A24" s="444"/>
      <c r="B24" s="445"/>
      <c r="C24" s="445"/>
      <c r="D24" s="445"/>
      <c r="E24" s="445"/>
      <c r="F24" s="445"/>
      <c r="G24" s="445"/>
      <c r="H24" s="445"/>
      <c r="I24" s="445"/>
      <c r="J24" s="445"/>
      <c r="K24" s="445"/>
      <c r="L24" s="445"/>
      <c r="M24" s="445"/>
      <c r="N24" s="445"/>
      <c r="O24" s="445"/>
      <c r="P24" s="446"/>
      <c r="Q24" s="154"/>
      <c r="R24" s="159" t="s">
        <v>238</v>
      </c>
      <c r="S24" s="451"/>
      <c r="T24" s="451"/>
      <c r="U24" s="451"/>
      <c r="V24" s="451"/>
      <c r="W24" s="451"/>
      <c r="X24" s="159"/>
      <c r="Y24" s="155"/>
      <c r="Z24" s="160"/>
      <c r="AA24" s="160"/>
      <c r="AB24" s="160"/>
    </row>
    <row r="25" spans="1:28">
      <c r="A25" s="444"/>
      <c r="B25" s="445"/>
      <c r="C25" s="445"/>
      <c r="D25" s="445"/>
      <c r="E25" s="445"/>
      <c r="F25" s="445"/>
      <c r="G25" s="445"/>
      <c r="H25" s="445"/>
      <c r="I25" s="445"/>
      <c r="J25" s="445"/>
      <c r="K25" s="445"/>
      <c r="L25" s="445"/>
      <c r="M25" s="445"/>
      <c r="N25" s="445"/>
      <c r="O25" s="445"/>
      <c r="P25" s="446"/>
      <c r="Q25" s="154"/>
      <c r="R25" s="159" t="s">
        <v>238</v>
      </c>
      <c r="S25" s="451"/>
      <c r="T25" s="451"/>
      <c r="U25" s="451"/>
      <c r="V25" s="451"/>
      <c r="W25" s="451"/>
      <c r="X25" s="159"/>
      <c r="Y25" s="155"/>
      <c r="Z25" s="160"/>
      <c r="AA25" s="160"/>
      <c r="AB25" s="160"/>
    </row>
    <row r="26" spans="1:28">
      <c r="A26" s="444"/>
      <c r="B26" s="445"/>
      <c r="C26" s="445"/>
      <c r="D26" s="445"/>
      <c r="E26" s="445"/>
      <c r="F26" s="445"/>
      <c r="G26" s="445"/>
      <c r="H26" s="445"/>
      <c r="I26" s="445"/>
      <c r="J26" s="445"/>
      <c r="K26" s="445"/>
      <c r="L26" s="445"/>
      <c r="M26" s="445"/>
      <c r="N26" s="445"/>
      <c r="O26" s="445"/>
      <c r="P26" s="446"/>
      <c r="Q26" s="154"/>
      <c r="R26" s="163"/>
      <c r="S26" s="451"/>
      <c r="T26" s="451"/>
      <c r="U26" s="451"/>
      <c r="V26" s="451"/>
      <c r="W26" s="451"/>
      <c r="X26" s="163"/>
      <c r="Y26" s="155"/>
      <c r="Z26" s="160"/>
      <c r="AA26" s="160"/>
      <c r="AB26" s="160"/>
    </row>
    <row r="27" spans="1:28">
      <c r="A27" s="444"/>
      <c r="B27" s="445"/>
      <c r="C27" s="445"/>
      <c r="D27" s="445"/>
      <c r="E27" s="445"/>
      <c r="F27" s="445"/>
      <c r="G27" s="445"/>
      <c r="H27" s="445"/>
      <c r="I27" s="445"/>
      <c r="J27" s="445"/>
      <c r="K27" s="445"/>
      <c r="L27" s="445"/>
      <c r="M27" s="445"/>
      <c r="N27" s="445"/>
      <c r="O27" s="445"/>
      <c r="P27" s="446"/>
      <c r="Q27" s="157"/>
      <c r="R27" s="163" t="s">
        <v>238</v>
      </c>
      <c r="S27" s="451"/>
      <c r="T27" s="451"/>
      <c r="U27" s="451"/>
      <c r="V27" s="451"/>
      <c r="W27" s="451"/>
      <c r="X27" s="163"/>
      <c r="Y27" s="155"/>
      <c r="Z27" s="160"/>
      <c r="AA27" s="160"/>
      <c r="AB27" s="160"/>
    </row>
    <row r="28" spans="1:28">
      <c r="A28" s="444"/>
      <c r="B28" s="445"/>
      <c r="C28" s="445"/>
      <c r="D28" s="445"/>
      <c r="E28" s="445"/>
      <c r="F28" s="445"/>
      <c r="G28" s="445"/>
      <c r="H28" s="445"/>
      <c r="I28" s="445"/>
      <c r="J28" s="445"/>
      <c r="K28" s="445"/>
      <c r="L28" s="445"/>
      <c r="M28" s="445"/>
      <c r="N28" s="445"/>
      <c r="O28" s="445"/>
      <c r="P28" s="446"/>
      <c r="Q28" s="154"/>
      <c r="R28" s="163"/>
      <c r="S28" s="451"/>
      <c r="T28" s="451"/>
      <c r="U28" s="451"/>
      <c r="V28" s="451"/>
      <c r="W28" s="451"/>
      <c r="X28" s="163"/>
      <c r="Y28" s="155"/>
      <c r="Z28" s="160"/>
      <c r="AA28" s="160"/>
      <c r="AB28" s="160"/>
    </row>
    <row r="29" spans="1:28">
      <c r="A29" s="444"/>
      <c r="B29" s="445"/>
      <c r="C29" s="445"/>
      <c r="D29" s="445"/>
      <c r="E29" s="445"/>
      <c r="F29" s="445"/>
      <c r="G29" s="445"/>
      <c r="H29" s="445"/>
      <c r="I29" s="445"/>
      <c r="J29" s="445"/>
      <c r="K29" s="445"/>
      <c r="L29" s="445"/>
      <c r="M29" s="445"/>
      <c r="N29" s="445"/>
      <c r="O29" s="445"/>
      <c r="P29" s="446"/>
      <c r="Q29" s="154"/>
      <c r="R29" s="163"/>
      <c r="S29" s="451"/>
      <c r="T29" s="451"/>
      <c r="U29" s="451"/>
      <c r="V29" s="451"/>
      <c r="W29" s="451"/>
      <c r="X29" s="163"/>
      <c r="Y29" s="155"/>
      <c r="Z29" s="160"/>
      <c r="AA29" s="160"/>
      <c r="AB29" s="160"/>
    </row>
    <row r="30" spans="1:28">
      <c r="A30" s="444"/>
      <c r="B30" s="445"/>
      <c r="C30" s="445"/>
      <c r="D30" s="445"/>
      <c r="E30" s="445"/>
      <c r="F30" s="445"/>
      <c r="G30" s="445"/>
      <c r="H30" s="445"/>
      <c r="I30" s="445"/>
      <c r="J30" s="445"/>
      <c r="K30" s="445"/>
      <c r="L30" s="445"/>
      <c r="M30" s="445"/>
      <c r="N30" s="445"/>
      <c r="O30" s="445"/>
      <c r="P30" s="446"/>
      <c r="Q30" s="154"/>
      <c r="R30" s="163"/>
      <c r="S30" s="451"/>
      <c r="T30" s="451"/>
      <c r="U30" s="451"/>
      <c r="V30" s="451"/>
      <c r="W30" s="451"/>
      <c r="X30" s="163"/>
      <c r="Y30" s="155"/>
      <c r="Z30" s="160"/>
      <c r="AA30" s="160"/>
      <c r="AB30" s="160"/>
    </row>
    <row r="31" spans="1:28">
      <c r="A31" s="444"/>
      <c r="B31" s="445"/>
      <c r="C31" s="445"/>
      <c r="D31" s="445"/>
      <c r="E31" s="445"/>
      <c r="F31" s="445"/>
      <c r="G31" s="445"/>
      <c r="H31" s="445"/>
      <c r="I31" s="445"/>
      <c r="J31" s="445"/>
      <c r="K31" s="445"/>
      <c r="L31" s="445"/>
      <c r="M31" s="445"/>
      <c r="N31" s="445"/>
      <c r="O31" s="445"/>
      <c r="P31" s="446"/>
      <c r="Q31" s="154"/>
      <c r="R31" s="163"/>
      <c r="S31" s="451"/>
      <c r="T31" s="451"/>
      <c r="U31" s="451"/>
      <c r="V31" s="451"/>
      <c r="W31" s="451"/>
      <c r="X31" s="163"/>
      <c r="Y31" s="155"/>
      <c r="Z31" s="160"/>
      <c r="AA31" s="160"/>
      <c r="AB31" s="160"/>
    </row>
    <row r="32" spans="1:28">
      <c r="A32" s="444"/>
      <c r="B32" s="445"/>
      <c r="C32" s="445"/>
      <c r="D32" s="445"/>
      <c r="E32" s="445"/>
      <c r="F32" s="445"/>
      <c r="G32" s="445"/>
      <c r="H32" s="445"/>
      <c r="I32" s="445"/>
      <c r="J32" s="445"/>
      <c r="K32" s="445"/>
      <c r="L32" s="445"/>
      <c r="M32" s="445"/>
      <c r="N32" s="445"/>
      <c r="O32" s="445"/>
      <c r="P32" s="446"/>
      <c r="Q32" s="154"/>
      <c r="R32" s="163"/>
      <c r="S32" s="451"/>
      <c r="T32" s="451"/>
      <c r="U32" s="451"/>
      <c r="V32" s="451"/>
      <c r="W32" s="451"/>
      <c r="X32" s="163"/>
      <c r="Y32" s="155"/>
      <c r="Z32" s="160"/>
      <c r="AA32" s="160"/>
      <c r="AB32" s="160"/>
    </row>
    <row r="33" spans="1:28">
      <c r="A33" s="444"/>
      <c r="B33" s="445"/>
      <c r="C33" s="445"/>
      <c r="D33" s="445"/>
      <c r="E33" s="445"/>
      <c r="F33" s="445"/>
      <c r="G33" s="445"/>
      <c r="H33" s="445"/>
      <c r="I33" s="445"/>
      <c r="J33" s="445"/>
      <c r="K33" s="445"/>
      <c r="L33" s="445"/>
      <c r="M33" s="445"/>
      <c r="N33" s="445"/>
      <c r="O33" s="445"/>
      <c r="P33" s="446"/>
      <c r="Q33" s="154"/>
      <c r="R33" s="163"/>
      <c r="S33" s="451"/>
      <c r="T33" s="451"/>
      <c r="U33" s="451"/>
      <c r="V33" s="451"/>
      <c r="W33" s="451"/>
      <c r="X33" s="163"/>
      <c r="Y33" s="155"/>
      <c r="Z33" s="160"/>
      <c r="AA33" s="160"/>
      <c r="AB33" s="160"/>
    </row>
    <row r="34" spans="1:28">
      <c r="A34" s="444"/>
      <c r="B34" s="445"/>
      <c r="C34" s="445"/>
      <c r="D34" s="445"/>
      <c r="E34" s="445"/>
      <c r="F34" s="445"/>
      <c r="G34" s="445"/>
      <c r="H34" s="445"/>
      <c r="I34" s="445"/>
      <c r="J34" s="445"/>
      <c r="K34" s="445"/>
      <c r="L34" s="445"/>
      <c r="M34" s="445"/>
      <c r="N34" s="445"/>
      <c r="O34" s="445"/>
      <c r="P34" s="446"/>
      <c r="Q34" s="157"/>
      <c r="R34" s="163"/>
      <c r="S34" s="451"/>
      <c r="T34" s="451"/>
      <c r="U34" s="451"/>
      <c r="V34" s="451"/>
      <c r="W34" s="451"/>
      <c r="X34" s="163"/>
      <c r="Y34" s="155"/>
      <c r="Z34" s="160"/>
      <c r="AA34" s="160"/>
      <c r="AB34" s="160"/>
    </row>
    <row r="35" spans="1:28">
      <c r="A35" s="444"/>
      <c r="B35" s="445"/>
      <c r="C35" s="445"/>
      <c r="D35" s="445"/>
      <c r="E35" s="445"/>
      <c r="F35" s="445"/>
      <c r="G35" s="445"/>
      <c r="H35" s="445"/>
      <c r="I35" s="445"/>
      <c r="J35" s="445"/>
      <c r="K35" s="445"/>
      <c r="L35" s="445"/>
      <c r="M35" s="445"/>
      <c r="N35" s="445"/>
      <c r="O35" s="445"/>
      <c r="P35" s="446"/>
      <c r="Q35" s="157"/>
      <c r="R35" s="163"/>
      <c r="S35" s="451"/>
      <c r="T35" s="451"/>
      <c r="U35" s="451"/>
      <c r="V35" s="451"/>
      <c r="W35" s="451"/>
      <c r="X35" s="163"/>
      <c r="Y35" s="155"/>
      <c r="Z35" s="160"/>
      <c r="AA35" s="160"/>
      <c r="AB35" s="160"/>
    </row>
    <row r="36" spans="1:28">
      <c r="A36" s="444"/>
      <c r="B36" s="445"/>
      <c r="C36" s="445"/>
      <c r="D36" s="445"/>
      <c r="E36" s="445"/>
      <c r="F36" s="445"/>
      <c r="G36" s="445"/>
      <c r="H36" s="445"/>
      <c r="I36" s="445"/>
      <c r="J36" s="445"/>
      <c r="K36" s="445"/>
      <c r="L36" s="445"/>
      <c r="M36" s="445"/>
      <c r="N36" s="445"/>
      <c r="O36" s="445"/>
      <c r="P36" s="446"/>
      <c r="Q36" s="154"/>
      <c r="R36" s="163"/>
      <c r="S36" s="451"/>
      <c r="T36" s="451"/>
      <c r="U36" s="451"/>
      <c r="V36" s="451"/>
      <c r="W36" s="451"/>
      <c r="X36" s="163"/>
      <c r="Y36" s="155"/>
      <c r="Z36" s="160"/>
      <c r="AA36" s="160"/>
      <c r="AB36" s="160"/>
    </row>
    <row r="37" spans="1:28">
      <c r="A37" s="444"/>
      <c r="B37" s="445"/>
      <c r="C37" s="445"/>
      <c r="D37" s="445"/>
      <c r="E37" s="445"/>
      <c r="F37" s="445"/>
      <c r="G37" s="445"/>
      <c r="H37" s="445"/>
      <c r="I37" s="445"/>
      <c r="J37" s="445"/>
      <c r="K37" s="445"/>
      <c r="L37" s="445"/>
      <c r="M37" s="445"/>
      <c r="N37" s="445"/>
      <c r="O37" s="445"/>
      <c r="P37" s="446"/>
      <c r="Q37" s="154"/>
      <c r="R37" s="163" t="s">
        <v>238</v>
      </c>
      <c r="S37" s="451"/>
      <c r="T37" s="451"/>
      <c r="U37" s="451"/>
      <c r="V37" s="451"/>
      <c r="W37" s="451"/>
      <c r="X37" s="163"/>
      <c r="Y37" s="155"/>
      <c r="Z37" s="160"/>
      <c r="AA37" s="160"/>
      <c r="AB37" s="160"/>
    </row>
    <row r="38" spans="1:28">
      <c r="A38" s="444"/>
      <c r="B38" s="445"/>
      <c r="C38" s="445"/>
      <c r="D38" s="445"/>
      <c r="E38" s="445"/>
      <c r="F38" s="445"/>
      <c r="G38" s="445"/>
      <c r="H38" s="445"/>
      <c r="I38" s="445"/>
      <c r="J38" s="445"/>
      <c r="K38" s="445"/>
      <c r="L38" s="445"/>
      <c r="M38" s="445"/>
      <c r="N38" s="445"/>
      <c r="O38" s="445"/>
      <c r="P38" s="446"/>
      <c r="Q38" s="154"/>
      <c r="R38" s="163"/>
      <c r="S38" s="451"/>
      <c r="T38" s="451"/>
      <c r="U38" s="451"/>
      <c r="V38" s="451"/>
      <c r="W38" s="451"/>
      <c r="X38" s="163"/>
      <c r="Y38" s="155"/>
      <c r="Z38" s="160"/>
      <c r="AA38" s="160"/>
      <c r="AB38" s="160"/>
    </row>
    <row r="39" spans="1:28">
      <c r="A39" s="444"/>
      <c r="B39" s="445"/>
      <c r="C39" s="445"/>
      <c r="D39" s="445"/>
      <c r="E39" s="445"/>
      <c r="F39" s="445"/>
      <c r="G39" s="445"/>
      <c r="H39" s="445"/>
      <c r="I39" s="445"/>
      <c r="J39" s="445"/>
      <c r="K39" s="445"/>
      <c r="L39" s="445"/>
      <c r="M39" s="445"/>
      <c r="N39" s="445"/>
      <c r="O39" s="445"/>
      <c r="P39" s="446"/>
      <c r="Q39" s="154"/>
      <c r="R39" s="163"/>
      <c r="S39" s="451"/>
      <c r="T39" s="451"/>
      <c r="U39" s="451"/>
      <c r="V39" s="451"/>
      <c r="W39" s="451"/>
      <c r="X39" s="163"/>
      <c r="Y39" s="155"/>
      <c r="Z39" s="160"/>
      <c r="AA39" s="160"/>
      <c r="AB39" s="160"/>
    </row>
    <row r="40" spans="1:28">
      <c r="A40" s="447"/>
      <c r="B40" s="448"/>
      <c r="C40" s="448"/>
      <c r="D40" s="448"/>
      <c r="E40" s="448"/>
      <c r="F40" s="448"/>
      <c r="G40" s="448"/>
      <c r="H40" s="448"/>
      <c r="I40" s="448"/>
      <c r="J40" s="448"/>
      <c r="K40" s="448"/>
      <c r="L40" s="448"/>
      <c r="M40" s="448"/>
      <c r="N40" s="448"/>
      <c r="O40" s="448"/>
      <c r="P40" s="449"/>
      <c r="Q40" s="154"/>
      <c r="R40" s="163"/>
      <c r="S40" s="451"/>
      <c r="T40" s="451"/>
      <c r="U40" s="451"/>
      <c r="V40" s="451"/>
      <c r="W40" s="451"/>
      <c r="X40" s="163"/>
      <c r="Y40" s="155"/>
      <c r="Z40" s="160"/>
      <c r="AA40" s="160"/>
      <c r="AB40" s="160"/>
    </row>
    <row r="41" spans="1:28">
      <c r="A41" s="150"/>
      <c r="B41" s="150"/>
      <c r="C41" s="150"/>
      <c r="D41" s="150"/>
      <c r="E41" s="150"/>
      <c r="F41" s="150"/>
      <c r="G41" s="150"/>
      <c r="H41" s="150"/>
      <c r="I41" s="150"/>
      <c r="J41" s="150"/>
      <c r="K41" s="150"/>
      <c r="L41" s="150"/>
      <c r="M41" s="160"/>
      <c r="N41" s="150"/>
      <c r="O41" s="150"/>
      <c r="P41" s="150"/>
      <c r="Q41" s="154"/>
      <c r="R41" s="154"/>
      <c r="S41" s="452"/>
      <c r="T41" s="452"/>
      <c r="U41" s="452"/>
      <c r="V41" s="452"/>
      <c r="W41" s="452"/>
      <c r="X41" s="154"/>
      <c r="Y41" s="155"/>
      <c r="Z41" s="160"/>
      <c r="AA41" s="160"/>
      <c r="AB41" s="160"/>
    </row>
    <row r="42" spans="1:28">
      <c r="A42" s="441" t="s">
        <v>236</v>
      </c>
      <c r="B42" s="442"/>
      <c r="C42" s="442"/>
      <c r="D42" s="442"/>
      <c r="E42" s="442"/>
      <c r="F42" s="442"/>
      <c r="G42" s="442"/>
      <c r="H42" s="442"/>
      <c r="I42" s="442"/>
      <c r="J42" s="442"/>
      <c r="K42" s="442"/>
      <c r="L42" s="442"/>
      <c r="M42" s="442"/>
      <c r="N42" s="442"/>
      <c r="O42" s="442"/>
      <c r="P42" s="443"/>
      <c r="Q42" s="154"/>
      <c r="R42" s="158"/>
      <c r="S42" s="450"/>
      <c r="T42" s="450"/>
      <c r="U42" s="450"/>
      <c r="V42" s="450"/>
      <c r="W42" s="450"/>
      <c r="X42" s="158"/>
      <c r="Y42" s="155"/>
      <c r="Z42" s="160"/>
      <c r="AA42" s="160"/>
      <c r="AB42" s="160"/>
    </row>
    <row r="43" spans="1:28">
      <c r="A43" s="444"/>
      <c r="B43" s="445"/>
      <c r="C43" s="445"/>
      <c r="D43" s="445"/>
      <c r="E43" s="445"/>
      <c r="F43" s="445"/>
      <c r="G43" s="445"/>
      <c r="H43" s="445"/>
      <c r="I43" s="445"/>
      <c r="J43" s="445"/>
      <c r="K43" s="445"/>
      <c r="L43" s="445"/>
      <c r="M43" s="445"/>
      <c r="N43" s="445"/>
      <c r="O43" s="445"/>
      <c r="P43" s="446"/>
      <c r="Q43" s="154"/>
      <c r="R43" s="159"/>
      <c r="S43" s="451"/>
      <c r="T43" s="451"/>
      <c r="U43" s="451"/>
      <c r="V43" s="451"/>
      <c r="W43" s="451"/>
      <c r="X43" s="159"/>
      <c r="Y43" s="155"/>
      <c r="Z43" s="160"/>
      <c r="AA43" s="160"/>
      <c r="AB43" s="160"/>
    </row>
    <row r="44" spans="1:28">
      <c r="A44" s="444"/>
      <c r="B44" s="445"/>
      <c r="C44" s="445"/>
      <c r="D44" s="445"/>
      <c r="E44" s="445"/>
      <c r="F44" s="445"/>
      <c r="G44" s="445"/>
      <c r="H44" s="445"/>
      <c r="I44" s="445"/>
      <c r="J44" s="445"/>
      <c r="K44" s="445"/>
      <c r="L44" s="445"/>
      <c r="M44" s="445"/>
      <c r="N44" s="445"/>
      <c r="O44" s="445"/>
      <c r="P44" s="446"/>
      <c r="Q44" s="154"/>
      <c r="R44" s="159" t="s">
        <v>238</v>
      </c>
      <c r="S44" s="451"/>
      <c r="T44" s="451"/>
      <c r="U44" s="451"/>
      <c r="V44" s="451"/>
      <c r="W44" s="451"/>
      <c r="X44" s="159"/>
      <c r="Y44" s="155"/>
      <c r="Z44" s="160"/>
      <c r="AA44" s="160"/>
      <c r="AB44" s="160"/>
    </row>
    <row r="45" spans="1:28">
      <c r="A45" s="444"/>
      <c r="B45" s="445"/>
      <c r="C45" s="445"/>
      <c r="D45" s="445"/>
      <c r="E45" s="445"/>
      <c r="F45" s="445"/>
      <c r="G45" s="445"/>
      <c r="H45" s="445"/>
      <c r="I45" s="445"/>
      <c r="J45" s="445"/>
      <c r="K45" s="445"/>
      <c r="L45" s="445"/>
      <c r="M45" s="445"/>
      <c r="N45" s="445"/>
      <c r="O45" s="445"/>
      <c r="P45" s="446"/>
      <c r="Q45" s="154"/>
      <c r="R45" s="159" t="s">
        <v>238</v>
      </c>
      <c r="S45" s="451"/>
      <c r="T45" s="451"/>
      <c r="U45" s="451"/>
      <c r="V45" s="451"/>
      <c r="W45" s="451"/>
      <c r="X45" s="159"/>
      <c r="Y45" s="155"/>
      <c r="Z45" s="160"/>
      <c r="AA45" s="160"/>
      <c r="AB45" s="160"/>
    </row>
    <row r="46" spans="1:28">
      <c r="A46" s="444"/>
      <c r="B46" s="445"/>
      <c r="C46" s="445"/>
      <c r="D46" s="445"/>
      <c r="E46" s="445"/>
      <c r="F46" s="445"/>
      <c r="G46" s="445"/>
      <c r="H46" s="445"/>
      <c r="I46" s="445"/>
      <c r="J46" s="445"/>
      <c r="K46" s="445"/>
      <c r="L46" s="445"/>
      <c r="M46" s="445"/>
      <c r="N46" s="445"/>
      <c r="O46" s="445"/>
      <c r="P46" s="446"/>
      <c r="Q46" s="154"/>
      <c r="R46" s="163"/>
      <c r="S46" s="451"/>
      <c r="T46" s="451"/>
      <c r="U46" s="451"/>
      <c r="V46" s="451"/>
      <c r="W46" s="451"/>
      <c r="X46" s="163"/>
      <c r="Y46" s="155"/>
      <c r="Z46" s="160"/>
      <c r="AA46" s="160"/>
      <c r="AB46" s="160"/>
    </row>
    <row r="47" spans="1:28">
      <c r="A47" s="444"/>
      <c r="B47" s="445"/>
      <c r="C47" s="445"/>
      <c r="D47" s="445"/>
      <c r="E47" s="445"/>
      <c r="F47" s="445"/>
      <c r="G47" s="445"/>
      <c r="H47" s="445"/>
      <c r="I47" s="445"/>
      <c r="J47" s="445"/>
      <c r="K47" s="445"/>
      <c r="L47" s="445"/>
      <c r="M47" s="445"/>
      <c r="N47" s="445"/>
      <c r="O47" s="445"/>
      <c r="P47" s="446"/>
      <c r="Q47" s="154"/>
      <c r="R47" s="163" t="s">
        <v>238</v>
      </c>
      <c r="S47" s="451"/>
      <c r="T47" s="451"/>
      <c r="U47" s="451"/>
      <c r="V47" s="451"/>
      <c r="W47" s="451"/>
      <c r="X47" s="163"/>
      <c r="Y47" s="155"/>
      <c r="Z47" s="160"/>
      <c r="AA47" s="160"/>
      <c r="AB47" s="160"/>
    </row>
    <row r="48" spans="1:28">
      <c r="A48" s="444"/>
      <c r="B48" s="445"/>
      <c r="C48" s="445"/>
      <c r="D48" s="445"/>
      <c r="E48" s="445"/>
      <c r="F48" s="445"/>
      <c r="G48" s="445"/>
      <c r="H48" s="445"/>
      <c r="I48" s="445"/>
      <c r="J48" s="445"/>
      <c r="K48" s="445"/>
      <c r="L48" s="445"/>
      <c r="M48" s="445"/>
      <c r="N48" s="445"/>
      <c r="O48" s="445"/>
      <c r="P48" s="446"/>
      <c r="Q48" s="154"/>
      <c r="R48" s="163"/>
      <c r="S48" s="451"/>
      <c r="T48" s="451"/>
      <c r="U48" s="451"/>
      <c r="V48" s="451"/>
      <c r="W48" s="451"/>
      <c r="X48" s="163"/>
      <c r="Y48" s="155"/>
      <c r="Z48" s="160"/>
      <c r="AA48" s="160"/>
      <c r="AB48" s="160"/>
    </row>
    <row r="49" spans="1:28">
      <c r="A49" s="444"/>
      <c r="B49" s="445"/>
      <c r="C49" s="445"/>
      <c r="D49" s="445"/>
      <c r="E49" s="445"/>
      <c r="F49" s="445"/>
      <c r="G49" s="445"/>
      <c r="H49" s="445"/>
      <c r="I49" s="445"/>
      <c r="J49" s="445"/>
      <c r="K49" s="445"/>
      <c r="L49" s="445"/>
      <c r="M49" s="445"/>
      <c r="N49" s="445"/>
      <c r="O49" s="445"/>
      <c r="P49" s="446"/>
      <c r="Q49" s="154"/>
      <c r="R49" s="163"/>
      <c r="S49" s="451"/>
      <c r="T49" s="451"/>
      <c r="U49" s="451"/>
      <c r="V49" s="451"/>
      <c r="W49" s="451"/>
      <c r="X49" s="163"/>
      <c r="Y49" s="155"/>
      <c r="Z49" s="160"/>
      <c r="AA49" s="160"/>
      <c r="AB49" s="160"/>
    </row>
    <row r="50" spans="1:28">
      <c r="A50" s="444"/>
      <c r="B50" s="445"/>
      <c r="C50" s="445"/>
      <c r="D50" s="445"/>
      <c r="E50" s="445"/>
      <c r="F50" s="445"/>
      <c r="G50" s="445"/>
      <c r="H50" s="445"/>
      <c r="I50" s="445"/>
      <c r="J50" s="445"/>
      <c r="K50" s="445"/>
      <c r="L50" s="445"/>
      <c r="M50" s="445"/>
      <c r="N50" s="445"/>
      <c r="O50" s="445"/>
      <c r="P50" s="446"/>
      <c r="Q50" s="154"/>
      <c r="R50" s="163"/>
      <c r="S50" s="451"/>
      <c r="T50" s="451"/>
      <c r="U50" s="451"/>
      <c r="V50" s="451"/>
      <c r="W50" s="451"/>
      <c r="X50" s="163"/>
      <c r="Y50" s="155"/>
      <c r="Z50" s="160"/>
      <c r="AA50" s="160"/>
      <c r="AB50" s="160"/>
    </row>
    <row r="51" spans="1:28">
      <c r="A51" s="444"/>
      <c r="B51" s="445"/>
      <c r="C51" s="445"/>
      <c r="D51" s="445"/>
      <c r="E51" s="445"/>
      <c r="F51" s="445"/>
      <c r="G51" s="445"/>
      <c r="H51" s="445"/>
      <c r="I51" s="445"/>
      <c r="J51" s="445"/>
      <c r="K51" s="445"/>
      <c r="L51" s="445"/>
      <c r="M51" s="445"/>
      <c r="N51" s="445"/>
      <c r="O51" s="445"/>
      <c r="P51" s="446"/>
      <c r="Q51" s="154"/>
      <c r="R51" s="163"/>
      <c r="S51" s="451"/>
      <c r="T51" s="451"/>
      <c r="U51" s="451"/>
      <c r="V51" s="451"/>
      <c r="W51" s="451"/>
      <c r="X51" s="163"/>
      <c r="Y51" s="155"/>
      <c r="Z51" s="160"/>
      <c r="AA51" s="160"/>
      <c r="AB51" s="160"/>
    </row>
    <row r="52" spans="1:28">
      <c r="A52" s="444"/>
      <c r="B52" s="445"/>
      <c r="C52" s="445"/>
      <c r="D52" s="445"/>
      <c r="E52" s="445"/>
      <c r="F52" s="445"/>
      <c r="G52" s="445"/>
      <c r="H52" s="445"/>
      <c r="I52" s="445"/>
      <c r="J52" s="445"/>
      <c r="K52" s="445"/>
      <c r="L52" s="445"/>
      <c r="M52" s="445"/>
      <c r="N52" s="445"/>
      <c r="O52" s="445"/>
      <c r="P52" s="446"/>
      <c r="Q52" s="154"/>
      <c r="R52" s="163"/>
      <c r="S52" s="451"/>
      <c r="T52" s="451"/>
      <c r="U52" s="451"/>
      <c r="V52" s="451"/>
      <c r="W52" s="451"/>
      <c r="X52" s="163"/>
      <c r="Y52" s="155"/>
      <c r="Z52" s="160"/>
      <c r="AA52" s="160"/>
      <c r="AB52" s="160"/>
    </row>
    <row r="53" spans="1:28">
      <c r="A53" s="444"/>
      <c r="B53" s="445"/>
      <c r="C53" s="445"/>
      <c r="D53" s="445"/>
      <c r="E53" s="445"/>
      <c r="F53" s="445"/>
      <c r="G53" s="445"/>
      <c r="H53" s="445"/>
      <c r="I53" s="445"/>
      <c r="J53" s="445"/>
      <c r="K53" s="445"/>
      <c r="L53" s="445"/>
      <c r="M53" s="445"/>
      <c r="N53" s="445"/>
      <c r="O53" s="445"/>
      <c r="P53" s="446"/>
      <c r="Q53" s="154"/>
      <c r="R53" s="163"/>
      <c r="S53" s="451"/>
      <c r="T53" s="451"/>
      <c r="U53" s="451"/>
      <c r="V53" s="451"/>
      <c r="W53" s="451"/>
      <c r="X53" s="163"/>
      <c r="Y53" s="155"/>
      <c r="Z53" s="160"/>
      <c r="AA53" s="160"/>
      <c r="AB53" s="160"/>
    </row>
    <row r="54" spans="1:28">
      <c r="A54" s="444"/>
      <c r="B54" s="445"/>
      <c r="C54" s="445"/>
      <c r="D54" s="445"/>
      <c r="E54" s="445"/>
      <c r="F54" s="445"/>
      <c r="G54" s="445"/>
      <c r="H54" s="445"/>
      <c r="I54" s="445"/>
      <c r="J54" s="445"/>
      <c r="K54" s="445"/>
      <c r="L54" s="445"/>
      <c r="M54" s="445"/>
      <c r="N54" s="445"/>
      <c r="O54" s="445"/>
      <c r="P54" s="446"/>
      <c r="Q54" s="154"/>
      <c r="R54" s="163"/>
      <c r="S54" s="451"/>
      <c r="T54" s="451"/>
      <c r="U54" s="451"/>
      <c r="V54" s="451"/>
      <c r="W54" s="451"/>
      <c r="X54" s="163"/>
      <c r="Y54" s="155"/>
      <c r="Z54" s="160"/>
      <c r="AA54" s="160"/>
      <c r="AB54" s="160"/>
    </row>
    <row r="55" spans="1:28">
      <c r="A55" s="444"/>
      <c r="B55" s="445"/>
      <c r="C55" s="445"/>
      <c r="D55" s="445"/>
      <c r="E55" s="445"/>
      <c r="F55" s="445"/>
      <c r="G55" s="445"/>
      <c r="H55" s="445"/>
      <c r="I55" s="445"/>
      <c r="J55" s="445"/>
      <c r="K55" s="445"/>
      <c r="L55" s="445"/>
      <c r="M55" s="445"/>
      <c r="N55" s="445"/>
      <c r="O55" s="445"/>
      <c r="P55" s="446"/>
      <c r="Q55" s="154"/>
      <c r="R55" s="163"/>
      <c r="S55" s="451"/>
      <c r="T55" s="451"/>
      <c r="U55" s="451"/>
      <c r="V55" s="451"/>
      <c r="W55" s="451"/>
      <c r="X55" s="163"/>
      <c r="Y55" s="155"/>
      <c r="Z55" s="160"/>
      <c r="AA55" s="160"/>
      <c r="AB55" s="160"/>
    </row>
    <row r="56" spans="1:28">
      <c r="A56" s="444"/>
      <c r="B56" s="445"/>
      <c r="C56" s="445"/>
      <c r="D56" s="445"/>
      <c r="E56" s="445"/>
      <c r="F56" s="445"/>
      <c r="G56" s="445"/>
      <c r="H56" s="445"/>
      <c r="I56" s="445"/>
      <c r="J56" s="445"/>
      <c r="K56" s="445"/>
      <c r="L56" s="445"/>
      <c r="M56" s="445"/>
      <c r="N56" s="445"/>
      <c r="O56" s="445"/>
      <c r="P56" s="446"/>
      <c r="Q56" s="154"/>
      <c r="R56" s="163"/>
      <c r="S56" s="451"/>
      <c r="T56" s="451"/>
      <c r="U56" s="451"/>
      <c r="V56" s="451"/>
      <c r="W56" s="451"/>
      <c r="X56" s="163"/>
      <c r="Y56" s="155"/>
      <c r="Z56" s="160"/>
      <c r="AA56" s="160"/>
      <c r="AB56" s="160"/>
    </row>
    <row r="57" spans="1:28">
      <c r="A57" s="444"/>
      <c r="B57" s="445"/>
      <c r="C57" s="445"/>
      <c r="D57" s="445"/>
      <c r="E57" s="445"/>
      <c r="F57" s="445"/>
      <c r="G57" s="445"/>
      <c r="H57" s="445"/>
      <c r="I57" s="445"/>
      <c r="J57" s="445"/>
      <c r="K57" s="445"/>
      <c r="L57" s="445"/>
      <c r="M57" s="445"/>
      <c r="N57" s="445"/>
      <c r="O57" s="445"/>
      <c r="P57" s="446"/>
      <c r="Q57" s="157"/>
      <c r="R57" s="163" t="s">
        <v>238</v>
      </c>
      <c r="S57" s="451"/>
      <c r="T57" s="451"/>
      <c r="U57" s="451"/>
      <c r="V57" s="451"/>
      <c r="W57" s="451"/>
      <c r="X57" s="163"/>
      <c r="Y57" s="155"/>
      <c r="Z57" s="160"/>
      <c r="AA57" s="160"/>
      <c r="AB57" s="160"/>
    </row>
    <row r="58" spans="1:28">
      <c r="A58" s="444"/>
      <c r="B58" s="445"/>
      <c r="C58" s="445"/>
      <c r="D58" s="445"/>
      <c r="E58" s="445"/>
      <c r="F58" s="445"/>
      <c r="G58" s="445"/>
      <c r="H58" s="445"/>
      <c r="I58" s="445"/>
      <c r="J58" s="445"/>
      <c r="K58" s="445"/>
      <c r="L58" s="445"/>
      <c r="M58" s="445"/>
      <c r="N58" s="445"/>
      <c r="O58" s="445"/>
      <c r="P58" s="446"/>
      <c r="Q58" s="154"/>
      <c r="R58" s="163"/>
      <c r="S58" s="451"/>
      <c r="T58" s="451"/>
      <c r="U58" s="451"/>
      <c r="V58" s="451"/>
      <c r="W58" s="451"/>
      <c r="X58" s="163"/>
      <c r="Y58" s="155"/>
      <c r="Z58" s="160"/>
      <c r="AA58" s="160"/>
      <c r="AB58" s="160"/>
    </row>
    <row r="59" spans="1:28">
      <c r="A59" s="444"/>
      <c r="B59" s="445"/>
      <c r="C59" s="445"/>
      <c r="D59" s="445"/>
      <c r="E59" s="445"/>
      <c r="F59" s="445"/>
      <c r="G59" s="445"/>
      <c r="H59" s="445"/>
      <c r="I59" s="445"/>
      <c r="J59" s="445"/>
      <c r="K59" s="445"/>
      <c r="L59" s="445"/>
      <c r="M59" s="445"/>
      <c r="N59" s="445"/>
      <c r="O59" s="445"/>
      <c r="P59" s="446"/>
      <c r="Q59" s="154"/>
      <c r="R59" s="163"/>
      <c r="S59" s="451"/>
      <c r="T59" s="451"/>
      <c r="U59" s="451"/>
      <c r="V59" s="451"/>
      <c r="W59" s="451"/>
      <c r="X59" s="163"/>
      <c r="Y59" s="155"/>
      <c r="Z59" s="160"/>
      <c r="AA59" s="160"/>
      <c r="AB59" s="160"/>
    </row>
    <row r="60" spans="1:28">
      <c r="A60" s="447"/>
      <c r="B60" s="448"/>
      <c r="C60" s="448"/>
      <c r="D60" s="448"/>
      <c r="E60" s="448"/>
      <c r="F60" s="448"/>
      <c r="G60" s="448"/>
      <c r="H60" s="448"/>
      <c r="I60" s="448"/>
      <c r="J60" s="448"/>
      <c r="K60" s="448"/>
      <c r="L60" s="448"/>
      <c r="M60" s="448"/>
      <c r="N60" s="448"/>
      <c r="O60" s="448"/>
      <c r="P60" s="449"/>
      <c r="Q60" s="154"/>
      <c r="R60" s="163"/>
      <c r="S60" s="451"/>
      <c r="T60" s="451"/>
      <c r="U60" s="451"/>
      <c r="V60" s="451"/>
      <c r="W60" s="451"/>
      <c r="X60" s="163"/>
      <c r="Y60" s="155"/>
      <c r="Z60" s="160"/>
      <c r="AA60" s="160"/>
      <c r="AB60" s="160"/>
    </row>
    <row r="61" spans="1:28">
      <c r="A61" s="150"/>
      <c r="B61" s="150"/>
      <c r="C61" s="150"/>
      <c r="D61" s="150"/>
      <c r="E61" s="150"/>
      <c r="F61" s="150"/>
      <c r="G61" s="150"/>
      <c r="H61" s="150"/>
      <c r="I61" s="150"/>
      <c r="J61" s="150"/>
      <c r="K61" s="150"/>
      <c r="L61" s="150"/>
      <c r="M61" s="160"/>
      <c r="N61" s="150"/>
      <c r="O61" s="150"/>
      <c r="P61" s="150"/>
      <c r="Q61" s="154"/>
      <c r="R61" s="154"/>
      <c r="S61" s="154"/>
      <c r="T61" s="154"/>
      <c r="U61" s="154"/>
      <c r="V61" s="154"/>
      <c r="W61" s="154"/>
      <c r="X61" s="154"/>
      <c r="Y61" s="155"/>
      <c r="Z61" s="160"/>
      <c r="AA61" s="160"/>
      <c r="AB61" s="160"/>
    </row>
    <row r="62" spans="1:28">
      <c r="A62" s="150"/>
      <c r="B62" s="150"/>
      <c r="C62" s="150"/>
      <c r="D62" s="150"/>
      <c r="E62" s="150"/>
      <c r="F62" s="150"/>
      <c r="G62" s="150"/>
      <c r="H62" s="150"/>
      <c r="I62" s="150"/>
      <c r="J62" s="150"/>
      <c r="K62" s="150"/>
      <c r="L62" s="150"/>
      <c r="M62" s="160"/>
      <c r="N62" s="150"/>
      <c r="O62" s="150"/>
      <c r="P62" s="150"/>
      <c r="Q62" s="165"/>
      <c r="R62" s="165"/>
      <c r="S62" s="165"/>
      <c r="T62" s="165"/>
      <c r="U62" s="165"/>
      <c r="V62" s="165"/>
      <c r="W62" s="165"/>
      <c r="X62" s="165"/>
      <c r="Y62" s="155"/>
      <c r="Z62" s="160"/>
      <c r="AA62" s="160"/>
      <c r="AB62" s="160"/>
    </row>
    <row r="63" spans="1:28">
      <c r="A63" s="150"/>
      <c r="B63" s="150"/>
      <c r="C63" s="150"/>
      <c r="D63" s="150"/>
      <c r="E63" s="150"/>
      <c r="F63" s="150"/>
      <c r="G63" s="150"/>
      <c r="H63" s="150"/>
      <c r="I63" s="150"/>
      <c r="J63" s="150"/>
      <c r="K63" s="150"/>
      <c r="L63" s="150"/>
      <c r="M63" s="160"/>
      <c r="N63" s="150"/>
      <c r="O63" s="150"/>
      <c r="P63" s="150"/>
      <c r="Q63" s="165"/>
      <c r="R63" s="165"/>
      <c r="S63" s="165"/>
      <c r="T63" s="165"/>
      <c r="U63" s="165"/>
      <c r="V63" s="165"/>
      <c r="W63" s="165"/>
      <c r="X63" s="165"/>
      <c r="Y63" s="155"/>
      <c r="Z63" s="160"/>
      <c r="AA63" s="160"/>
      <c r="AB63" s="160"/>
    </row>
    <row r="64" spans="1:28">
      <c r="A64" s="160"/>
      <c r="B64" s="160"/>
      <c r="C64" s="160"/>
      <c r="D64" s="160"/>
      <c r="E64" s="160"/>
      <c r="F64" s="160"/>
      <c r="G64" s="160"/>
      <c r="H64" s="160"/>
      <c r="I64" s="160"/>
      <c r="J64" s="160"/>
      <c r="K64" s="160"/>
      <c r="L64" s="160"/>
      <c r="M64" s="160"/>
      <c r="N64" s="160"/>
      <c r="O64" s="160"/>
      <c r="P64" s="160"/>
      <c r="Q64" s="155"/>
      <c r="R64" s="155"/>
      <c r="S64" s="155"/>
      <c r="T64" s="155"/>
      <c r="U64" s="155"/>
      <c r="V64" s="155"/>
      <c r="W64" s="155"/>
      <c r="X64" s="155"/>
      <c r="Y64" s="155"/>
      <c r="Z64" s="160"/>
      <c r="AA64" s="160"/>
      <c r="AB64" s="160"/>
    </row>
    <row r="65" spans="1:28">
      <c r="A65" s="160"/>
      <c r="B65" s="160"/>
      <c r="C65" s="160"/>
      <c r="D65" s="160"/>
      <c r="E65" s="160"/>
      <c r="F65" s="160"/>
      <c r="G65" s="160"/>
      <c r="H65" s="160"/>
      <c r="I65" s="160"/>
      <c r="J65" s="160"/>
      <c r="K65" s="160"/>
      <c r="L65" s="160"/>
      <c r="M65" s="160"/>
      <c r="N65" s="160"/>
      <c r="O65" s="160"/>
      <c r="P65" s="160"/>
      <c r="Q65" s="155"/>
      <c r="R65" s="155"/>
      <c r="S65" s="155"/>
      <c r="T65" s="155"/>
      <c r="U65" s="155"/>
      <c r="V65" s="155"/>
      <c r="W65" s="155"/>
      <c r="X65" s="155"/>
      <c r="Y65" s="155"/>
      <c r="Z65" s="160"/>
      <c r="AA65" s="160"/>
      <c r="AB65" s="160"/>
    </row>
    <row r="66" spans="1:28">
      <c r="A66" s="160"/>
      <c r="B66" s="160"/>
      <c r="C66" s="160"/>
      <c r="D66" s="160"/>
      <c r="E66" s="160"/>
      <c r="F66" s="160"/>
      <c r="G66" s="160"/>
      <c r="H66" s="160"/>
      <c r="I66" s="160"/>
      <c r="J66" s="160"/>
      <c r="K66" s="160"/>
      <c r="L66" s="160"/>
      <c r="M66" s="160"/>
      <c r="N66" s="160"/>
      <c r="O66" s="160"/>
      <c r="P66" s="160"/>
      <c r="Q66" s="155"/>
      <c r="R66" s="155"/>
      <c r="S66" s="155"/>
      <c r="T66" s="155"/>
      <c r="U66" s="155"/>
      <c r="V66" s="155"/>
      <c r="W66" s="155"/>
      <c r="X66" s="155"/>
      <c r="Y66" s="155"/>
      <c r="Z66" s="160"/>
      <c r="AA66" s="160"/>
      <c r="AB66" s="160"/>
    </row>
    <row r="67" spans="1:28">
      <c r="A67" s="160"/>
      <c r="B67" s="160"/>
      <c r="C67" s="160"/>
      <c r="D67" s="160"/>
      <c r="E67" s="160"/>
      <c r="F67" s="160"/>
      <c r="G67" s="160"/>
      <c r="H67" s="160"/>
      <c r="I67" s="160"/>
      <c r="J67" s="160"/>
      <c r="K67" s="160"/>
      <c r="L67" s="160"/>
      <c r="M67" s="160"/>
      <c r="N67" s="160"/>
      <c r="O67" s="160"/>
      <c r="P67" s="160"/>
      <c r="Q67" s="155"/>
      <c r="R67" s="155"/>
      <c r="S67" s="155"/>
      <c r="T67" s="155"/>
      <c r="U67" s="155"/>
      <c r="V67" s="155"/>
      <c r="W67" s="155"/>
      <c r="X67" s="155"/>
      <c r="Y67" s="155"/>
      <c r="Z67" s="160"/>
      <c r="AA67" s="160"/>
      <c r="AB67" s="160"/>
    </row>
    <row r="68" spans="1:28">
      <c r="A68" s="160"/>
      <c r="B68" s="160"/>
      <c r="C68" s="160"/>
      <c r="D68" s="160"/>
      <c r="E68" s="160"/>
      <c r="F68" s="160"/>
      <c r="G68" s="160"/>
      <c r="H68" s="160"/>
      <c r="I68" s="160"/>
      <c r="J68" s="160"/>
      <c r="K68" s="160"/>
      <c r="L68" s="160"/>
      <c r="M68" s="160"/>
      <c r="N68" s="160"/>
      <c r="O68" s="160"/>
      <c r="P68" s="160"/>
      <c r="Q68" s="155"/>
      <c r="R68" s="155"/>
      <c r="S68" s="155"/>
      <c r="T68" s="155"/>
      <c r="U68" s="155"/>
      <c r="V68" s="155"/>
      <c r="W68" s="155"/>
      <c r="X68" s="155"/>
      <c r="Y68" s="155"/>
      <c r="Z68" s="160"/>
      <c r="AA68" s="160"/>
      <c r="AB68" s="160"/>
    </row>
    <row r="69" spans="1:28">
      <c r="A69" s="160"/>
      <c r="B69" s="160"/>
      <c r="C69" s="160"/>
      <c r="D69" s="160"/>
      <c r="E69" s="160"/>
      <c r="F69" s="160"/>
      <c r="G69" s="160"/>
      <c r="H69" s="160"/>
      <c r="I69" s="160"/>
      <c r="J69" s="160"/>
      <c r="K69" s="160"/>
      <c r="L69" s="160"/>
      <c r="M69" s="160"/>
      <c r="N69" s="160"/>
      <c r="O69" s="160"/>
      <c r="P69" s="160"/>
      <c r="Q69" s="155"/>
      <c r="R69" s="155"/>
      <c r="S69" s="155"/>
      <c r="T69" s="155"/>
      <c r="U69" s="155"/>
      <c r="V69" s="155"/>
      <c r="W69" s="155"/>
      <c r="X69" s="155"/>
      <c r="Y69" s="155"/>
      <c r="Z69" s="160"/>
      <c r="AA69" s="160"/>
      <c r="AB69" s="160"/>
    </row>
    <row r="70" spans="1:28">
      <c r="A70" s="160"/>
      <c r="B70" s="160"/>
      <c r="C70" s="160"/>
      <c r="D70" s="160"/>
      <c r="E70" s="160"/>
      <c r="F70" s="160"/>
      <c r="G70" s="160"/>
      <c r="H70" s="160"/>
      <c r="I70" s="160"/>
      <c r="J70" s="160"/>
      <c r="K70" s="160"/>
      <c r="L70" s="160"/>
      <c r="M70" s="160"/>
      <c r="N70" s="160"/>
      <c r="O70" s="160"/>
      <c r="P70" s="160"/>
      <c r="Q70" s="155"/>
      <c r="R70" s="155"/>
      <c r="S70" s="155"/>
      <c r="T70" s="155"/>
      <c r="U70" s="155"/>
      <c r="V70" s="155"/>
      <c r="W70" s="155"/>
      <c r="X70" s="155"/>
      <c r="Y70" s="155"/>
      <c r="Z70" s="160"/>
      <c r="AA70" s="160"/>
      <c r="AB70" s="160"/>
    </row>
    <row r="71" spans="1:28">
      <c r="A71" s="160"/>
      <c r="B71" s="160"/>
      <c r="C71" s="160"/>
      <c r="D71" s="160"/>
      <c r="E71" s="160"/>
      <c r="F71" s="160"/>
      <c r="G71" s="160"/>
      <c r="H71" s="160"/>
      <c r="I71" s="160"/>
      <c r="J71" s="160"/>
      <c r="K71" s="160"/>
      <c r="L71" s="160"/>
      <c r="M71" s="160"/>
      <c r="N71" s="160"/>
      <c r="O71" s="160"/>
      <c r="P71" s="160"/>
      <c r="Q71" s="155"/>
      <c r="R71" s="155"/>
      <c r="S71" s="155"/>
      <c r="T71" s="155"/>
      <c r="U71" s="155"/>
      <c r="V71" s="155"/>
      <c r="W71" s="155"/>
      <c r="X71" s="155"/>
      <c r="Y71" s="155"/>
      <c r="Z71" s="160"/>
      <c r="AA71" s="160"/>
      <c r="AB71" s="160"/>
    </row>
  </sheetData>
  <mergeCells count="6">
    <mergeCell ref="A42:P60"/>
    <mergeCell ref="S42:W60"/>
    <mergeCell ref="A2:P20"/>
    <mergeCell ref="S2:W21"/>
    <mergeCell ref="A22:P40"/>
    <mergeCell ref="S22:W41"/>
  </mergeCells>
  <phoneticPr fontId="3"/>
  <dataValidations count="1">
    <dataValidation imeMode="hiragana" allowBlank="1" showInputMessage="1" showErrorMessage="1" sqref="X2:X59 JT2:JT59 TP2:TP59 ADL2:ADL59 ANH2:ANH59 AXD2:AXD59 BGZ2:BGZ59 BQV2:BQV59 CAR2:CAR59 CKN2:CKN59 CUJ2:CUJ59 DEF2:DEF59 DOB2:DOB59 DXX2:DXX59 EHT2:EHT59 ERP2:ERP59 FBL2:FBL59 FLH2:FLH59 FVD2:FVD59 GEZ2:GEZ59 GOV2:GOV59 GYR2:GYR59 HIN2:HIN59 HSJ2:HSJ59 ICF2:ICF59 IMB2:IMB59 IVX2:IVX59 JFT2:JFT59 JPP2:JPP59 JZL2:JZL59 KJH2:KJH59 KTD2:KTD59 LCZ2:LCZ59 LMV2:LMV59 LWR2:LWR59 MGN2:MGN59 MQJ2:MQJ59 NAF2:NAF59 NKB2:NKB59 NTX2:NTX59 ODT2:ODT59 ONP2:ONP59 OXL2:OXL59 PHH2:PHH59 PRD2:PRD59 QAZ2:QAZ59 QKV2:QKV59 QUR2:QUR59 REN2:REN59 ROJ2:ROJ59 RYF2:RYF59 SIB2:SIB59 SRX2:SRX59 TBT2:TBT59 TLP2:TLP59 TVL2:TVL59 UFH2:UFH59 UPD2:UPD59 UYZ2:UYZ59 VIV2:VIV59 VSR2:VSR59 WCN2:WCN59 WMJ2:WMJ59 WWF2:WWF59 X65538:X65595 JT65538:JT65595 TP65538:TP65595 ADL65538:ADL65595 ANH65538:ANH65595 AXD65538:AXD65595 BGZ65538:BGZ65595 BQV65538:BQV65595 CAR65538:CAR65595 CKN65538:CKN65595 CUJ65538:CUJ65595 DEF65538:DEF65595 DOB65538:DOB65595 DXX65538:DXX65595 EHT65538:EHT65595 ERP65538:ERP65595 FBL65538:FBL65595 FLH65538:FLH65595 FVD65538:FVD65595 GEZ65538:GEZ65595 GOV65538:GOV65595 GYR65538:GYR65595 HIN65538:HIN65595 HSJ65538:HSJ65595 ICF65538:ICF65595 IMB65538:IMB65595 IVX65538:IVX65595 JFT65538:JFT65595 JPP65538:JPP65595 JZL65538:JZL65595 KJH65538:KJH65595 KTD65538:KTD65595 LCZ65538:LCZ65595 LMV65538:LMV65595 LWR65538:LWR65595 MGN65538:MGN65595 MQJ65538:MQJ65595 NAF65538:NAF65595 NKB65538:NKB65595 NTX65538:NTX65595 ODT65538:ODT65595 ONP65538:ONP65595 OXL65538:OXL65595 PHH65538:PHH65595 PRD65538:PRD65595 QAZ65538:QAZ65595 QKV65538:QKV65595 QUR65538:QUR65595 REN65538:REN65595 ROJ65538:ROJ65595 RYF65538:RYF65595 SIB65538:SIB65595 SRX65538:SRX65595 TBT65538:TBT65595 TLP65538:TLP65595 TVL65538:TVL65595 UFH65538:UFH65595 UPD65538:UPD65595 UYZ65538:UYZ65595 VIV65538:VIV65595 VSR65538:VSR65595 WCN65538:WCN65595 WMJ65538:WMJ65595 WWF65538:WWF65595 X131074:X131131 JT131074:JT131131 TP131074:TP131131 ADL131074:ADL131131 ANH131074:ANH131131 AXD131074:AXD131131 BGZ131074:BGZ131131 BQV131074:BQV131131 CAR131074:CAR131131 CKN131074:CKN131131 CUJ131074:CUJ131131 DEF131074:DEF131131 DOB131074:DOB131131 DXX131074:DXX131131 EHT131074:EHT131131 ERP131074:ERP131131 FBL131074:FBL131131 FLH131074:FLH131131 FVD131074:FVD131131 GEZ131074:GEZ131131 GOV131074:GOV131131 GYR131074:GYR131131 HIN131074:HIN131131 HSJ131074:HSJ131131 ICF131074:ICF131131 IMB131074:IMB131131 IVX131074:IVX131131 JFT131074:JFT131131 JPP131074:JPP131131 JZL131074:JZL131131 KJH131074:KJH131131 KTD131074:KTD131131 LCZ131074:LCZ131131 LMV131074:LMV131131 LWR131074:LWR131131 MGN131074:MGN131131 MQJ131074:MQJ131131 NAF131074:NAF131131 NKB131074:NKB131131 NTX131074:NTX131131 ODT131074:ODT131131 ONP131074:ONP131131 OXL131074:OXL131131 PHH131074:PHH131131 PRD131074:PRD131131 QAZ131074:QAZ131131 QKV131074:QKV131131 QUR131074:QUR131131 REN131074:REN131131 ROJ131074:ROJ131131 RYF131074:RYF131131 SIB131074:SIB131131 SRX131074:SRX131131 TBT131074:TBT131131 TLP131074:TLP131131 TVL131074:TVL131131 UFH131074:UFH131131 UPD131074:UPD131131 UYZ131074:UYZ131131 VIV131074:VIV131131 VSR131074:VSR131131 WCN131074:WCN131131 WMJ131074:WMJ131131 WWF131074:WWF131131 X196610:X196667 JT196610:JT196667 TP196610:TP196667 ADL196610:ADL196667 ANH196610:ANH196667 AXD196610:AXD196667 BGZ196610:BGZ196667 BQV196610:BQV196667 CAR196610:CAR196667 CKN196610:CKN196667 CUJ196610:CUJ196667 DEF196610:DEF196667 DOB196610:DOB196667 DXX196610:DXX196667 EHT196610:EHT196667 ERP196610:ERP196667 FBL196610:FBL196667 FLH196610:FLH196667 FVD196610:FVD196667 GEZ196610:GEZ196667 GOV196610:GOV196667 GYR196610:GYR196667 HIN196610:HIN196667 HSJ196610:HSJ196667 ICF196610:ICF196667 IMB196610:IMB196667 IVX196610:IVX196667 JFT196610:JFT196667 JPP196610:JPP196667 JZL196610:JZL196667 KJH196610:KJH196667 KTD196610:KTD196667 LCZ196610:LCZ196667 LMV196610:LMV196667 LWR196610:LWR196667 MGN196610:MGN196667 MQJ196610:MQJ196667 NAF196610:NAF196667 NKB196610:NKB196667 NTX196610:NTX196667 ODT196610:ODT196667 ONP196610:ONP196667 OXL196610:OXL196667 PHH196610:PHH196667 PRD196610:PRD196667 QAZ196610:QAZ196667 QKV196610:QKV196667 QUR196610:QUR196667 REN196610:REN196667 ROJ196610:ROJ196667 RYF196610:RYF196667 SIB196610:SIB196667 SRX196610:SRX196667 TBT196610:TBT196667 TLP196610:TLP196667 TVL196610:TVL196667 UFH196610:UFH196667 UPD196610:UPD196667 UYZ196610:UYZ196667 VIV196610:VIV196667 VSR196610:VSR196667 WCN196610:WCN196667 WMJ196610:WMJ196667 WWF196610:WWF196667 X262146:X262203 JT262146:JT262203 TP262146:TP262203 ADL262146:ADL262203 ANH262146:ANH262203 AXD262146:AXD262203 BGZ262146:BGZ262203 BQV262146:BQV262203 CAR262146:CAR262203 CKN262146:CKN262203 CUJ262146:CUJ262203 DEF262146:DEF262203 DOB262146:DOB262203 DXX262146:DXX262203 EHT262146:EHT262203 ERP262146:ERP262203 FBL262146:FBL262203 FLH262146:FLH262203 FVD262146:FVD262203 GEZ262146:GEZ262203 GOV262146:GOV262203 GYR262146:GYR262203 HIN262146:HIN262203 HSJ262146:HSJ262203 ICF262146:ICF262203 IMB262146:IMB262203 IVX262146:IVX262203 JFT262146:JFT262203 JPP262146:JPP262203 JZL262146:JZL262203 KJH262146:KJH262203 KTD262146:KTD262203 LCZ262146:LCZ262203 LMV262146:LMV262203 LWR262146:LWR262203 MGN262146:MGN262203 MQJ262146:MQJ262203 NAF262146:NAF262203 NKB262146:NKB262203 NTX262146:NTX262203 ODT262146:ODT262203 ONP262146:ONP262203 OXL262146:OXL262203 PHH262146:PHH262203 PRD262146:PRD262203 QAZ262146:QAZ262203 QKV262146:QKV262203 QUR262146:QUR262203 REN262146:REN262203 ROJ262146:ROJ262203 RYF262146:RYF262203 SIB262146:SIB262203 SRX262146:SRX262203 TBT262146:TBT262203 TLP262146:TLP262203 TVL262146:TVL262203 UFH262146:UFH262203 UPD262146:UPD262203 UYZ262146:UYZ262203 VIV262146:VIV262203 VSR262146:VSR262203 WCN262146:WCN262203 WMJ262146:WMJ262203 WWF262146:WWF262203 X327682:X327739 JT327682:JT327739 TP327682:TP327739 ADL327682:ADL327739 ANH327682:ANH327739 AXD327682:AXD327739 BGZ327682:BGZ327739 BQV327682:BQV327739 CAR327682:CAR327739 CKN327682:CKN327739 CUJ327682:CUJ327739 DEF327682:DEF327739 DOB327682:DOB327739 DXX327682:DXX327739 EHT327682:EHT327739 ERP327682:ERP327739 FBL327682:FBL327739 FLH327682:FLH327739 FVD327682:FVD327739 GEZ327682:GEZ327739 GOV327682:GOV327739 GYR327682:GYR327739 HIN327682:HIN327739 HSJ327682:HSJ327739 ICF327682:ICF327739 IMB327682:IMB327739 IVX327682:IVX327739 JFT327682:JFT327739 JPP327682:JPP327739 JZL327682:JZL327739 KJH327682:KJH327739 KTD327682:KTD327739 LCZ327682:LCZ327739 LMV327682:LMV327739 LWR327682:LWR327739 MGN327682:MGN327739 MQJ327682:MQJ327739 NAF327682:NAF327739 NKB327682:NKB327739 NTX327682:NTX327739 ODT327682:ODT327739 ONP327682:ONP327739 OXL327682:OXL327739 PHH327682:PHH327739 PRD327682:PRD327739 QAZ327682:QAZ327739 QKV327682:QKV327739 QUR327682:QUR327739 REN327682:REN327739 ROJ327682:ROJ327739 RYF327682:RYF327739 SIB327682:SIB327739 SRX327682:SRX327739 TBT327682:TBT327739 TLP327682:TLP327739 TVL327682:TVL327739 UFH327682:UFH327739 UPD327682:UPD327739 UYZ327682:UYZ327739 VIV327682:VIV327739 VSR327682:VSR327739 WCN327682:WCN327739 WMJ327682:WMJ327739 WWF327682:WWF327739 X393218:X393275 JT393218:JT393275 TP393218:TP393275 ADL393218:ADL393275 ANH393218:ANH393275 AXD393218:AXD393275 BGZ393218:BGZ393275 BQV393218:BQV393275 CAR393218:CAR393275 CKN393218:CKN393275 CUJ393218:CUJ393275 DEF393218:DEF393275 DOB393218:DOB393275 DXX393218:DXX393275 EHT393218:EHT393275 ERP393218:ERP393275 FBL393218:FBL393275 FLH393218:FLH393275 FVD393218:FVD393275 GEZ393218:GEZ393275 GOV393218:GOV393275 GYR393218:GYR393275 HIN393218:HIN393275 HSJ393218:HSJ393275 ICF393218:ICF393275 IMB393218:IMB393275 IVX393218:IVX393275 JFT393218:JFT393275 JPP393218:JPP393275 JZL393218:JZL393275 KJH393218:KJH393275 KTD393218:KTD393275 LCZ393218:LCZ393275 LMV393218:LMV393275 LWR393218:LWR393275 MGN393218:MGN393275 MQJ393218:MQJ393275 NAF393218:NAF393275 NKB393218:NKB393275 NTX393218:NTX393275 ODT393218:ODT393275 ONP393218:ONP393275 OXL393218:OXL393275 PHH393218:PHH393275 PRD393218:PRD393275 QAZ393218:QAZ393275 QKV393218:QKV393275 QUR393218:QUR393275 REN393218:REN393275 ROJ393218:ROJ393275 RYF393218:RYF393275 SIB393218:SIB393275 SRX393218:SRX393275 TBT393218:TBT393275 TLP393218:TLP393275 TVL393218:TVL393275 UFH393218:UFH393275 UPD393218:UPD393275 UYZ393218:UYZ393275 VIV393218:VIV393275 VSR393218:VSR393275 WCN393218:WCN393275 WMJ393218:WMJ393275 WWF393218:WWF393275 X458754:X458811 JT458754:JT458811 TP458754:TP458811 ADL458754:ADL458811 ANH458754:ANH458811 AXD458754:AXD458811 BGZ458754:BGZ458811 BQV458754:BQV458811 CAR458754:CAR458811 CKN458754:CKN458811 CUJ458754:CUJ458811 DEF458754:DEF458811 DOB458754:DOB458811 DXX458754:DXX458811 EHT458754:EHT458811 ERP458754:ERP458811 FBL458754:FBL458811 FLH458754:FLH458811 FVD458754:FVD458811 GEZ458754:GEZ458811 GOV458754:GOV458811 GYR458754:GYR458811 HIN458754:HIN458811 HSJ458754:HSJ458811 ICF458754:ICF458811 IMB458754:IMB458811 IVX458754:IVX458811 JFT458754:JFT458811 JPP458754:JPP458811 JZL458754:JZL458811 KJH458754:KJH458811 KTD458754:KTD458811 LCZ458754:LCZ458811 LMV458754:LMV458811 LWR458754:LWR458811 MGN458754:MGN458811 MQJ458754:MQJ458811 NAF458754:NAF458811 NKB458754:NKB458811 NTX458754:NTX458811 ODT458754:ODT458811 ONP458754:ONP458811 OXL458754:OXL458811 PHH458754:PHH458811 PRD458754:PRD458811 QAZ458754:QAZ458811 QKV458754:QKV458811 QUR458754:QUR458811 REN458754:REN458811 ROJ458754:ROJ458811 RYF458754:RYF458811 SIB458754:SIB458811 SRX458754:SRX458811 TBT458754:TBT458811 TLP458754:TLP458811 TVL458754:TVL458811 UFH458754:UFH458811 UPD458754:UPD458811 UYZ458754:UYZ458811 VIV458754:VIV458811 VSR458754:VSR458811 WCN458754:WCN458811 WMJ458754:WMJ458811 WWF458754:WWF458811 X524290:X524347 JT524290:JT524347 TP524290:TP524347 ADL524290:ADL524347 ANH524290:ANH524347 AXD524290:AXD524347 BGZ524290:BGZ524347 BQV524290:BQV524347 CAR524290:CAR524347 CKN524290:CKN524347 CUJ524290:CUJ524347 DEF524290:DEF524347 DOB524290:DOB524347 DXX524290:DXX524347 EHT524290:EHT524347 ERP524290:ERP524347 FBL524290:FBL524347 FLH524290:FLH524347 FVD524290:FVD524347 GEZ524290:GEZ524347 GOV524290:GOV524347 GYR524290:GYR524347 HIN524290:HIN524347 HSJ524290:HSJ524347 ICF524290:ICF524347 IMB524290:IMB524347 IVX524290:IVX524347 JFT524290:JFT524347 JPP524290:JPP524347 JZL524290:JZL524347 KJH524290:KJH524347 KTD524290:KTD524347 LCZ524290:LCZ524347 LMV524290:LMV524347 LWR524290:LWR524347 MGN524290:MGN524347 MQJ524290:MQJ524347 NAF524290:NAF524347 NKB524290:NKB524347 NTX524290:NTX524347 ODT524290:ODT524347 ONP524290:ONP524347 OXL524290:OXL524347 PHH524290:PHH524347 PRD524290:PRD524347 QAZ524290:QAZ524347 QKV524290:QKV524347 QUR524290:QUR524347 REN524290:REN524347 ROJ524290:ROJ524347 RYF524290:RYF524347 SIB524290:SIB524347 SRX524290:SRX524347 TBT524290:TBT524347 TLP524290:TLP524347 TVL524290:TVL524347 UFH524290:UFH524347 UPD524290:UPD524347 UYZ524290:UYZ524347 VIV524290:VIV524347 VSR524290:VSR524347 WCN524290:WCN524347 WMJ524290:WMJ524347 WWF524290:WWF524347 X589826:X589883 JT589826:JT589883 TP589826:TP589883 ADL589826:ADL589883 ANH589826:ANH589883 AXD589826:AXD589883 BGZ589826:BGZ589883 BQV589826:BQV589883 CAR589826:CAR589883 CKN589826:CKN589883 CUJ589826:CUJ589883 DEF589826:DEF589883 DOB589826:DOB589883 DXX589826:DXX589883 EHT589826:EHT589883 ERP589826:ERP589883 FBL589826:FBL589883 FLH589826:FLH589883 FVD589826:FVD589883 GEZ589826:GEZ589883 GOV589826:GOV589883 GYR589826:GYR589883 HIN589826:HIN589883 HSJ589826:HSJ589883 ICF589826:ICF589883 IMB589826:IMB589883 IVX589826:IVX589883 JFT589826:JFT589883 JPP589826:JPP589883 JZL589826:JZL589883 KJH589826:KJH589883 KTD589826:KTD589883 LCZ589826:LCZ589883 LMV589826:LMV589883 LWR589826:LWR589883 MGN589826:MGN589883 MQJ589826:MQJ589883 NAF589826:NAF589883 NKB589826:NKB589883 NTX589826:NTX589883 ODT589826:ODT589883 ONP589826:ONP589883 OXL589826:OXL589883 PHH589826:PHH589883 PRD589826:PRD589883 QAZ589826:QAZ589883 QKV589826:QKV589883 QUR589826:QUR589883 REN589826:REN589883 ROJ589826:ROJ589883 RYF589826:RYF589883 SIB589826:SIB589883 SRX589826:SRX589883 TBT589826:TBT589883 TLP589826:TLP589883 TVL589826:TVL589883 UFH589826:UFH589883 UPD589826:UPD589883 UYZ589826:UYZ589883 VIV589826:VIV589883 VSR589826:VSR589883 WCN589826:WCN589883 WMJ589826:WMJ589883 WWF589826:WWF589883 X655362:X655419 JT655362:JT655419 TP655362:TP655419 ADL655362:ADL655419 ANH655362:ANH655419 AXD655362:AXD655419 BGZ655362:BGZ655419 BQV655362:BQV655419 CAR655362:CAR655419 CKN655362:CKN655419 CUJ655362:CUJ655419 DEF655362:DEF655419 DOB655362:DOB655419 DXX655362:DXX655419 EHT655362:EHT655419 ERP655362:ERP655419 FBL655362:FBL655419 FLH655362:FLH655419 FVD655362:FVD655419 GEZ655362:GEZ655419 GOV655362:GOV655419 GYR655362:GYR655419 HIN655362:HIN655419 HSJ655362:HSJ655419 ICF655362:ICF655419 IMB655362:IMB655419 IVX655362:IVX655419 JFT655362:JFT655419 JPP655362:JPP655419 JZL655362:JZL655419 KJH655362:KJH655419 KTD655362:KTD655419 LCZ655362:LCZ655419 LMV655362:LMV655419 LWR655362:LWR655419 MGN655362:MGN655419 MQJ655362:MQJ655419 NAF655362:NAF655419 NKB655362:NKB655419 NTX655362:NTX655419 ODT655362:ODT655419 ONP655362:ONP655419 OXL655362:OXL655419 PHH655362:PHH655419 PRD655362:PRD655419 QAZ655362:QAZ655419 QKV655362:QKV655419 QUR655362:QUR655419 REN655362:REN655419 ROJ655362:ROJ655419 RYF655362:RYF655419 SIB655362:SIB655419 SRX655362:SRX655419 TBT655362:TBT655419 TLP655362:TLP655419 TVL655362:TVL655419 UFH655362:UFH655419 UPD655362:UPD655419 UYZ655362:UYZ655419 VIV655362:VIV655419 VSR655362:VSR655419 WCN655362:WCN655419 WMJ655362:WMJ655419 WWF655362:WWF655419 X720898:X720955 JT720898:JT720955 TP720898:TP720955 ADL720898:ADL720955 ANH720898:ANH720955 AXD720898:AXD720955 BGZ720898:BGZ720955 BQV720898:BQV720955 CAR720898:CAR720955 CKN720898:CKN720955 CUJ720898:CUJ720955 DEF720898:DEF720955 DOB720898:DOB720955 DXX720898:DXX720955 EHT720898:EHT720955 ERP720898:ERP720955 FBL720898:FBL720955 FLH720898:FLH720955 FVD720898:FVD720955 GEZ720898:GEZ720955 GOV720898:GOV720955 GYR720898:GYR720955 HIN720898:HIN720955 HSJ720898:HSJ720955 ICF720898:ICF720955 IMB720898:IMB720955 IVX720898:IVX720955 JFT720898:JFT720955 JPP720898:JPP720955 JZL720898:JZL720955 KJH720898:KJH720955 KTD720898:KTD720955 LCZ720898:LCZ720955 LMV720898:LMV720955 LWR720898:LWR720955 MGN720898:MGN720955 MQJ720898:MQJ720955 NAF720898:NAF720955 NKB720898:NKB720955 NTX720898:NTX720955 ODT720898:ODT720955 ONP720898:ONP720955 OXL720898:OXL720955 PHH720898:PHH720955 PRD720898:PRD720955 QAZ720898:QAZ720955 QKV720898:QKV720955 QUR720898:QUR720955 REN720898:REN720955 ROJ720898:ROJ720955 RYF720898:RYF720955 SIB720898:SIB720955 SRX720898:SRX720955 TBT720898:TBT720955 TLP720898:TLP720955 TVL720898:TVL720955 UFH720898:UFH720955 UPD720898:UPD720955 UYZ720898:UYZ720955 VIV720898:VIV720955 VSR720898:VSR720955 WCN720898:WCN720955 WMJ720898:WMJ720955 WWF720898:WWF720955 X786434:X786491 JT786434:JT786491 TP786434:TP786491 ADL786434:ADL786491 ANH786434:ANH786491 AXD786434:AXD786491 BGZ786434:BGZ786491 BQV786434:BQV786491 CAR786434:CAR786491 CKN786434:CKN786491 CUJ786434:CUJ786491 DEF786434:DEF786491 DOB786434:DOB786491 DXX786434:DXX786491 EHT786434:EHT786491 ERP786434:ERP786491 FBL786434:FBL786491 FLH786434:FLH786491 FVD786434:FVD786491 GEZ786434:GEZ786491 GOV786434:GOV786491 GYR786434:GYR786491 HIN786434:HIN786491 HSJ786434:HSJ786491 ICF786434:ICF786491 IMB786434:IMB786491 IVX786434:IVX786491 JFT786434:JFT786491 JPP786434:JPP786491 JZL786434:JZL786491 KJH786434:KJH786491 KTD786434:KTD786491 LCZ786434:LCZ786491 LMV786434:LMV786491 LWR786434:LWR786491 MGN786434:MGN786491 MQJ786434:MQJ786491 NAF786434:NAF786491 NKB786434:NKB786491 NTX786434:NTX786491 ODT786434:ODT786491 ONP786434:ONP786491 OXL786434:OXL786491 PHH786434:PHH786491 PRD786434:PRD786491 QAZ786434:QAZ786491 QKV786434:QKV786491 QUR786434:QUR786491 REN786434:REN786491 ROJ786434:ROJ786491 RYF786434:RYF786491 SIB786434:SIB786491 SRX786434:SRX786491 TBT786434:TBT786491 TLP786434:TLP786491 TVL786434:TVL786491 UFH786434:UFH786491 UPD786434:UPD786491 UYZ786434:UYZ786491 VIV786434:VIV786491 VSR786434:VSR786491 WCN786434:WCN786491 WMJ786434:WMJ786491 WWF786434:WWF786491 X851970:X852027 JT851970:JT852027 TP851970:TP852027 ADL851970:ADL852027 ANH851970:ANH852027 AXD851970:AXD852027 BGZ851970:BGZ852027 BQV851970:BQV852027 CAR851970:CAR852027 CKN851970:CKN852027 CUJ851970:CUJ852027 DEF851970:DEF852027 DOB851970:DOB852027 DXX851970:DXX852027 EHT851970:EHT852027 ERP851970:ERP852027 FBL851970:FBL852027 FLH851970:FLH852027 FVD851970:FVD852027 GEZ851970:GEZ852027 GOV851970:GOV852027 GYR851970:GYR852027 HIN851970:HIN852027 HSJ851970:HSJ852027 ICF851970:ICF852027 IMB851970:IMB852027 IVX851970:IVX852027 JFT851970:JFT852027 JPP851970:JPP852027 JZL851970:JZL852027 KJH851970:KJH852027 KTD851970:KTD852027 LCZ851970:LCZ852027 LMV851970:LMV852027 LWR851970:LWR852027 MGN851970:MGN852027 MQJ851970:MQJ852027 NAF851970:NAF852027 NKB851970:NKB852027 NTX851970:NTX852027 ODT851970:ODT852027 ONP851970:ONP852027 OXL851970:OXL852027 PHH851970:PHH852027 PRD851970:PRD852027 QAZ851970:QAZ852027 QKV851970:QKV852027 QUR851970:QUR852027 REN851970:REN852027 ROJ851970:ROJ852027 RYF851970:RYF852027 SIB851970:SIB852027 SRX851970:SRX852027 TBT851970:TBT852027 TLP851970:TLP852027 TVL851970:TVL852027 UFH851970:UFH852027 UPD851970:UPD852027 UYZ851970:UYZ852027 VIV851970:VIV852027 VSR851970:VSR852027 WCN851970:WCN852027 WMJ851970:WMJ852027 WWF851970:WWF852027 X917506:X917563 JT917506:JT917563 TP917506:TP917563 ADL917506:ADL917563 ANH917506:ANH917563 AXD917506:AXD917563 BGZ917506:BGZ917563 BQV917506:BQV917563 CAR917506:CAR917563 CKN917506:CKN917563 CUJ917506:CUJ917563 DEF917506:DEF917563 DOB917506:DOB917563 DXX917506:DXX917563 EHT917506:EHT917563 ERP917506:ERP917563 FBL917506:FBL917563 FLH917506:FLH917563 FVD917506:FVD917563 GEZ917506:GEZ917563 GOV917506:GOV917563 GYR917506:GYR917563 HIN917506:HIN917563 HSJ917506:HSJ917563 ICF917506:ICF917563 IMB917506:IMB917563 IVX917506:IVX917563 JFT917506:JFT917563 JPP917506:JPP917563 JZL917506:JZL917563 KJH917506:KJH917563 KTD917506:KTD917563 LCZ917506:LCZ917563 LMV917506:LMV917563 LWR917506:LWR917563 MGN917506:MGN917563 MQJ917506:MQJ917563 NAF917506:NAF917563 NKB917506:NKB917563 NTX917506:NTX917563 ODT917506:ODT917563 ONP917506:ONP917563 OXL917506:OXL917563 PHH917506:PHH917563 PRD917506:PRD917563 QAZ917506:QAZ917563 QKV917506:QKV917563 QUR917506:QUR917563 REN917506:REN917563 ROJ917506:ROJ917563 RYF917506:RYF917563 SIB917506:SIB917563 SRX917506:SRX917563 TBT917506:TBT917563 TLP917506:TLP917563 TVL917506:TVL917563 UFH917506:UFH917563 UPD917506:UPD917563 UYZ917506:UYZ917563 VIV917506:VIV917563 VSR917506:VSR917563 WCN917506:WCN917563 WMJ917506:WMJ917563 WWF917506:WWF917563 X983042:X983099 JT983042:JT983099 TP983042:TP983099 ADL983042:ADL983099 ANH983042:ANH983099 AXD983042:AXD983099 BGZ983042:BGZ983099 BQV983042:BQV983099 CAR983042:CAR983099 CKN983042:CKN983099 CUJ983042:CUJ983099 DEF983042:DEF983099 DOB983042:DOB983099 DXX983042:DXX983099 EHT983042:EHT983099 ERP983042:ERP983099 FBL983042:FBL983099 FLH983042:FLH983099 FVD983042:FVD983099 GEZ983042:GEZ983099 GOV983042:GOV983099 GYR983042:GYR983099 HIN983042:HIN983099 HSJ983042:HSJ983099 ICF983042:ICF983099 IMB983042:IMB983099 IVX983042:IVX983099 JFT983042:JFT983099 JPP983042:JPP983099 JZL983042:JZL983099 KJH983042:KJH983099 KTD983042:KTD983099 LCZ983042:LCZ983099 LMV983042:LMV983099 LWR983042:LWR983099 MGN983042:MGN983099 MQJ983042:MQJ983099 NAF983042:NAF983099 NKB983042:NKB983099 NTX983042:NTX983099 ODT983042:ODT983099 ONP983042:ONP983099 OXL983042:OXL983099 PHH983042:PHH983099 PRD983042:PRD983099 QAZ983042:QAZ983099 QKV983042:QKV983099 QUR983042:QUR983099 REN983042:REN983099 ROJ983042:ROJ983099 RYF983042:RYF983099 SIB983042:SIB983099 SRX983042:SRX983099 TBT983042:TBT983099 TLP983042:TLP983099 TVL983042:TVL983099 UFH983042:UFH983099 UPD983042:UPD983099 UYZ983042:UYZ983099 VIV983042:VIV983099 VSR983042:VSR983099 WCN983042:WCN983099 WMJ983042:WMJ983099 WWF983042:WWF983099 WCI983101:WCM983101 JO2 TK2 ADG2 ANC2 AWY2 BGU2 BQQ2 CAM2 CKI2 CUE2 DEA2 DNW2 DXS2 EHO2 ERK2 FBG2 FLC2 FUY2 GEU2 GOQ2 GYM2 HII2 HSE2 ICA2 ILW2 IVS2 JFO2 JPK2 JZG2 KJC2 KSY2 LCU2 LMQ2 LWM2 MGI2 MQE2 NAA2 NJW2 NTS2 ODO2 ONK2 OXG2 PHC2 PQY2 QAU2 QKQ2 QUM2 REI2 ROE2 RYA2 SHW2 SRS2 TBO2 TLK2 TVG2 UFC2 UOY2 UYU2 VIQ2 VSM2 WCI2 WME2 WWA2 S65538 JO65538 TK65538 ADG65538 ANC65538 AWY65538 BGU65538 BQQ65538 CAM65538 CKI65538 CUE65538 DEA65538 DNW65538 DXS65538 EHO65538 ERK65538 FBG65538 FLC65538 FUY65538 GEU65538 GOQ65538 GYM65538 HII65538 HSE65538 ICA65538 ILW65538 IVS65538 JFO65538 JPK65538 JZG65538 KJC65538 KSY65538 LCU65538 LMQ65538 LWM65538 MGI65538 MQE65538 NAA65538 NJW65538 NTS65538 ODO65538 ONK65538 OXG65538 PHC65538 PQY65538 QAU65538 QKQ65538 QUM65538 REI65538 ROE65538 RYA65538 SHW65538 SRS65538 TBO65538 TLK65538 TVG65538 UFC65538 UOY65538 UYU65538 VIQ65538 VSM65538 WCI65538 WME65538 WWA65538 S131074 JO131074 TK131074 ADG131074 ANC131074 AWY131074 BGU131074 BQQ131074 CAM131074 CKI131074 CUE131074 DEA131074 DNW131074 DXS131074 EHO131074 ERK131074 FBG131074 FLC131074 FUY131074 GEU131074 GOQ131074 GYM131074 HII131074 HSE131074 ICA131074 ILW131074 IVS131074 JFO131074 JPK131074 JZG131074 KJC131074 KSY131074 LCU131074 LMQ131074 LWM131074 MGI131074 MQE131074 NAA131074 NJW131074 NTS131074 ODO131074 ONK131074 OXG131074 PHC131074 PQY131074 QAU131074 QKQ131074 QUM131074 REI131074 ROE131074 RYA131074 SHW131074 SRS131074 TBO131074 TLK131074 TVG131074 UFC131074 UOY131074 UYU131074 VIQ131074 VSM131074 WCI131074 WME131074 WWA131074 S196610 JO196610 TK196610 ADG196610 ANC196610 AWY196610 BGU196610 BQQ196610 CAM196610 CKI196610 CUE196610 DEA196610 DNW196610 DXS196610 EHO196610 ERK196610 FBG196610 FLC196610 FUY196610 GEU196610 GOQ196610 GYM196610 HII196610 HSE196610 ICA196610 ILW196610 IVS196610 JFO196610 JPK196610 JZG196610 KJC196610 KSY196610 LCU196610 LMQ196610 LWM196610 MGI196610 MQE196610 NAA196610 NJW196610 NTS196610 ODO196610 ONK196610 OXG196610 PHC196610 PQY196610 QAU196610 QKQ196610 QUM196610 REI196610 ROE196610 RYA196610 SHW196610 SRS196610 TBO196610 TLK196610 TVG196610 UFC196610 UOY196610 UYU196610 VIQ196610 VSM196610 WCI196610 WME196610 WWA196610 S262146 JO262146 TK262146 ADG262146 ANC262146 AWY262146 BGU262146 BQQ262146 CAM262146 CKI262146 CUE262146 DEA262146 DNW262146 DXS262146 EHO262146 ERK262146 FBG262146 FLC262146 FUY262146 GEU262146 GOQ262146 GYM262146 HII262146 HSE262146 ICA262146 ILW262146 IVS262146 JFO262146 JPK262146 JZG262146 KJC262146 KSY262146 LCU262146 LMQ262146 LWM262146 MGI262146 MQE262146 NAA262146 NJW262146 NTS262146 ODO262146 ONK262146 OXG262146 PHC262146 PQY262146 QAU262146 QKQ262146 QUM262146 REI262146 ROE262146 RYA262146 SHW262146 SRS262146 TBO262146 TLK262146 TVG262146 UFC262146 UOY262146 UYU262146 VIQ262146 VSM262146 WCI262146 WME262146 WWA262146 S327682 JO327682 TK327682 ADG327682 ANC327682 AWY327682 BGU327682 BQQ327682 CAM327682 CKI327682 CUE327682 DEA327682 DNW327682 DXS327682 EHO327682 ERK327682 FBG327682 FLC327682 FUY327682 GEU327682 GOQ327682 GYM327682 HII327682 HSE327682 ICA327682 ILW327682 IVS327682 JFO327682 JPK327682 JZG327682 KJC327682 KSY327682 LCU327682 LMQ327682 LWM327682 MGI327682 MQE327682 NAA327682 NJW327682 NTS327682 ODO327682 ONK327682 OXG327682 PHC327682 PQY327682 QAU327682 QKQ327682 QUM327682 REI327682 ROE327682 RYA327682 SHW327682 SRS327682 TBO327682 TLK327682 TVG327682 UFC327682 UOY327682 UYU327682 VIQ327682 VSM327682 WCI327682 WME327682 WWA327682 S393218 JO393218 TK393218 ADG393218 ANC393218 AWY393218 BGU393218 BQQ393218 CAM393218 CKI393218 CUE393218 DEA393218 DNW393218 DXS393218 EHO393218 ERK393218 FBG393218 FLC393218 FUY393218 GEU393218 GOQ393218 GYM393218 HII393218 HSE393218 ICA393218 ILW393218 IVS393218 JFO393218 JPK393218 JZG393218 KJC393218 KSY393218 LCU393218 LMQ393218 LWM393218 MGI393218 MQE393218 NAA393218 NJW393218 NTS393218 ODO393218 ONK393218 OXG393218 PHC393218 PQY393218 QAU393218 QKQ393218 QUM393218 REI393218 ROE393218 RYA393218 SHW393218 SRS393218 TBO393218 TLK393218 TVG393218 UFC393218 UOY393218 UYU393218 VIQ393218 VSM393218 WCI393218 WME393218 WWA393218 S458754 JO458754 TK458754 ADG458754 ANC458754 AWY458754 BGU458754 BQQ458754 CAM458754 CKI458754 CUE458754 DEA458754 DNW458754 DXS458754 EHO458754 ERK458754 FBG458754 FLC458754 FUY458754 GEU458754 GOQ458754 GYM458754 HII458754 HSE458754 ICA458754 ILW458754 IVS458754 JFO458754 JPK458754 JZG458754 KJC458754 KSY458754 LCU458754 LMQ458754 LWM458754 MGI458754 MQE458754 NAA458754 NJW458754 NTS458754 ODO458754 ONK458754 OXG458754 PHC458754 PQY458754 QAU458754 QKQ458754 QUM458754 REI458754 ROE458754 RYA458754 SHW458754 SRS458754 TBO458754 TLK458754 TVG458754 UFC458754 UOY458754 UYU458754 VIQ458754 VSM458754 WCI458754 WME458754 WWA458754 S524290 JO524290 TK524290 ADG524290 ANC524290 AWY524290 BGU524290 BQQ524290 CAM524290 CKI524290 CUE524290 DEA524290 DNW524290 DXS524290 EHO524290 ERK524290 FBG524290 FLC524290 FUY524290 GEU524290 GOQ524290 GYM524290 HII524290 HSE524290 ICA524290 ILW524290 IVS524290 JFO524290 JPK524290 JZG524290 KJC524290 KSY524290 LCU524290 LMQ524290 LWM524290 MGI524290 MQE524290 NAA524290 NJW524290 NTS524290 ODO524290 ONK524290 OXG524290 PHC524290 PQY524290 QAU524290 QKQ524290 QUM524290 REI524290 ROE524290 RYA524290 SHW524290 SRS524290 TBO524290 TLK524290 TVG524290 UFC524290 UOY524290 UYU524290 VIQ524290 VSM524290 WCI524290 WME524290 WWA524290 S589826 JO589826 TK589826 ADG589826 ANC589826 AWY589826 BGU589826 BQQ589826 CAM589826 CKI589826 CUE589826 DEA589826 DNW589826 DXS589826 EHO589826 ERK589826 FBG589826 FLC589826 FUY589826 GEU589826 GOQ589826 GYM589826 HII589826 HSE589826 ICA589826 ILW589826 IVS589826 JFO589826 JPK589826 JZG589826 KJC589826 KSY589826 LCU589826 LMQ589826 LWM589826 MGI589826 MQE589826 NAA589826 NJW589826 NTS589826 ODO589826 ONK589826 OXG589826 PHC589826 PQY589826 QAU589826 QKQ589826 QUM589826 REI589826 ROE589826 RYA589826 SHW589826 SRS589826 TBO589826 TLK589826 TVG589826 UFC589826 UOY589826 UYU589826 VIQ589826 VSM589826 WCI589826 WME589826 WWA589826 S655362 JO655362 TK655362 ADG655362 ANC655362 AWY655362 BGU655362 BQQ655362 CAM655362 CKI655362 CUE655362 DEA655362 DNW655362 DXS655362 EHO655362 ERK655362 FBG655362 FLC655362 FUY655362 GEU655362 GOQ655362 GYM655362 HII655362 HSE655362 ICA655362 ILW655362 IVS655362 JFO655362 JPK655362 JZG655362 KJC655362 KSY655362 LCU655362 LMQ655362 LWM655362 MGI655362 MQE655362 NAA655362 NJW655362 NTS655362 ODO655362 ONK655362 OXG655362 PHC655362 PQY655362 QAU655362 QKQ655362 QUM655362 REI655362 ROE655362 RYA655362 SHW655362 SRS655362 TBO655362 TLK655362 TVG655362 UFC655362 UOY655362 UYU655362 VIQ655362 VSM655362 WCI655362 WME655362 WWA655362 S720898 JO720898 TK720898 ADG720898 ANC720898 AWY720898 BGU720898 BQQ720898 CAM720898 CKI720898 CUE720898 DEA720898 DNW720898 DXS720898 EHO720898 ERK720898 FBG720898 FLC720898 FUY720898 GEU720898 GOQ720898 GYM720898 HII720898 HSE720898 ICA720898 ILW720898 IVS720898 JFO720898 JPK720898 JZG720898 KJC720898 KSY720898 LCU720898 LMQ720898 LWM720898 MGI720898 MQE720898 NAA720898 NJW720898 NTS720898 ODO720898 ONK720898 OXG720898 PHC720898 PQY720898 QAU720898 QKQ720898 QUM720898 REI720898 ROE720898 RYA720898 SHW720898 SRS720898 TBO720898 TLK720898 TVG720898 UFC720898 UOY720898 UYU720898 VIQ720898 VSM720898 WCI720898 WME720898 WWA720898 S786434 JO786434 TK786434 ADG786434 ANC786434 AWY786434 BGU786434 BQQ786434 CAM786434 CKI786434 CUE786434 DEA786434 DNW786434 DXS786434 EHO786434 ERK786434 FBG786434 FLC786434 FUY786434 GEU786434 GOQ786434 GYM786434 HII786434 HSE786434 ICA786434 ILW786434 IVS786434 JFO786434 JPK786434 JZG786434 KJC786434 KSY786434 LCU786434 LMQ786434 LWM786434 MGI786434 MQE786434 NAA786434 NJW786434 NTS786434 ODO786434 ONK786434 OXG786434 PHC786434 PQY786434 QAU786434 QKQ786434 QUM786434 REI786434 ROE786434 RYA786434 SHW786434 SRS786434 TBO786434 TLK786434 TVG786434 UFC786434 UOY786434 UYU786434 VIQ786434 VSM786434 WCI786434 WME786434 WWA786434 S851970 JO851970 TK851970 ADG851970 ANC851970 AWY851970 BGU851970 BQQ851970 CAM851970 CKI851970 CUE851970 DEA851970 DNW851970 DXS851970 EHO851970 ERK851970 FBG851970 FLC851970 FUY851970 GEU851970 GOQ851970 GYM851970 HII851970 HSE851970 ICA851970 ILW851970 IVS851970 JFO851970 JPK851970 JZG851970 KJC851970 KSY851970 LCU851970 LMQ851970 LWM851970 MGI851970 MQE851970 NAA851970 NJW851970 NTS851970 ODO851970 ONK851970 OXG851970 PHC851970 PQY851970 QAU851970 QKQ851970 QUM851970 REI851970 ROE851970 RYA851970 SHW851970 SRS851970 TBO851970 TLK851970 TVG851970 UFC851970 UOY851970 UYU851970 VIQ851970 VSM851970 WCI851970 WME851970 WWA851970 S917506 JO917506 TK917506 ADG917506 ANC917506 AWY917506 BGU917506 BQQ917506 CAM917506 CKI917506 CUE917506 DEA917506 DNW917506 DXS917506 EHO917506 ERK917506 FBG917506 FLC917506 FUY917506 GEU917506 GOQ917506 GYM917506 HII917506 HSE917506 ICA917506 ILW917506 IVS917506 JFO917506 JPK917506 JZG917506 KJC917506 KSY917506 LCU917506 LMQ917506 LWM917506 MGI917506 MQE917506 NAA917506 NJW917506 NTS917506 ODO917506 ONK917506 OXG917506 PHC917506 PQY917506 QAU917506 QKQ917506 QUM917506 REI917506 ROE917506 RYA917506 SHW917506 SRS917506 TBO917506 TLK917506 TVG917506 UFC917506 UOY917506 UYU917506 VIQ917506 VSM917506 WCI917506 WME917506 WWA917506 S983042 JO983042 TK983042 ADG983042 ANC983042 AWY983042 BGU983042 BQQ983042 CAM983042 CKI983042 CUE983042 DEA983042 DNW983042 DXS983042 EHO983042 ERK983042 FBG983042 FLC983042 FUY983042 GEU983042 GOQ983042 GYM983042 HII983042 HSE983042 ICA983042 ILW983042 IVS983042 JFO983042 JPK983042 JZG983042 KJC983042 KSY983042 LCU983042 LMQ983042 LWM983042 MGI983042 MQE983042 NAA983042 NJW983042 NTS983042 ODO983042 ONK983042 OXG983042 PHC983042 PQY983042 QAU983042 QKQ983042 QUM983042 REI983042 ROE983042 RYA983042 SHW983042 SRS983042 TBO983042 TLK983042 TVG983042 UFC983042 UOY983042 UYU983042 VIQ983042 VSM983042 WCI983042 WME983042 WWA983042 WME983101:WMI983101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WWA983101:WWE983101 JO42 TK42 ADG42 ANC42 AWY42 BGU42 BQQ42 CAM42 CKI42 CUE42 DEA42 DNW42 DXS42 EHO42 ERK42 FBG42 FLC42 FUY42 GEU42 GOQ42 GYM42 HII42 HSE42 ICA42 ILW42 IVS42 JFO42 JPK42 JZG42 KJC42 KSY42 LCU42 LMQ42 LWM42 MGI42 MQE42 NAA42 NJW42 NTS42 ODO42 ONK42 OXG42 PHC42 PQY42 QAU42 QKQ42 QUM42 REI42 ROE42 RYA42 SHW42 SRS42 TBO42 TLK42 TVG42 UFC42 UOY42 UYU42 VIQ42 VSM42 WCI42 WME42 WWA42 S65578 JO65578 TK65578 ADG65578 ANC65578 AWY65578 BGU65578 BQQ65578 CAM65578 CKI65578 CUE65578 DEA65578 DNW65578 DXS65578 EHO65578 ERK65578 FBG65578 FLC65578 FUY65578 GEU65578 GOQ65578 GYM65578 HII65578 HSE65578 ICA65578 ILW65578 IVS65578 JFO65578 JPK65578 JZG65578 KJC65578 KSY65578 LCU65578 LMQ65578 LWM65578 MGI65578 MQE65578 NAA65578 NJW65578 NTS65578 ODO65578 ONK65578 OXG65578 PHC65578 PQY65578 QAU65578 QKQ65578 QUM65578 REI65578 ROE65578 RYA65578 SHW65578 SRS65578 TBO65578 TLK65578 TVG65578 UFC65578 UOY65578 UYU65578 VIQ65578 VSM65578 WCI65578 WME65578 WWA65578 S131114 JO131114 TK131114 ADG131114 ANC131114 AWY131114 BGU131114 BQQ131114 CAM131114 CKI131114 CUE131114 DEA131114 DNW131114 DXS131114 EHO131114 ERK131114 FBG131114 FLC131114 FUY131114 GEU131114 GOQ131114 GYM131114 HII131114 HSE131114 ICA131114 ILW131114 IVS131114 JFO131114 JPK131114 JZG131114 KJC131114 KSY131114 LCU131114 LMQ131114 LWM131114 MGI131114 MQE131114 NAA131114 NJW131114 NTS131114 ODO131114 ONK131114 OXG131114 PHC131114 PQY131114 QAU131114 QKQ131114 QUM131114 REI131114 ROE131114 RYA131114 SHW131114 SRS131114 TBO131114 TLK131114 TVG131114 UFC131114 UOY131114 UYU131114 VIQ131114 VSM131114 WCI131114 WME131114 WWA131114 S196650 JO196650 TK196650 ADG196650 ANC196650 AWY196650 BGU196650 BQQ196650 CAM196650 CKI196650 CUE196650 DEA196650 DNW196650 DXS196650 EHO196650 ERK196650 FBG196650 FLC196650 FUY196650 GEU196650 GOQ196650 GYM196650 HII196650 HSE196650 ICA196650 ILW196650 IVS196650 JFO196650 JPK196650 JZG196650 KJC196650 KSY196650 LCU196650 LMQ196650 LWM196650 MGI196650 MQE196650 NAA196650 NJW196650 NTS196650 ODO196650 ONK196650 OXG196650 PHC196650 PQY196650 QAU196650 QKQ196650 QUM196650 REI196650 ROE196650 RYA196650 SHW196650 SRS196650 TBO196650 TLK196650 TVG196650 UFC196650 UOY196650 UYU196650 VIQ196650 VSM196650 WCI196650 WME196650 WWA196650 S262186 JO262186 TK262186 ADG262186 ANC262186 AWY262186 BGU262186 BQQ262186 CAM262186 CKI262186 CUE262186 DEA262186 DNW262186 DXS262186 EHO262186 ERK262186 FBG262186 FLC262186 FUY262186 GEU262186 GOQ262186 GYM262186 HII262186 HSE262186 ICA262186 ILW262186 IVS262186 JFO262186 JPK262186 JZG262186 KJC262186 KSY262186 LCU262186 LMQ262186 LWM262186 MGI262186 MQE262186 NAA262186 NJW262186 NTS262186 ODO262186 ONK262186 OXG262186 PHC262186 PQY262186 QAU262186 QKQ262186 QUM262186 REI262186 ROE262186 RYA262186 SHW262186 SRS262186 TBO262186 TLK262186 TVG262186 UFC262186 UOY262186 UYU262186 VIQ262186 VSM262186 WCI262186 WME262186 WWA262186 S327722 JO327722 TK327722 ADG327722 ANC327722 AWY327722 BGU327722 BQQ327722 CAM327722 CKI327722 CUE327722 DEA327722 DNW327722 DXS327722 EHO327722 ERK327722 FBG327722 FLC327722 FUY327722 GEU327722 GOQ327722 GYM327722 HII327722 HSE327722 ICA327722 ILW327722 IVS327722 JFO327722 JPK327722 JZG327722 KJC327722 KSY327722 LCU327722 LMQ327722 LWM327722 MGI327722 MQE327722 NAA327722 NJW327722 NTS327722 ODO327722 ONK327722 OXG327722 PHC327722 PQY327722 QAU327722 QKQ327722 QUM327722 REI327722 ROE327722 RYA327722 SHW327722 SRS327722 TBO327722 TLK327722 TVG327722 UFC327722 UOY327722 UYU327722 VIQ327722 VSM327722 WCI327722 WME327722 WWA327722 S393258 JO393258 TK393258 ADG393258 ANC393258 AWY393258 BGU393258 BQQ393258 CAM393258 CKI393258 CUE393258 DEA393258 DNW393258 DXS393258 EHO393258 ERK393258 FBG393258 FLC393258 FUY393258 GEU393258 GOQ393258 GYM393258 HII393258 HSE393258 ICA393258 ILW393258 IVS393258 JFO393258 JPK393258 JZG393258 KJC393258 KSY393258 LCU393258 LMQ393258 LWM393258 MGI393258 MQE393258 NAA393258 NJW393258 NTS393258 ODO393258 ONK393258 OXG393258 PHC393258 PQY393258 QAU393258 QKQ393258 QUM393258 REI393258 ROE393258 RYA393258 SHW393258 SRS393258 TBO393258 TLK393258 TVG393258 UFC393258 UOY393258 UYU393258 VIQ393258 VSM393258 WCI393258 WME393258 WWA393258 S458794 JO458794 TK458794 ADG458794 ANC458794 AWY458794 BGU458794 BQQ458794 CAM458794 CKI458794 CUE458794 DEA458794 DNW458794 DXS458794 EHO458794 ERK458794 FBG458794 FLC458794 FUY458794 GEU458794 GOQ458794 GYM458794 HII458794 HSE458794 ICA458794 ILW458794 IVS458794 JFO458794 JPK458794 JZG458794 KJC458794 KSY458794 LCU458794 LMQ458794 LWM458794 MGI458794 MQE458794 NAA458794 NJW458794 NTS458794 ODO458794 ONK458794 OXG458794 PHC458794 PQY458794 QAU458794 QKQ458794 QUM458794 REI458794 ROE458794 RYA458794 SHW458794 SRS458794 TBO458794 TLK458794 TVG458794 UFC458794 UOY458794 UYU458794 VIQ458794 VSM458794 WCI458794 WME458794 WWA458794 S524330 JO524330 TK524330 ADG524330 ANC524330 AWY524330 BGU524330 BQQ524330 CAM524330 CKI524330 CUE524330 DEA524330 DNW524330 DXS524330 EHO524330 ERK524330 FBG524330 FLC524330 FUY524330 GEU524330 GOQ524330 GYM524330 HII524330 HSE524330 ICA524330 ILW524330 IVS524330 JFO524330 JPK524330 JZG524330 KJC524330 KSY524330 LCU524330 LMQ524330 LWM524330 MGI524330 MQE524330 NAA524330 NJW524330 NTS524330 ODO524330 ONK524330 OXG524330 PHC524330 PQY524330 QAU524330 QKQ524330 QUM524330 REI524330 ROE524330 RYA524330 SHW524330 SRS524330 TBO524330 TLK524330 TVG524330 UFC524330 UOY524330 UYU524330 VIQ524330 VSM524330 WCI524330 WME524330 WWA524330 S589866 JO589866 TK589866 ADG589866 ANC589866 AWY589866 BGU589866 BQQ589866 CAM589866 CKI589866 CUE589866 DEA589866 DNW589866 DXS589866 EHO589866 ERK589866 FBG589866 FLC589866 FUY589866 GEU589866 GOQ589866 GYM589866 HII589866 HSE589866 ICA589866 ILW589866 IVS589866 JFO589866 JPK589866 JZG589866 KJC589866 KSY589866 LCU589866 LMQ589866 LWM589866 MGI589866 MQE589866 NAA589866 NJW589866 NTS589866 ODO589866 ONK589866 OXG589866 PHC589866 PQY589866 QAU589866 QKQ589866 QUM589866 REI589866 ROE589866 RYA589866 SHW589866 SRS589866 TBO589866 TLK589866 TVG589866 UFC589866 UOY589866 UYU589866 VIQ589866 VSM589866 WCI589866 WME589866 WWA589866 S655402 JO655402 TK655402 ADG655402 ANC655402 AWY655402 BGU655402 BQQ655402 CAM655402 CKI655402 CUE655402 DEA655402 DNW655402 DXS655402 EHO655402 ERK655402 FBG655402 FLC655402 FUY655402 GEU655402 GOQ655402 GYM655402 HII655402 HSE655402 ICA655402 ILW655402 IVS655402 JFO655402 JPK655402 JZG655402 KJC655402 KSY655402 LCU655402 LMQ655402 LWM655402 MGI655402 MQE655402 NAA655402 NJW655402 NTS655402 ODO655402 ONK655402 OXG655402 PHC655402 PQY655402 QAU655402 QKQ655402 QUM655402 REI655402 ROE655402 RYA655402 SHW655402 SRS655402 TBO655402 TLK655402 TVG655402 UFC655402 UOY655402 UYU655402 VIQ655402 VSM655402 WCI655402 WME655402 WWA655402 S720938 JO720938 TK720938 ADG720938 ANC720938 AWY720938 BGU720938 BQQ720938 CAM720938 CKI720938 CUE720938 DEA720938 DNW720938 DXS720938 EHO720938 ERK720938 FBG720938 FLC720938 FUY720938 GEU720938 GOQ720938 GYM720938 HII720938 HSE720938 ICA720938 ILW720938 IVS720938 JFO720938 JPK720938 JZG720938 KJC720938 KSY720938 LCU720938 LMQ720938 LWM720938 MGI720938 MQE720938 NAA720938 NJW720938 NTS720938 ODO720938 ONK720938 OXG720938 PHC720938 PQY720938 QAU720938 QKQ720938 QUM720938 REI720938 ROE720938 RYA720938 SHW720938 SRS720938 TBO720938 TLK720938 TVG720938 UFC720938 UOY720938 UYU720938 VIQ720938 VSM720938 WCI720938 WME720938 WWA720938 S786474 JO786474 TK786474 ADG786474 ANC786474 AWY786474 BGU786474 BQQ786474 CAM786474 CKI786474 CUE786474 DEA786474 DNW786474 DXS786474 EHO786474 ERK786474 FBG786474 FLC786474 FUY786474 GEU786474 GOQ786474 GYM786474 HII786474 HSE786474 ICA786474 ILW786474 IVS786474 JFO786474 JPK786474 JZG786474 KJC786474 KSY786474 LCU786474 LMQ786474 LWM786474 MGI786474 MQE786474 NAA786474 NJW786474 NTS786474 ODO786474 ONK786474 OXG786474 PHC786474 PQY786474 QAU786474 QKQ786474 QUM786474 REI786474 ROE786474 RYA786474 SHW786474 SRS786474 TBO786474 TLK786474 TVG786474 UFC786474 UOY786474 UYU786474 VIQ786474 VSM786474 WCI786474 WME786474 WWA786474 S852010 JO852010 TK852010 ADG852010 ANC852010 AWY852010 BGU852010 BQQ852010 CAM852010 CKI852010 CUE852010 DEA852010 DNW852010 DXS852010 EHO852010 ERK852010 FBG852010 FLC852010 FUY852010 GEU852010 GOQ852010 GYM852010 HII852010 HSE852010 ICA852010 ILW852010 IVS852010 JFO852010 JPK852010 JZG852010 KJC852010 KSY852010 LCU852010 LMQ852010 LWM852010 MGI852010 MQE852010 NAA852010 NJW852010 NTS852010 ODO852010 ONK852010 OXG852010 PHC852010 PQY852010 QAU852010 QKQ852010 QUM852010 REI852010 ROE852010 RYA852010 SHW852010 SRS852010 TBO852010 TLK852010 TVG852010 UFC852010 UOY852010 UYU852010 VIQ852010 VSM852010 WCI852010 WME852010 WWA852010 S917546 JO917546 TK917546 ADG917546 ANC917546 AWY917546 BGU917546 BQQ917546 CAM917546 CKI917546 CUE917546 DEA917546 DNW917546 DXS917546 EHO917546 ERK917546 FBG917546 FLC917546 FUY917546 GEU917546 GOQ917546 GYM917546 HII917546 HSE917546 ICA917546 ILW917546 IVS917546 JFO917546 JPK917546 JZG917546 KJC917546 KSY917546 LCU917546 LMQ917546 LWM917546 MGI917546 MQE917546 NAA917546 NJW917546 NTS917546 ODO917546 ONK917546 OXG917546 PHC917546 PQY917546 QAU917546 QKQ917546 QUM917546 REI917546 ROE917546 RYA917546 SHW917546 SRS917546 TBO917546 TLK917546 TVG917546 UFC917546 UOY917546 UYU917546 VIQ917546 VSM917546 WCI917546 WME917546 WWA917546 S983082 JO983082 TK983082 ADG983082 ANC983082 AWY983082 BGU983082 BQQ983082 CAM983082 CKI983082 CUE983082 DEA983082 DNW983082 DXS983082 EHO983082 ERK983082 FBG983082 FLC983082 FUY983082 GEU983082 GOQ983082 GYM983082 HII983082 HSE983082 ICA983082 ILW983082 IVS983082 JFO983082 JPK983082 JZG983082 KJC983082 KSY983082 LCU983082 LMQ983082 LWM983082 MGI983082 MQE983082 NAA983082 NJW983082 NTS983082 ODO983082 ONK983082 OXG983082 PHC983082 PQY983082 QAU983082 QKQ983082 QUM983082 REI983082 ROE983082 RYA983082 SHW983082 SRS983082 TBO983082 TLK983082 TVG983082 UFC983082 UOY983082 UYU983082 VIQ983082 VSM983082 WCI983082 WME983082 WWA983082 S61:W61 JO61:JS61 TK61:TO61 ADG61:ADK61 ANC61:ANG61 AWY61:AXC61 BGU61:BGY61 BQQ61:BQU61 CAM61:CAQ61 CKI61:CKM61 CUE61:CUI61 DEA61:DEE61 DNW61:DOA61 DXS61:DXW61 EHO61:EHS61 ERK61:ERO61 FBG61:FBK61 FLC61:FLG61 FUY61:FVC61 GEU61:GEY61 GOQ61:GOU61 GYM61:GYQ61 HII61:HIM61 HSE61:HSI61 ICA61:ICE61 ILW61:IMA61 IVS61:IVW61 JFO61:JFS61 JPK61:JPO61 JZG61:JZK61 KJC61:KJG61 KSY61:KTC61 LCU61:LCY61 LMQ61:LMU61 LWM61:LWQ61 MGI61:MGM61 MQE61:MQI61 NAA61:NAE61 NJW61:NKA61 NTS61:NTW61 ODO61:ODS61 ONK61:ONO61 OXG61:OXK61 PHC61:PHG61 PQY61:PRC61 QAU61:QAY61 QKQ61:QKU61 QUM61:QUQ61 REI61:REM61 ROE61:ROI61 RYA61:RYE61 SHW61:SIA61 SRS61:SRW61 TBO61:TBS61 TLK61:TLO61 TVG61:TVK61 UFC61:UFG61 UOY61:UPC61 UYU61:UYY61 VIQ61:VIU61 VSM61:VSQ61 WCI61:WCM61 WME61:WMI61 WWA61:WWE61 S65597:W65597 JO65597:JS65597 TK65597:TO65597 ADG65597:ADK65597 ANC65597:ANG65597 AWY65597:AXC65597 BGU65597:BGY65597 BQQ65597:BQU65597 CAM65597:CAQ65597 CKI65597:CKM65597 CUE65597:CUI65597 DEA65597:DEE65597 DNW65597:DOA65597 DXS65597:DXW65597 EHO65597:EHS65597 ERK65597:ERO65597 FBG65597:FBK65597 FLC65597:FLG65597 FUY65597:FVC65597 GEU65597:GEY65597 GOQ65597:GOU65597 GYM65597:GYQ65597 HII65597:HIM65597 HSE65597:HSI65597 ICA65597:ICE65597 ILW65597:IMA65597 IVS65597:IVW65597 JFO65597:JFS65597 JPK65597:JPO65597 JZG65597:JZK65597 KJC65597:KJG65597 KSY65597:KTC65597 LCU65597:LCY65597 LMQ65597:LMU65597 LWM65597:LWQ65597 MGI65597:MGM65597 MQE65597:MQI65597 NAA65597:NAE65597 NJW65597:NKA65597 NTS65597:NTW65597 ODO65597:ODS65597 ONK65597:ONO65597 OXG65597:OXK65597 PHC65597:PHG65597 PQY65597:PRC65597 QAU65597:QAY65597 QKQ65597:QKU65597 QUM65597:QUQ65597 REI65597:REM65597 ROE65597:ROI65597 RYA65597:RYE65597 SHW65597:SIA65597 SRS65597:SRW65597 TBO65597:TBS65597 TLK65597:TLO65597 TVG65597:TVK65597 UFC65597:UFG65597 UOY65597:UPC65597 UYU65597:UYY65597 VIQ65597:VIU65597 VSM65597:VSQ65597 WCI65597:WCM65597 WME65597:WMI65597 WWA65597:WWE65597 S131133:W131133 JO131133:JS131133 TK131133:TO131133 ADG131133:ADK131133 ANC131133:ANG131133 AWY131133:AXC131133 BGU131133:BGY131133 BQQ131133:BQU131133 CAM131133:CAQ131133 CKI131133:CKM131133 CUE131133:CUI131133 DEA131133:DEE131133 DNW131133:DOA131133 DXS131133:DXW131133 EHO131133:EHS131133 ERK131133:ERO131133 FBG131133:FBK131133 FLC131133:FLG131133 FUY131133:FVC131133 GEU131133:GEY131133 GOQ131133:GOU131133 GYM131133:GYQ131133 HII131133:HIM131133 HSE131133:HSI131133 ICA131133:ICE131133 ILW131133:IMA131133 IVS131133:IVW131133 JFO131133:JFS131133 JPK131133:JPO131133 JZG131133:JZK131133 KJC131133:KJG131133 KSY131133:KTC131133 LCU131133:LCY131133 LMQ131133:LMU131133 LWM131133:LWQ131133 MGI131133:MGM131133 MQE131133:MQI131133 NAA131133:NAE131133 NJW131133:NKA131133 NTS131133:NTW131133 ODO131133:ODS131133 ONK131133:ONO131133 OXG131133:OXK131133 PHC131133:PHG131133 PQY131133:PRC131133 QAU131133:QAY131133 QKQ131133:QKU131133 QUM131133:QUQ131133 REI131133:REM131133 ROE131133:ROI131133 RYA131133:RYE131133 SHW131133:SIA131133 SRS131133:SRW131133 TBO131133:TBS131133 TLK131133:TLO131133 TVG131133:TVK131133 UFC131133:UFG131133 UOY131133:UPC131133 UYU131133:UYY131133 VIQ131133:VIU131133 VSM131133:VSQ131133 WCI131133:WCM131133 WME131133:WMI131133 WWA131133:WWE131133 S196669:W196669 JO196669:JS196669 TK196669:TO196669 ADG196669:ADK196669 ANC196669:ANG196669 AWY196669:AXC196669 BGU196669:BGY196669 BQQ196669:BQU196669 CAM196669:CAQ196669 CKI196669:CKM196669 CUE196669:CUI196669 DEA196669:DEE196669 DNW196669:DOA196669 DXS196669:DXW196669 EHO196669:EHS196669 ERK196669:ERO196669 FBG196669:FBK196669 FLC196669:FLG196669 FUY196669:FVC196669 GEU196669:GEY196669 GOQ196669:GOU196669 GYM196669:GYQ196669 HII196669:HIM196669 HSE196669:HSI196669 ICA196669:ICE196669 ILW196669:IMA196669 IVS196669:IVW196669 JFO196669:JFS196669 JPK196669:JPO196669 JZG196669:JZK196669 KJC196669:KJG196669 KSY196669:KTC196669 LCU196669:LCY196669 LMQ196669:LMU196669 LWM196669:LWQ196669 MGI196669:MGM196669 MQE196669:MQI196669 NAA196669:NAE196669 NJW196669:NKA196669 NTS196669:NTW196669 ODO196669:ODS196669 ONK196669:ONO196669 OXG196669:OXK196669 PHC196669:PHG196669 PQY196669:PRC196669 QAU196669:QAY196669 QKQ196669:QKU196669 QUM196669:QUQ196669 REI196669:REM196669 ROE196669:ROI196669 RYA196669:RYE196669 SHW196669:SIA196669 SRS196669:SRW196669 TBO196669:TBS196669 TLK196669:TLO196669 TVG196669:TVK196669 UFC196669:UFG196669 UOY196669:UPC196669 UYU196669:UYY196669 VIQ196669:VIU196669 VSM196669:VSQ196669 WCI196669:WCM196669 WME196669:WMI196669 WWA196669:WWE196669 S262205:W262205 JO262205:JS262205 TK262205:TO262205 ADG262205:ADK262205 ANC262205:ANG262205 AWY262205:AXC262205 BGU262205:BGY262205 BQQ262205:BQU262205 CAM262205:CAQ262205 CKI262205:CKM262205 CUE262205:CUI262205 DEA262205:DEE262205 DNW262205:DOA262205 DXS262205:DXW262205 EHO262205:EHS262205 ERK262205:ERO262205 FBG262205:FBK262205 FLC262205:FLG262205 FUY262205:FVC262205 GEU262205:GEY262205 GOQ262205:GOU262205 GYM262205:GYQ262205 HII262205:HIM262205 HSE262205:HSI262205 ICA262205:ICE262205 ILW262205:IMA262205 IVS262205:IVW262205 JFO262205:JFS262205 JPK262205:JPO262205 JZG262205:JZK262205 KJC262205:KJG262205 KSY262205:KTC262205 LCU262205:LCY262205 LMQ262205:LMU262205 LWM262205:LWQ262205 MGI262205:MGM262205 MQE262205:MQI262205 NAA262205:NAE262205 NJW262205:NKA262205 NTS262205:NTW262205 ODO262205:ODS262205 ONK262205:ONO262205 OXG262205:OXK262205 PHC262205:PHG262205 PQY262205:PRC262205 QAU262205:QAY262205 QKQ262205:QKU262205 QUM262205:QUQ262205 REI262205:REM262205 ROE262205:ROI262205 RYA262205:RYE262205 SHW262205:SIA262205 SRS262205:SRW262205 TBO262205:TBS262205 TLK262205:TLO262205 TVG262205:TVK262205 UFC262205:UFG262205 UOY262205:UPC262205 UYU262205:UYY262205 VIQ262205:VIU262205 VSM262205:VSQ262205 WCI262205:WCM262205 WME262205:WMI262205 WWA262205:WWE262205 S327741:W327741 JO327741:JS327741 TK327741:TO327741 ADG327741:ADK327741 ANC327741:ANG327741 AWY327741:AXC327741 BGU327741:BGY327741 BQQ327741:BQU327741 CAM327741:CAQ327741 CKI327741:CKM327741 CUE327741:CUI327741 DEA327741:DEE327741 DNW327741:DOA327741 DXS327741:DXW327741 EHO327741:EHS327741 ERK327741:ERO327741 FBG327741:FBK327741 FLC327741:FLG327741 FUY327741:FVC327741 GEU327741:GEY327741 GOQ327741:GOU327741 GYM327741:GYQ327741 HII327741:HIM327741 HSE327741:HSI327741 ICA327741:ICE327741 ILW327741:IMA327741 IVS327741:IVW327741 JFO327741:JFS327741 JPK327741:JPO327741 JZG327741:JZK327741 KJC327741:KJG327741 KSY327741:KTC327741 LCU327741:LCY327741 LMQ327741:LMU327741 LWM327741:LWQ327741 MGI327741:MGM327741 MQE327741:MQI327741 NAA327741:NAE327741 NJW327741:NKA327741 NTS327741:NTW327741 ODO327741:ODS327741 ONK327741:ONO327741 OXG327741:OXK327741 PHC327741:PHG327741 PQY327741:PRC327741 QAU327741:QAY327741 QKQ327741:QKU327741 QUM327741:QUQ327741 REI327741:REM327741 ROE327741:ROI327741 RYA327741:RYE327741 SHW327741:SIA327741 SRS327741:SRW327741 TBO327741:TBS327741 TLK327741:TLO327741 TVG327741:TVK327741 UFC327741:UFG327741 UOY327741:UPC327741 UYU327741:UYY327741 VIQ327741:VIU327741 VSM327741:VSQ327741 WCI327741:WCM327741 WME327741:WMI327741 WWA327741:WWE327741 S393277:W393277 JO393277:JS393277 TK393277:TO393277 ADG393277:ADK393277 ANC393277:ANG393277 AWY393277:AXC393277 BGU393277:BGY393277 BQQ393277:BQU393277 CAM393277:CAQ393277 CKI393277:CKM393277 CUE393277:CUI393277 DEA393277:DEE393277 DNW393277:DOA393277 DXS393277:DXW393277 EHO393277:EHS393277 ERK393277:ERO393277 FBG393277:FBK393277 FLC393277:FLG393277 FUY393277:FVC393277 GEU393277:GEY393277 GOQ393277:GOU393277 GYM393277:GYQ393277 HII393277:HIM393277 HSE393277:HSI393277 ICA393277:ICE393277 ILW393277:IMA393277 IVS393277:IVW393277 JFO393277:JFS393277 JPK393277:JPO393277 JZG393277:JZK393277 KJC393277:KJG393277 KSY393277:KTC393277 LCU393277:LCY393277 LMQ393277:LMU393277 LWM393277:LWQ393277 MGI393277:MGM393277 MQE393277:MQI393277 NAA393277:NAE393277 NJW393277:NKA393277 NTS393277:NTW393277 ODO393277:ODS393277 ONK393277:ONO393277 OXG393277:OXK393277 PHC393277:PHG393277 PQY393277:PRC393277 QAU393277:QAY393277 QKQ393277:QKU393277 QUM393277:QUQ393277 REI393277:REM393277 ROE393277:ROI393277 RYA393277:RYE393277 SHW393277:SIA393277 SRS393277:SRW393277 TBO393277:TBS393277 TLK393277:TLO393277 TVG393277:TVK393277 UFC393277:UFG393277 UOY393277:UPC393277 UYU393277:UYY393277 VIQ393277:VIU393277 VSM393277:VSQ393277 WCI393277:WCM393277 WME393277:WMI393277 WWA393277:WWE393277 S458813:W458813 JO458813:JS458813 TK458813:TO458813 ADG458813:ADK458813 ANC458813:ANG458813 AWY458813:AXC458813 BGU458813:BGY458813 BQQ458813:BQU458813 CAM458813:CAQ458813 CKI458813:CKM458813 CUE458813:CUI458813 DEA458813:DEE458813 DNW458813:DOA458813 DXS458813:DXW458813 EHO458813:EHS458813 ERK458813:ERO458813 FBG458813:FBK458813 FLC458813:FLG458813 FUY458813:FVC458813 GEU458813:GEY458813 GOQ458813:GOU458813 GYM458813:GYQ458813 HII458813:HIM458813 HSE458813:HSI458813 ICA458813:ICE458813 ILW458813:IMA458813 IVS458813:IVW458813 JFO458813:JFS458813 JPK458813:JPO458813 JZG458813:JZK458813 KJC458813:KJG458813 KSY458813:KTC458813 LCU458813:LCY458813 LMQ458813:LMU458813 LWM458813:LWQ458813 MGI458813:MGM458813 MQE458813:MQI458813 NAA458813:NAE458813 NJW458813:NKA458813 NTS458813:NTW458813 ODO458813:ODS458813 ONK458813:ONO458813 OXG458813:OXK458813 PHC458813:PHG458813 PQY458813:PRC458813 QAU458813:QAY458813 QKQ458813:QKU458813 QUM458813:QUQ458813 REI458813:REM458813 ROE458813:ROI458813 RYA458813:RYE458813 SHW458813:SIA458813 SRS458813:SRW458813 TBO458813:TBS458813 TLK458813:TLO458813 TVG458813:TVK458813 UFC458813:UFG458813 UOY458813:UPC458813 UYU458813:UYY458813 VIQ458813:VIU458813 VSM458813:VSQ458813 WCI458813:WCM458813 WME458813:WMI458813 WWA458813:WWE458813 S524349:W524349 JO524349:JS524349 TK524349:TO524349 ADG524349:ADK524349 ANC524349:ANG524349 AWY524349:AXC524349 BGU524349:BGY524349 BQQ524349:BQU524349 CAM524349:CAQ524349 CKI524349:CKM524349 CUE524349:CUI524349 DEA524349:DEE524349 DNW524349:DOA524349 DXS524349:DXW524349 EHO524349:EHS524349 ERK524349:ERO524349 FBG524349:FBK524349 FLC524349:FLG524349 FUY524349:FVC524349 GEU524349:GEY524349 GOQ524349:GOU524349 GYM524349:GYQ524349 HII524349:HIM524349 HSE524349:HSI524349 ICA524349:ICE524349 ILW524349:IMA524349 IVS524349:IVW524349 JFO524349:JFS524349 JPK524349:JPO524349 JZG524349:JZK524349 KJC524349:KJG524349 KSY524349:KTC524349 LCU524349:LCY524349 LMQ524349:LMU524349 LWM524349:LWQ524349 MGI524349:MGM524349 MQE524349:MQI524349 NAA524349:NAE524349 NJW524349:NKA524349 NTS524349:NTW524349 ODO524349:ODS524349 ONK524349:ONO524349 OXG524349:OXK524349 PHC524349:PHG524349 PQY524349:PRC524349 QAU524349:QAY524349 QKQ524349:QKU524349 QUM524349:QUQ524349 REI524349:REM524349 ROE524349:ROI524349 RYA524349:RYE524349 SHW524349:SIA524349 SRS524349:SRW524349 TBO524349:TBS524349 TLK524349:TLO524349 TVG524349:TVK524349 UFC524349:UFG524349 UOY524349:UPC524349 UYU524349:UYY524349 VIQ524349:VIU524349 VSM524349:VSQ524349 WCI524349:WCM524349 WME524349:WMI524349 WWA524349:WWE524349 S589885:W589885 JO589885:JS589885 TK589885:TO589885 ADG589885:ADK589885 ANC589885:ANG589885 AWY589885:AXC589885 BGU589885:BGY589885 BQQ589885:BQU589885 CAM589885:CAQ589885 CKI589885:CKM589885 CUE589885:CUI589885 DEA589885:DEE589885 DNW589885:DOA589885 DXS589885:DXW589885 EHO589885:EHS589885 ERK589885:ERO589885 FBG589885:FBK589885 FLC589885:FLG589885 FUY589885:FVC589885 GEU589885:GEY589885 GOQ589885:GOU589885 GYM589885:GYQ589885 HII589885:HIM589885 HSE589885:HSI589885 ICA589885:ICE589885 ILW589885:IMA589885 IVS589885:IVW589885 JFO589885:JFS589885 JPK589885:JPO589885 JZG589885:JZK589885 KJC589885:KJG589885 KSY589885:KTC589885 LCU589885:LCY589885 LMQ589885:LMU589885 LWM589885:LWQ589885 MGI589885:MGM589885 MQE589885:MQI589885 NAA589885:NAE589885 NJW589885:NKA589885 NTS589885:NTW589885 ODO589885:ODS589885 ONK589885:ONO589885 OXG589885:OXK589885 PHC589885:PHG589885 PQY589885:PRC589885 QAU589885:QAY589885 QKQ589885:QKU589885 QUM589885:QUQ589885 REI589885:REM589885 ROE589885:ROI589885 RYA589885:RYE589885 SHW589885:SIA589885 SRS589885:SRW589885 TBO589885:TBS589885 TLK589885:TLO589885 TVG589885:TVK589885 UFC589885:UFG589885 UOY589885:UPC589885 UYU589885:UYY589885 VIQ589885:VIU589885 VSM589885:VSQ589885 WCI589885:WCM589885 WME589885:WMI589885 WWA589885:WWE589885 S655421:W655421 JO655421:JS655421 TK655421:TO655421 ADG655421:ADK655421 ANC655421:ANG655421 AWY655421:AXC655421 BGU655421:BGY655421 BQQ655421:BQU655421 CAM655421:CAQ655421 CKI655421:CKM655421 CUE655421:CUI655421 DEA655421:DEE655421 DNW655421:DOA655421 DXS655421:DXW655421 EHO655421:EHS655421 ERK655421:ERO655421 FBG655421:FBK655421 FLC655421:FLG655421 FUY655421:FVC655421 GEU655421:GEY655421 GOQ655421:GOU655421 GYM655421:GYQ655421 HII655421:HIM655421 HSE655421:HSI655421 ICA655421:ICE655421 ILW655421:IMA655421 IVS655421:IVW655421 JFO655421:JFS655421 JPK655421:JPO655421 JZG655421:JZK655421 KJC655421:KJG655421 KSY655421:KTC655421 LCU655421:LCY655421 LMQ655421:LMU655421 LWM655421:LWQ655421 MGI655421:MGM655421 MQE655421:MQI655421 NAA655421:NAE655421 NJW655421:NKA655421 NTS655421:NTW655421 ODO655421:ODS655421 ONK655421:ONO655421 OXG655421:OXK655421 PHC655421:PHG655421 PQY655421:PRC655421 QAU655421:QAY655421 QKQ655421:QKU655421 QUM655421:QUQ655421 REI655421:REM655421 ROE655421:ROI655421 RYA655421:RYE655421 SHW655421:SIA655421 SRS655421:SRW655421 TBO655421:TBS655421 TLK655421:TLO655421 TVG655421:TVK655421 UFC655421:UFG655421 UOY655421:UPC655421 UYU655421:UYY655421 VIQ655421:VIU655421 VSM655421:VSQ655421 WCI655421:WCM655421 WME655421:WMI655421 WWA655421:WWE655421 S720957:W720957 JO720957:JS720957 TK720957:TO720957 ADG720957:ADK720957 ANC720957:ANG720957 AWY720957:AXC720957 BGU720957:BGY720957 BQQ720957:BQU720957 CAM720957:CAQ720957 CKI720957:CKM720957 CUE720957:CUI720957 DEA720957:DEE720957 DNW720957:DOA720957 DXS720957:DXW720957 EHO720957:EHS720957 ERK720957:ERO720957 FBG720957:FBK720957 FLC720957:FLG720957 FUY720957:FVC720957 GEU720957:GEY720957 GOQ720957:GOU720957 GYM720957:GYQ720957 HII720957:HIM720957 HSE720957:HSI720957 ICA720957:ICE720957 ILW720957:IMA720957 IVS720957:IVW720957 JFO720957:JFS720957 JPK720957:JPO720957 JZG720957:JZK720957 KJC720957:KJG720957 KSY720957:KTC720957 LCU720957:LCY720957 LMQ720957:LMU720957 LWM720957:LWQ720957 MGI720957:MGM720957 MQE720957:MQI720957 NAA720957:NAE720957 NJW720957:NKA720957 NTS720957:NTW720957 ODO720957:ODS720957 ONK720957:ONO720957 OXG720957:OXK720957 PHC720957:PHG720957 PQY720957:PRC720957 QAU720957:QAY720957 QKQ720957:QKU720957 QUM720957:QUQ720957 REI720957:REM720957 ROE720957:ROI720957 RYA720957:RYE720957 SHW720957:SIA720957 SRS720957:SRW720957 TBO720957:TBS720957 TLK720957:TLO720957 TVG720957:TVK720957 UFC720957:UFG720957 UOY720957:UPC720957 UYU720957:UYY720957 VIQ720957:VIU720957 VSM720957:VSQ720957 WCI720957:WCM720957 WME720957:WMI720957 WWA720957:WWE720957 S786493:W786493 JO786493:JS786493 TK786493:TO786493 ADG786493:ADK786493 ANC786493:ANG786493 AWY786493:AXC786493 BGU786493:BGY786493 BQQ786493:BQU786493 CAM786493:CAQ786493 CKI786493:CKM786493 CUE786493:CUI786493 DEA786493:DEE786493 DNW786493:DOA786493 DXS786493:DXW786493 EHO786493:EHS786493 ERK786493:ERO786493 FBG786493:FBK786493 FLC786493:FLG786493 FUY786493:FVC786493 GEU786493:GEY786493 GOQ786493:GOU786493 GYM786493:GYQ786493 HII786493:HIM786493 HSE786493:HSI786493 ICA786493:ICE786493 ILW786493:IMA786493 IVS786493:IVW786493 JFO786493:JFS786493 JPK786493:JPO786493 JZG786493:JZK786493 KJC786493:KJG786493 KSY786493:KTC786493 LCU786493:LCY786493 LMQ786493:LMU786493 LWM786493:LWQ786493 MGI786493:MGM786493 MQE786493:MQI786493 NAA786493:NAE786493 NJW786493:NKA786493 NTS786493:NTW786493 ODO786493:ODS786493 ONK786493:ONO786493 OXG786493:OXK786493 PHC786493:PHG786493 PQY786493:PRC786493 QAU786493:QAY786493 QKQ786493:QKU786493 QUM786493:QUQ786493 REI786493:REM786493 ROE786493:ROI786493 RYA786493:RYE786493 SHW786493:SIA786493 SRS786493:SRW786493 TBO786493:TBS786493 TLK786493:TLO786493 TVG786493:TVK786493 UFC786493:UFG786493 UOY786493:UPC786493 UYU786493:UYY786493 VIQ786493:VIU786493 VSM786493:VSQ786493 WCI786493:WCM786493 WME786493:WMI786493 WWA786493:WWE786493 S852029:W852029 JO852029:JS852029 TK852029:TO852029 ADG852029:ADK852029 ANC852029:ANG852029 AWY852029:AXC852029 BGU852029:BGY852029 BQQ852029:BQU852029 CAM852029:CAQ852029 CKI852029:CKM852029 CUE852029:CUI852029 DEA852029:DEE852029 DNW852029:DOA852029 DXS852029:DXW852029 EHO852029:EHS852029 ERK852029:ERO852029 FBG852029:FBK852029 FLC852029:FLG852029 FUY852029:FVC852029 GEU852029:GEY852029 GOQ852029:GOU852029 GYM852029:GYQ852029 HII852029:HIM852029 HSE852029:HSI852029 ICA852029:ICE852029 ILW852029:IMA852029 IVS852029:IVW852029 JFO852029:JFS852029 JPK852029:JPO852029 JZG852029:JZK852029 KJC852029:KJG852029 KSY852029:KTC852029 LCU852029:LCY852029 LMQ852029:LMU852029 LWM852029:LWQ852029 MGI852029:MGM852029 MQE852029:MQI852029 NAA852029:NAE852029 NJW852029:NKA852029 NTS852029:NTW852029 ODO852029:ODS852029 ONK852029:ONO852029 OXG852029:OXK852029 PHC852029:PHG852029 PQY852029:PRC852029 QAU852029:QAY852029 QKQ852029:QKU852029 QUM852029:QUQ852029 REI852029:REM852029 ROE852029:ROI852029 RYA852029:RYE852029 SHW852029:SIA852029 SRS852029:SRW852029 TBO852029:TBS852029 TLK852029:TLO852029 TVG852029:TVK852029 UFC852029:UFG852029 UOY852029:UPC852029 UYU852029:UYY852029 VIQ852029:VIU852029 VSM852029:VSQ852029 WCI852029:WCM852029 WME852029:WMI852029 WWA852029:WWE852029 S917565:W917565 JO917565:JS917565 TK917565:TO917565 ADG917565:ADK917565 ANC917565:ANG917565 AWY917565:AXC917565 BGU917565:BGY917565 BQQ917565:BQU917565 CAM917565:CAQ917565 CKI917565:CKM917565 CUE917565:CUI917565 DEA917565:DEE917565 DNW917565:DOA917565 DXS917565:DXW917565 EHO917565:EHS917565 ERK917565:ERO917565 FBG917565:FBK917565 FLC917565:FLG917565 FUY917565:FVC917565 GEU917565:GEY917565 GOQ917565:GOU917565 GYM917565:GYQ917565 HII917565:HIM917565 HSE917565:HSI917565 ICA917565:ICE917565 ILW917565:IMA917565 IVS917565:IVW917565 JFO917565:JFS917565 JPK917565:JPO917565 JZG917565:JZK917565 KJC917565:KJG917565 KSY917565:KTC917565 LCU917565:LCY917565 LMQ917565:LMU917565 LWM917565:LWQ917565 MGI917565:MGM917565 MQE917565:MQI917565 NAA917565:NAE917565 NJW917565:NKA917565 NTS917565:NTW917565 ODO917565:ODS917565 ONK917565:ONO917565 OXG917565:OXK917565 PHC917565:PHG917565 PQY917565:PRC917565 QAU917565:QAY917565 QKQ917565:QKU917565 QUM917565:QUQ917565 REI917565:REM917565 ROE917565:ROI917565 RYA917565:RYE917565 SHW917565:SIA917565 SRS917565:SRW917565 TBO917565:TBS917565 TLK917565:TLO917565 TVG917565:TVK917565 UFC917565:UFG917565 UOY917565:UPC917565 UYU917565:UYY917565 VIQ917565:VIU917565 VSM917565:VSQ917565 WCI917565:WCM917565 WME917565:WMI917565 WWA917565:WWE917565 S983101:W983101 JO983101:JS983101 TK983101:TO983101 ADG983101:ADK983101 ANC983101:ANG983101 AWY983101:AXC983101 BGU983101:BGY983101 BQQ983101:BQU983101 CAM983101:CAQ983101 CKI983101:CKM983101 CUE983101:CUI983101 DEA983101:DEE983101 DNW983101:DOA983101 DXS983101:DXW983101 EHO983101:EHS983101 ERK983101:ERO983101 FBG983101:FBK983101 FLC983101:FLG983101 FUY983101:FVC983101 GEU983101:GEY983101 GOQ983101:GOU983101 GYM983101:GYQ983101 HII983101:HIM983101 HSE983101:HSI983101 ICA983101:ICE983101 ILW983101:IMA983101 IVS983101:IVW983101 JFO983101:JFS983101 JPK983101:JPO983101 JZG983101:JZK983101 KJC983101:KJG983101 KSY983101:KTC983101 LCU983101:LCY983101 LMQ983101:LMU983101 LWM983101:LWQ983101 MGI983101:MGM983101 MQE983101:MQI983101 NAA983101:NAE983101 NJW983101:NKA983101 NTS983101:NTW983101 ODO983101:ODS983101 ONK983101:ONO983101 OXG983101:OXK983101 PHC983101:PHG983101 PQY983101:PRC983101 QAU983101:QAY983101 QKQ983101:QKU983101 QUM983101:QUQ983101 REI983101:REM983101 ROE983101:ROI983101 RYA983101:RYE983101 SHW983101:SIA983101 SRS983101:SRW983101 TBO983101:TBS983101 TLK983101:TLO983101 TVG983101:TVK983101 UFC983101:UFG983101 UOY983101:UPC983101 UYU983101:UYY983101 VIQ983101:VIU983101 VSM983101:VSQ983101 S2:W60"/>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写真挿入1">
                <anchor moveWithCells="1" sizeWithCells="1">
                  <from>
                    <xdr:col>25</xdr:col>
                    <xdr:colOff>19050</xdr:colOff>
                    <xdr:row>2</xdr:row>
                    <xdr:rowOff>0</xdr:rowOff>
                  </from>
                  <to>
                    <xdr:col>27</xdr:col>
                    <xdr:colOff>219075</xdr:colOff>
                    <xdr:row>3</xdr:row>
                    <xdr:rowOff>133350</xdr:rowOff>
                  </to>
                </anchor>
              </controlPr>
            </control>
          </mc:Choice>
        </mc:AlternateContent>
        <mc:AlternateContent xmlns:mc="http://schemas.openxmlformats.org/markup-compatibility/2006">
          <mc:Choice Requires="x14">
            <control shapeId="9218" r:id="rId5" name="Button 2">
              <controlPr defaultSize="0" print="0" autoFill="0" autoPict="0" macro="[0]!写真挿入3">
                <anchor moveWithCells="1" sizeWithCells="1">
                  <from>
                    <xdr:col>25</xdr:col>
                    <xdr:colOff>19050</xdr:colOff>
                    <xdr:row>42</xdr:row>
                    <xdr:rowOff>19050</xdr:rowOff>
                  </from>
                  <to>
                    <xdr:col>27</xdr:col>
                    <xdr:colOff>219075</xdr:colOff>
                    <xdr:row>43</xdr:row>
                    <xdr:rowOff>161925</xdr:rowOff>
                  </to>
                </anchor>
              </controlPr>
            </control>
          </mc:Choice>
        </mc:AlternateContent>
        <mc:AlternateContent xmlns:mc="http://schemas.openxmlformats.org/markup-compatibility/2006">
          <mc:Choice Requires="x14">
            <control shapeId="9219" r:id="rId6" name="Button 3">
              <controlPr defaultSize="0" print="0" autoFill="0" autoPict="0" macro="[0]!写真挿入2">
                <anchor moveWithCells="1" sizeWithCells="1">
                  <from>
                    <xdr:col>25</xdr:col>
                    <xdr:colOff>9525</xdr:colOff>
                    <xdr:row>21</xdr:row>
                    <xdr:rowOff>0</xdr:rowOff>
                  </from>
                  <to>
                    <xdr:col>27</xdr:col>
                    <xdr:colOff>209550</xdr:colOff>
                    <xdr:row>22</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受付書</vt:lpstr>
      <vt:lpstr>1. 申請書</vt:lpstr>
      <vt:lpstr>2. 事業計画書兼収支予算書（入力箇所あり）</vt:lpstr>
      <vt:lpstr>交付決定（案）</vt:lpstr>
      <vt:lpstr>交付決定（決裁後）</vt:lpstr>
      <vt:lpstr>送付文</vt:lpstr>
      <vt:lpstr>3. 実績報告書</vt:lpstr>
      <vt:lpstr>4. 事業報告書兼収支計算書（入力箇所あり）</vt:lpstr>
      <vt:lpstr>写真（成果物）</vt:lpstr>
      <vt:lpstr>額確定通知書（案）</vt:lpstr>
      <vt:lpstr>額確定通知書（決裁後）</vt:lpstr>
      <vt:lpstr>変更交付決定（案）（必要な場合のみ）</vt:lpstr>
      <vt:lpstr>変更交付決定（決裁後）（必要な場合のみ）</vt:lpstr>
      <vt:lpstr>確定調書（様式）</vt:lpstr>
      <vt:lpstr>送付文 (2)</vt:lpstr>
      <vt:lpstr>5. 請求書</vt:lpstr>
      <vt:lpstr>変更申請（ある場合のみ）</vt:lpstr>
      <vt:lpstr>変更承認通知（案）</vt:lpstr>
      <vt:lpstr>変更承認通知（決裁後）</vt:lpstr>
      <vt:lpstr>データシート（さわらない）</vt:lpstr>
      <vt:lpstr>KEN_ALL</vt:lpstr>
      <vt:lpstr>'1. 申請書'!Print_Area</vt:lpstr>
      <vt:lpstr>'3. 実績報告書'!Print_Area</vt:lpstr>
      <vt:lpstr>'4. 事業報告書兼収支計算書（入力箇所あり）'!Print_Area</vt:lpstr>
      <vt:lpstr>'5. 請求書'!Print_Area</vt:lpstr>
      <vt:lpstr>'確定調書（様式）'!Print_Area</vt:lpstr>
      <vt:lpstr>'額確定通知書（案）'!Print_Area</vt:lpstr>
      <vt:lpstr>'額確定通知書（決裁後）'!Print_Area</vt:lpstr>
      <vt:lpstr>'交付決定（案）'!Print_Area</vt:lpstr>
      <vt:lpstr>'交付決定（決裁後）'!Print_Area</vt:lpstr>
      <vt:lpstr>'写真（成果物）'!Print_Area</vt:lpstr>
      <vt:lpstr>受付書!Print_Area</vt:lpstr>
      <vt:lpstr>送付文!Print_Area</vt:lpstr>
      <vt:lpstr>'送付文 (2)'!Print_Area</vt:lpstr>
      <vt:lpstr>'変更交付決定（案）（必要な場合のみ）'!Print_Area</vt:lpstr>
      <vt:lpstr>'変更交付決定（決裁後）（必要な場合のみ）'!Print_Area</vt:lpstr>
      <vt:lpstr>'変更承認通知（案）'!Print_Area</vt:lpstr>
      <vt:lpstr>'変更承認通知（決裁後）'!Print_Area</vt:lpstr>
      <vt:lpstr>'変更申請（ある場合のみ）'!Print_Area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2025-07-25T09:05:19Z</dcterms:modified>
</cp:coreProperties>
</file>