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Svr002\水産$\2．各種事業\16_水産業新技術・設備導入支援事業\01 様式\R7\"/>
    </mc:Choice>
  </mc:AlternateContent>
  <xr:revisionPtr revIDLastSave="0" documentId="13_ncr:1_{15D2D6EE-23E3-4123-B411-D933CCA983E5}" xr6:coauthVersionLast="45" xr6:coauthVersionMax="45" xr10:uidLastSave="{00000000-0000-0000-0000-000000000000}"/>
  <workbookProtection workbookAlgorithmName="SHA-512" workbookHashValue="HBCvbpxyW8vEOYNKmQXK9gAKgTwInCLeJakXeb0C+btOxPnwVdt92ALgpaiLPiqWBA4n8mNPx0rec1P6lihNHA==" workbookSaltValue="7zbkzUn0gVClxjQw81uCeQ==" workbookSpinCount="100000" lockStructure="1"/>
  <bookViews>
    <workbookView xWindow="20430" yWindow="-60" windowWidth="21720" windowHeight="13170" firstSheet="1" activeTab="1" xr2:uid="{00000000-000D-0000-FFFF-FFFF00000000}"/>
  </bookViews>
  <sheets>
    <sheet name="データーシート" sheetId="14" state="hidden" r:id="rId1"/>
    <sheet name="入力シート" sheetId="1" r:id="rId2"/>
    <sheet name="1.交付申請書" sheetId="2" r:id="rId3"/>
    <sheet name="１-2.事業計画兼収支予算（入力有）" sheetId="3" r:id="rId4"/>
    <sheet name="３.交付決定通知書" sheetId="4" state="hidden" r:id="rId5"/>
    <sheet name="送付文" sheetId="15" state="hidden" r:id="rId6"/>
    <sheet name="5.実績報告書" sheetId="5" r:id="rId7"/>
    <sheet name="5-1.事業報告兼収支計算（入力有）" sheetId="7" r:id="rId8"/>
    <sheet name="６.確定通知書" sheetId="8" state="hidden" r:id="rId9"/>
    <sheet name="6-1.確定調書（様式）" sheetId="10" state="hidden" r:id="rId10"/>
    <sheet name="7.請求書" sheetId="11" r:id="rId11"/>
    <sheet name="4-変.変更承認申請" sheetId="12" r:id="rId12"/>
    <sheet name="2-変.変更承認通知" sheetId="13" state="hidden" r:id="rId13"/>
    <sheet name="2-変.変更交付決定" sheetId="9" state="hidden" r:id="rId14"/>
  </sheets>
  <definedNames>
    <definedName name="_xlnm.Print_Area" localSheetId="2">'1.交付申請書'!$A$1:$X$55</definedName>
    <definedName name="_xlnm.Print_Area" localSheetId="3">'１-2.事業計画兼収支予算（入力有）'!$A$1:$X$51</definedName>
    <definedName name="_xlnm.Print_Area" localSheetId="13">'2-変.変更交付決定'!$A$1:$W$55</definedName>
    <definedName name="_xlnm.Print_Area" localSheetId="12">'2-変.変更承認通知'!$A$1:$U$51</definedName>
    <definedName name="_xlnm.Print_Area" localSheetId="4">'３.交付決定通知書'!$A$1:$W$51</definedName>
    <definedName name="_xlnm.Print_Area" localSheetId="7">'5-1.事業報告兼収支計算（入力有）'!$A$1:$X$57</definedName>
    <definedName name="_xlnm.Print_Area" localSheetId="9">'6-1.確定調書（様式）'!$A$1:$G$30</definedName>
    <definedName name="_xlnm.Print_Area" localSheetId="10">'7.請求書'!$A$1:$W$49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1" i="9" l="1"/>
  <c r="Q3" i="9"/>
  <c r="D48" i="9"/>
  <c r="D44" i="9"/>
  <c r="D40" i="9"/>
  <c r="D37" i="9"/>
  <c r="D34" i="9"/>
  <c r="D31" i="9"/>
  <c r="D29" i="9"/>
  <c r="O30" i="12"/>
  <c r="O28" i="12"/>
  <c r="U28" i="12" s="1"/>
  <c r="O27" i="12"/>
  <c r="U27" i="12" s="1"/>
  <c r="J33" i="13"/>
  <c r="C17" i="13"/>
  <c r="J29" i="13"/>
  <c r="J27" i="13"/>
  <c r="E11" i="4" l="1"/>
  <c r="B23" i="7" l="1"/>
  <c r="D32" i="5"/>
  <c r="F60" i="1" l="1"/>
  <c r="O29" i="12" l="1"/>
  <c r="U29" i="12" s="1"/>
  <c r="B23" i="3"/>
  <c r="E35" i="2"/>
  <c r="C17" i="9"/>
  <c r="C17" i="12"/>
  <c r="H26" i="9"/>
  <c r="E11" i="9"/>
  <c r="E10" i="9"/>
  <c r="E8" i="9"/>
  <c r="Q4" i="9"/>
  <c r="E11" i="13"/>
  <c r="E10" i="13"/>
  <c r="E8" i="13"/>
  <c r="O4" i="13"/>
  <c r="O3" i="13"/>
  <c r="C17" i="4"/>
  <c r="H31" i="12" l="1"/>
  <c r="H30" i="12"/>
  <c r="H27" i="12"/>
  <c r="H28" i="12"/>
  <c r="C13" i="11"/>
  <c r="N14" i="12"/>
  <c r="N13" i="12"/>
  <c r="N11" i="12"/>
  <c r="P3" i="12"/>
  <c r="G47" i="11"/>
  <c r="G46" i="11"/>
  <c r="G45" i="11"/>
  <c r="G44" i="11"/>
  <c r="G43" i="11"/>
  <c r="E38" i="11"/>
  <c r="F38" i="1"/>
  <c r="E34" i="11" s="1"/>
  <c r="K30" i="11"/>
  <c r="E30" i="11"/>
  <c r="C17" i="5" l="1"/>
  <c r="O11" i="11"/>
  <c r="O10" i="11"/>
  <c r="O8" i="11"/>
  <c r="Q3" i="11"/>
  <c r="E4" i="10"/>
  <c r="C17" i="8"/>
  <c r="E11" i="8"/>
  <c r="E10" i="8"/>
  <c r="E8" i="8"/>
  <c r="Q4" i="8"/>
  <c r="Q3" i="8"/>
  <c r="C54" i="7"/>
  <c r="F6" i="7"/>
  <c r="H55" i="7" s="1"/>
  <c r="Q5" i="7"/>
  <c r="H57" i="7" s="1"/>
  <c r="F5" i="7"/>
  <c r="H56" i="7" s="1"/>
  <c r="F46" i="1"/>
  <c r="I29" i="8" s="1"/>
  <c r="I43" i="5"/>
  <c r="D43" i="5"/>
  <c r="D38" i="5"/>
  <c r="M38" i="5"/>
  <c r="M14" i="5"/>
  <c r="M13" i="5"/>
  <c r="M11" i="5"/>
  <c r="O3" i="5"/>
  <c r="R3" i="15"/>
  <c r="B9" i="15"/>
  <c r="B8" i="15"/>
  <c r="B6" i="15"/>
  <c r="J33" i="7" l="1"/>
  <c r="E22" i="11"/>
  <c r="J35" i="7"/>
  <c r="F10" i="10" s="1"/>
  <c r="D47" i="4" l="1"/>
  <c r="D45" i="4"/>
  <c r="D42" i="4"/>
  <c r="D38" i="4"/>
  <c r="D36" i="4"/>
  <c r="D34" i="4"/>
  <c r="D32" i="4" l="1"/>
  <c r="D30" i="4"/>
  <c r="M14" i="2"/>
  <c r="E10" i="4"/>
  <c r="E8" i="4"/>
  <c r="O4" i="4"/>
  <c r="F6" i="3"/>
  <c r="Q5" i="3"/>
  <c r="F5" i="3"/>
  <c r="N42" i="2"/>
  <c r="E42" i="2"/>
  <c r="F26" i="1"/>
  <c r="J31" i="13" s="1"/>
  <c r="E31" i="2" l="1"/>
  <c r="H29" i="12"/>
  <c r="F32" i="1"/>
  <c r="J33" i="3"/>
  <c r="J35" i="3"/>
  <c r="C31" i="8" l="1"/>
  <c r="F6" i="10"/>
  <c r="D28" i="5"/>
  <c r="E27" i="4"/>
  <c r="M13" i="2"/>
  <c r="M11" i="2"/>
  <c r="G27" i="1"/>
  <c r="Q18" i="3" l="1"/>
  <c r="Q14" i="7"/>
  <c r="Q12" i="7"/>
  <c r="Q16" i="7"/>
  <c r="Q10" i="3"/>
  <c r="Q18" i="7"/>
  <c r="Q10" i="7"/>
  <c r="Q12" i="3"/>
  <c r="Q14" i="3"/>
  <c r="Q16" i="3"/>
  <c r="J46" i="7" l="1"/>
  <c r="J37" i="7"/>
  <c r="J50" i="7" l="1"/>
  <c r="F7" i="10" s="1"/>
  <c r="F8" i="10"/>
  <c r="O3" i="4"/>
  <c r="J47" i="2"/>
  <c r="E47" i="2"/>
  <c r="N3" i="2"/>
  <c r="J46" i="3" l="1"/>
  <c r="J50" i="3" s="1"/>
  <c r="J37" i="3"/>
  <c r="F24" i="10" l="1"/>
  <c r="F9" i="10"/>
  <c r="F14" i="10" l="1"/>
  <c r="F15" i="10" s="1"/>
  <c r="F19" i="10"/>
  <c r="F20" i="10" l="1"/>
  <c r="F25" i="10" s="1"/>
</calcChain>
</file>

<file path=xl/sharedStrings.xml><?xml version="1.0" encoding="utf-8"?>
<sst xmlns="http://schemas.openxmlformats.org/spreadsheetml/2006/main" count="388" uniqueCount="252">
  <si>
    <t>規則様式第１号（第３条関係）</t>
    <rPh sb="0" eb="2">
      <t>キソク</t>
    </rPh>
    <rPh sb="2" eb="4">
      <t>ヨウシキ</t>
    </rPh>
    <rPh sb="4" eb="5">
      <t>ダイ</t>
    </rPh>
    <rPh sb="6" eb="7">
      <t>ゴウ</t>
    </rPh>
    <rPh sb="8" eb="9">
      <t>ダイ</t>
    </rPh>
    <rPh sb="10" eb="11">
      <t>ジョウ</t>
    </rPh>
    <rPh sb="11" eb="13">
      <t>カンケイ</t>
    </rPh>
    <phoneticPr fontId="1"/>
  </si>
  <si>
    <t>代表者名</t>
    <rPh sb="0" eb="3">
      <t>ダイヒョウシャ</t>
    </rPh>
    <rPh sb="3" eb="4">
      <t>メイ</t>
    </rPh>
    <phoneticPr fontId="1"/>
  </si>
  <si>
    <t>補助金等交付申請書</t>
    <rPh sb="0" eb="3">
      <t>ホジョキン</t>
    </rPh>
    <rPh sb="3" eb="4">
      <t>トウ</t>
    </rPh>
    <rPh sb="4" eb="6">
      <t>コウフ</t>
    </rPh>
    <rPh sb="6" eb="9">
      <t>シンセイショ</t>
    </rPh>
    <phoneticPr fontId="1"/>
  </si>
  <si>
    <t>住所</t>
    <rPh sb="0" eb="2">
      <t>ジュウショ</t>
    </rPh>
    <phoneticPr fontId="1"/>
  </si>
  <si>
    <t>記</t>
    <rPh sb="0" eb="1">
      <t>キ</t>
    </rPh>
    <phoneticPr fontId="1"/>
  </si>
  <si>
    <t>１　事業の名称</t>
    <rPh sb="2" eb="4">
      <t>ジギョウ</t>
    </rPh>
    <rPh sb="5" eb="7">
      <t>メイショウ</t>
    </rPh>
    <phoneticPr fontId="1"/>
  </si>
  <si>
    <t>　</t>
    <phoneticPr fontId="1"/>
  </si>
  <si>
    <t>水産業新技術・設備導入支援事業</t>
    <rPh sb="0" eb="3">
      <t>スイサンギョウ</t>
    </rPh>
    <rPh sb="3" eb="6">
      <t>シンギジュツ</t>
    </rPh>
    <rPh sb="7" eb="9">
      <t>セツビ</t>
    </rPh>
    <rPh sb="9" eb="11">
      <t>ドウニュウ</t>
    </rPh>
    <rPh sb="11" eb="13">
      <t>シエン</t>
    </rPh>
    <rPh sb="13" eb="15">
      <t>ジギョウ</t>
    </rPh>
    <phoneticPr fontId="1"/>
  </si>
  <si>
    <t>２　補助金等交付申請額</t>
    <rPh sb="2" eb="5">
      <t>ホジョキン</t>
    </rPh>
    <rPh sb="5" eb="6">
      <t>トウ</t>
    </rPh>
    <rPh sb="6" eb="8">
      <t>コウフ</t>
    </rPh>
    <rPh sb="8" eb="10">
      <t>シンセイ</t>
    </rPh>
    <rPh sb="10" eb="11">
      <t>ガク</t>
    </rPh>
    <phoneticPr fontId="1"/>
  </si>
  <si>
    <t>３　事業の目的及び内容</t>
    <rPh sb="2" eb="4">
      <t>ジギョウ</t>
    </rPh>
    <rPh sb="5" eb="7">
      <t>モクテキ</t>
    </rPh>
    <rPh sb="7" eb="8">
      <t>オヨ</t>
    </rPh>
    <rPh sb="9" eb="11">
      <t>ナイヨウ</t>
    </rPh>
    <phoneticPr fontId="1"/>
  </si>
  <si>
    <t>４　事業の時期又は完了予定日</t>
    <rPh sb="2" eb="4">
      <t>ジギョウ</t>
    </rPh>
    <rPh sb="5" eb="7">
      <t>ジキ</t>
    </rPh>
    <rPh sb="7" eb="8">
      <t>マタ</t>
    </rPh>
    <rPh sb="9" eb="11">
      <t>カンリョウ</t>
    </rPh>
    <rPh sb="11" eb="13">
      <t>ヨテイ</t>
    </rPh>
    <rPh sb="13" eb="14">
      <t>ビ</t>
    </rPh>
    <phoneticPr fontId="1"/>
  </si>
  <si>
    <t>５　事業に要する経費（うち補助対象額）</t>
    <rPh sb="2" eb="4">
      <t>ジギョウ</t>
    </rPh>
    <rPh sb="5" eb="6">
      <t>ヨウ</t>
    </rPh>
    <rPh sb="8" eb="10">
      <t>ケイヒ</t>
    </rPh>
    <rPh sb="13" eb="15">
      <t>ホジョ</t>
    </rPh>
    <rPh sb="15" eb="17">
      <t>タイショウ</t>
    </rPh>
    <rPh sb="17" eb="18">
      <t>ガク</t>
    </rPh>
    <phoneticPr fontId="1"/>
  </si>
  <si>
    <t>備考、事業計画書、収支予算書その他必要な書類を添付すること。</t>
    <rPh sb="0" eb="2">
      <t>ビコウ</t>
    </rPh>
    <rPh sb="3" eb="5">
      <t>ジギョウ</t>
    </rPh>
    <rPh sb="5" eb="8">
      <t>ケイカクショ</t>
    </rPh>
    <rPh sb="9" eb="11">
      <t>シュウシ</t>
    </rPh>
    <rPh sb="11" eb="14">
      <t>ヨサンショ</t>
    </rPh>
    <rPh sb="16" eb="17">
      <t>タ</t>
    </rPh>
    <rPh sb="17" eb="19">
      <t>ヒツヨウ</t>
    </rPh>
    <rPh sb="20" eb="22">
      <t>ショルイ</t>
    </rPh>
    <rPh sb="23" eb="25">
      <t>テンプ</t>
    </rPh>
    <phoneticPr fontId="1"/>
  </si>
  <si>
    <t>事業計画書兼収支予算書</t>
    <rPh sb="0" eb="2">
      <t>ジギョウ</t>
    </rPh>
    <rPh sb="2" eb="5">
      <t>ケイカクショ</t>
    </rPh>
    <rPh sb="5" eb="6">
      <t>ケン</t>
    </rPh>
    <rPh sb="6" eb="8">
      <t>シュウシ</t>
    </rPh>
    <rPh sb="8" eb="11">
      <t>ヨサンショ</t>
    </rPh>
    <phoneticPr fontId="1"/>
  </si>
  <si>
    <t>【事 業 計 画 書】</t>
    <rPh sb="1" eb="2">
      <t>コト</t>
    </rPh>
    <rPh sb="3" eb="4">
      <t>ゴウ</t>
    </rPh>
    <rPh sb="5" eb="6">
      <t>ケイ</t>
    </rPh>
    <rPh sb="7" eb="8">
      <t>ガ</t>
    </rPh>
    <rPh sb="9" eb="10">
      <t>ショ</t>
    </rPh>
    <phoneticPr fontId="1"/>
  </si>
  <si>
    <t>企業名</t>
    <rPh sb="0" eb="2">
      <t>キギョウ</t>
    </rPh>
    <rPh sb="2" eb="3">
      <t>メイ</t>
    </rPh>
    <phoneticPr fontId="1"/>
  </si>
  <si>
    <t>所在地</t>
    <rPh sb="0" eb="3">
      <t>ショザイチ</t>
    </rPh>
    <phoneticPr fontId="1"/>
  </si>
  <si>
    <t>（水産新技術・設備導入支援事業）</t>
    <rPh sb="1" eb="3">
      <t>スイサン</t>
    </rPh>
    <rPh sb="3" eb="6">
      <t>シンギジュツ</t>
    </rPh>
    <rPh sb="7" eb="9">
      <t>セツビ</t>
    </rPh>
    <rPh sb="9" eb="11">
      <t>ドウニュウ</t>
    </rPh>
    <rPh sb="11" eb="13">
      <t>シエン</t>
    </rPh>
    <rPh sb="13" eb="15">
      <t>ジギョウ</t>
    </rPh>
    <phoneticPr fontId="1"/>
  </si>
  <si>
    <t>補助対象事業</t>
    <rPh sb="0" eb="2">
      <t>ホジョ</t>
    </rPh>
    <rPh sb="2" eb="4">
      <t>タイショウ</t>
    </rPh>
    <rPh sb="4" eb="6">
      <t>ジギョウ</t>
    </rPh>
    <phoneticPr fontId="1"/>
  </si>
  <si>
    <t>備考</t>
    <rPh sb="0" eb="2">
      <t>ビコウ</t>
    </rPh>
    <phoneticPr fontId="1"/>
  </si>
  <si>
    <t>該当する項目に〇</t>
    <rPh sb="0" eb="2">
      <t>ガイトウ</t>
    </rPh>
    <rPh sb="4" eb="6">
      <t>コウモク</t>
    </rPh>
    <phoneticPr fontId="1"/>
  </si>
  <si>
    <t>ＡＩやＩＣＴなどを活用した水産業のスマート化にかかる設備、備品等の導入</t>
    <phoneticPr fontId="1"/>
  </si>
  <si>
    <t>ＨＡＣＣＰの考えを取り入れた設備、備品等の導入</t>
    <phoneticPr fontId="1"/>
  </si>
  <si>
    <t>ＡＳＣ／ＭＳＣ認証などの取得を目指した設備、備品等の導入</t>
    <phoneticPr fontId="1"/>
  </si>
  <si>
    <t>高鮮度化・省エネルギーを図るための設備、備品等の導入</t>
    <phoneticPr fontId="1"/>
  </si>
  <si>
    <t>漁労環境の効率化若しくは省力化又は安全性の向上を図るための設備、備品等の導入</t>
    <phoneticPr fontId="1"/>
  </si>
  <si>
    <t>補助対象事業の計画の詳細</t>
    <rPh sb="0" eb="2">
      <t>ホジョ</t>
    </rPh>
    <rPh sb="2" eb="4">
      <t>タイショウ</t>
    </rPh>
    <rPh sb="4" eb="6">
      <t>ジギョウ</t>
    </rPh>
    <rPh sb="7" eb="9">
      <t>ケイカク</t>
    </rPh>
    <rPh sb="10" eb="12">
      <t>ショウサイ</t>
    </rPh>
    <phoneticPr fontId="1"/>
  </si>
  <si>
    <t>≪収入の部≫</t>
    <rPh sb="1" eb="3">
      <t>シュウニュウ</t>
    </rPh>
    <rPh sb="4" eb="5">
      <t>ブ</t>
    </rPh>
    <phoneticPr fontId="1"/>
  </si>
  <si>
    <t>科目</t>
    <rPh sb="0" eb="2">
      <t>カモク</t>
    </rPh>
    <phoneticPr fontId="1"/>
  </si>
  <si>
    <t>金額</t>
    <rPh sb="0" eb="2">
      <t>キンガク</t>
    </rPh>
    <phoneticPr fontId="1"/>
  </si>
  <si>
    <t>補助金</t>
    <rPh sb="0" eb="3">
      <t>ホジョキン</t>
    </rPh>
    <phoneticPr fontId="1"/>
  </si>
  <si>
    <t>自己負担</t>
    <rPh sb="0" eb="2">
      <t>ジコ</t>
    </rPh>
    <rPh sb="2" eb="4">
      <t>フタン</t>
    </rPh>
    <phoneticPr fontId="1"/>
  </si>
  <si>
    <t>合計</t>
    <rPh sb="0" eb="2">
      <t>ゴウケイ</t>
    </rPh>
    <phoneticPr fontId="1"/>
  </si>
  <si>
    <t>≪支出の部≫</t>
    <rPh sb="1" eb="3">
      <t>シシュツ</t>
    </rPh>
    <rPh sb="4" eb="5">
      <t>ブ</t>
    </rPh>
    <phoneticPr fontId="1"/>
  </si>
  <si>
    <t>消費税</t>
    <rPh sb="0" eb="3">
      <t>ショウヒゼイ</t>
    </rPh>
    <phoneticPr fontId="1"/>
  </si>
  <si>
    <t>※補助対象経費</t>
    <rPh sb="1" eb="3">
      <t>ホジョ</t>
    </rPh>
    <rPh sb="3" eb="5">
      <t>タイショウ</t>
    </rPh>
    <rPh sb="5" eb="7">
      <t>ケイヒ</t>
    </rPh>
    <phoneticPr fontId="1"/>
  </si>
  <si>
    <t>規則様式第２号（第６条関係）</t>
    <rPh sb="0" eb="2">
      <t>キソク</t>
    </rPh>
    <rPh sb="2" eb="4">
      <t>ヨウシキ</t>
    </rPh>
    <rPh sb="4" eb="5">
      <t>ダイ</t>
    </rPh>
    <rPh sb="6" eb="7">
      <t>ゴウ</t>
    </rPh>
    <rPh sb="8" eb="9">
      <t>ダイ</t>
    </rPh>
    <rPh sb="10" eb="11">
      <t>ジョウ</t>
    </rPh>
    <rPh sb="11" eb="13">
      <t>カンケイ</t>
    </rPh>
    <phoneticPr fontId="1"/>
  </si>
  <si>
    <t>補助金交付決定通知書</t>
    <rPh sb="0" eb="3">
      <t>ホジョキン</t>
    </rPh>
    <rPh sb="3" eb="5">
      <t>コウフ</t>
    </rPh>
    <rPh sb="5" eb="7">
      <t>ケッテイ</t>
    </rPh>
    <rPh sb="7" eb="10">
      <t>ツウチショ</t>
    </rPh>
    <phoneticPr fontId="1"/>
  </si>
  <si>
    <t>氏名</t>
    <rPh sb="0" eb="2">
      <t>シメイ</t>
    </rPh>
    <phoneticPr fontId="1"/>
  </si>
  <si>
    <t>印</t>
    <rPh sb="0" eb="1">
      <t>イン</t>
    </rPh>
    <phoneticPr fontId="1"/>
  </si>
  <si>
    <t>１　交付決定額</t>
    <rPh sb="2" eb="4">
      <t>コウフ</t>
    </rPh>
    <rPh sb="4" eb="6">
      <t>ケッテイ</t>
    </rPh>
    <rPh sb="6" eb="7">
      <t>ガク</t>
    </rPh>
    <phoneticPr fontId="1"/>
  </si>
  <si>
    <t>２　条件</t>
    <rPh sb="2" eb="4">
      <t>ジョウケン</t>
    </rPh>
    <phoneticPr fontId="1"/>
  </si>
  <si>
    <t>３　指示事項</t>
    <rPh sb="2" eb="4">
      <t>シジ</t>
    </rPh>
    <rPh sb="4" eb="6">
      <t>ジコウ</t>
    </rPh>
    <phoneticPr fontId="1"/>
  </si>
  <si>
    <t>規則様式第５号（第12条関係）</t>
    <rPh sb="0" eb="2">
      <t>キソク</t>
    </rPh>
    <rPh sb="2" eb="4">
      <t>ヨウシキ</t>
    </rPh>
    <rPh sb="4" eb="5">
      <t>ダイ</t>
    </rPh>
    <rPh sb="6" eb="7">
      <t>ゴウ</t>
    </rPh>
    <rPh sb="8" eb="9">
      <t>ダイ</t>
    </rPh>
    <rPh sb="11" eb="12">
      <t>ジョウ</t>
    </rPh>
    <rPh sb="12" eb="14">
      <t>カンケイ</t>
    </rPh>
    <phoneticPr fontId="1"/>
  </si>
  <si>
    <t>補助事業実績報告書</t>
    <rPh sb="0" eb="2">
      <t>ホジョ</t>
    </rPh>
    <rPh sb="2" eb="4">
      <t>ジギョウ</t>
    </rPh>
    <rPh sb="4" eb="6">
      <t>ジッセキ</t>
    </rPh>
    <rPh sb="6" eb="9">
      <t>ホウコクショ</t>
    </rPh>
    <phoneticPr fontId="1"/>
  </si>
  <si>
    <t>１　補助金等交付決定額</t>
    <rPh sb="2" eb="5">
      <t>ホジョキン</t>
    </rPh>
    <rPh sb="5" eb="6">
      <t>トウ</t>
    </rPh>
    <rPh sb="6" eb="8">
      <t>コウフ</t>
    </rPh>
    <rPh sb="8" eb="10">
      <t>ケッテイ</t>
    </rPh>
    <rPh sb="10" eb="11">
      <t>ガク</t>
    </rPh>
    <phoneticPr fontId="1"/>
  </si>
  <si>
    <t>２　事業の目的及び内容</t>
    <rPh sb="2" eb="4">
      <t>ジギョウ</t>
    </rPh>
    <rPh sb="5" eb="7">
      <t>モクテキ</t>
    </rPh>
    <rPh sb="7" eb="8">
      <t>オヨ</t>
    </rPh>
    <rPh sb="9" eb="11">
      <t>ナイヨウ</t>
    </rPh>
    <phoneticPr fontId="1"/>
  </si>
  <si>
    <t>３　事業の時期又は完了日</t>
    <rPh sb="2" eb="4">
      <t>ジギョウ</t>
    </rPh>
    <rPh sb="5" eb="7">
      <t>ジキ</t>
    </rPh>
    <rPh sb="7" eb="8">
      <t>マタ</t>
    </rPh>
    <rPh sb="9" eb="11">
      <t>カンリョウ</t>
    </rPh>
    <rPh sb="11" eb="12">
      <t>ビ</t>
    </rPh>
    <phoneticPr fontId="1"/>
  </si>
  <si>
    <t>４　事業に要した経費（うち補助対象経費）</t>
    <rPh sb="2" eb="4">
      <t>ジギョウ</t>
    </rPh>
    <rPh sb="5" eb="6">
      <t>ヨウ</t>
    </rPh>
    <rPh sb="8" eb="10">
      <t>ケイヒ</t>
    </rPh>
    <rPh sb="13" eb="15">
      <t>ホジョ</t>
    </rPh>
    <rPh sb="15" eb="17">
      <t>タイショウ</t>
    </rPh>
    <rPh sb="17" eb="19">
      <t>ケイヒ</t>
    </rPh>
    <phoneticPr fontId="1"/>
  </si>
  <si>
    <t>備考、収支計算書、領収書等その他必要な書類を添付すること。</t>
    <rPh sb="0" eb="2">
      <t>ビコウ</t>
    </rPh>
    <rPh sb="3" eb="5">
      <t>シュウシ</t>
    </rPh>
    <rPh sb="5" eb="8">
      <t>ケイサンショ</t>
    </rPh>
    <rPh sb="9" eb="12">
      <t>リョウシュウショ</t>
    </rPh>
    <rPh sb="12" eb="13">
      <t>トウ</t>
    </rPh>
    <rPh sb="15" eb="16">
      <t>タ</t>
    </rPh>
    <rPh sb="16" eb="18">
      <t>ヒツヨウ</t>
    </rPh>
    <rPh sb="19" eb="21">
      <t>ショルイ</t>
    </rPh>
    <rPh sb="22" eb="24">
      <t>テンプ</t>
    </rPh>
    <phoneticPr fontId="1"/>
  </si>
  <si>
    <t>事業報告書兼収支計算書</t>
    <rPh sb="0" eb="2">
      <t>ジギョウ</t>
    </rPh>
    <rPh sb="2" eb="5">
      <t>ホウコクショ</t>
    </rPh>
    <rPh sb="5" eb="6">
      <t>ケン</t>
    </rPh>
    <rPh sb="6" eb="8">
      <t>シュウシ</t>
    </rPh>
    <rPh sb="8" eb="11">
      <t>ケイサンショ</t>
    </rPh>
    <phoneticPr fontId="1"/>
  </si>
  <si>
    <t>【事 業 報 告 書】</t>
    <rPh sb="1" eb="2">
      <t>コト</t>
    </rPh>
    <rPh sb="3" eb="4">
      <t>ゴウ</t>
    </rPh>
    <rPh sb="5" eb="6">
      <t>ホウ</t>
    </rPh>
    <rPh sb="7" eb="8">
      <t>コク</t>
    </rPh>
    <rPh sb="9" eb="10">
      <t>ショ</t>
    </rPh>
    <phoneticPr fontId="1"/>
  </si>
  <si>
    <t>実施した事業の詳細（補助対象経費を明らかにすること）</t>
    <rPh sb="0" eb="2">
      <t>ジッシ</t>
    </rPh>
    <rPh sb="4" eb="6">
      <t>ジギョウ</t>
    </rPh>
    <rPh sb="7" eb="9">
      <t>ショウサイ</t>
    </rPh>
    <rPh sb="10" eb="12">
      <t>ホジョ</t>
    </rPh>
    <rPh sb="12" eb="14">
      <t>タイショウ</t>
    </rPh>
    <rPh sb="14" eb="16">
      <t>ケイヒ</t>
    </rPh>
    <rPh sb="17" eb="18">
      <t>アキ</t>
    </rPh>
    <phoneticPr fontId="1"/>
  </si>
  <si>
    <t>上記のとおり相違ありません。</t>
    <rPh sb="0" eb="2">
      <t>ジョウキ</t>
    </rPh>
    <rPh sb="6" eb="8">
      <t>ソウイ</t>
    </rPh>
    <phoneticPr fontId="1"/>
  </si>
  <si>
    <t>企業名等</t>
    <rPh sb="0" eb="2">
      <t>キギョウ</t>
    </rPh>
    <rPh sb="2" eb="3">
      <t>メイ</t>
    </rPh>
    <rPh sb="3" eb="4">
      <t>トウ</t>
    </rPh>
    <phoneticPr fontId="1"/>
  </si>
  <si>
    <t>住　　所</t>
    <rPh sb="0" eb="1">
      <t>ジュウ</t>
    </rPh>
    <rPh sb="3" eb="4">
      <t>ショ</t>
    </rPh>
    <phoneticPr fontId="1"/>
  </si>
  <si>
    <t>規則様式第６号（第13条関係）</t>
    <rPh sb="0" eb="2">
      <t>キソク</t>
    </rPh>
    <rPh sb="2" eb="4">
      <t>ヨウシキ</t>
    </rPh>
    <rPh sb="4" eb="5">
      <t>ダイ</t>
    </rPh>
    <rPh sb="6" eb="7">
      <t>ゴウ</t>
    </rPh>
    <rPh sb="8" eb="9">
      <t>ダイ</t>
    </rPh>
    <rPh sb="11" eb="12">
      <t>ジョウ</t>
    </rPh>
    <rPh sb="12" eb="14">
      <t>カンケイ</t>
    </rPh>
    <phoneticPr fontId="1"/>
  </si>
  <si>
    <t>補助金等確定額</t>
    <rPh sb="0" eb="3">
      <t>ホジョキン</t>
    </rPh>
    <rPh sb="3" eb="4">
      <t>トウ</t>
    </rPh>
    <rPh sb="4" eb="6">
      <t>カクテイ</t>
    </rPh>
    <rPh sb="6" eb="7">
      <t>ガク</t>
    </rPh>
    <phoneticPr fontId="1"/>
  </si>
  <si>
    <t>補助金等変更交付決定通知書</t>
    <rPh sb="0" eb="3">
      <t>ホジョキン</t>
    </rPh>
    <rPh sb="3" eb="4">
      <t>トウ</t>
    </rPh>
    <rPh sb="4" eb="6">
      <t>ヘンコウ</t>
    </rPh>
    <rPh sb="6" eb="8">
      <t>コウフ</t>
    </rPh>
    <rPh sb="8" eb="10">
      <t>ケッテイ</t>
    </rPh>
    <rPh sb="10" eb="13">
      <t>ツウチショ</t>
    </rPh>
    <phoneticPr fontId="1"/>
  </si>
  <si>
    <t>補助金等額確定調書</t>
    <phoneticPr fontId="5"/>
  </si>
  <si>
    <t>事業</t>
  </si>
  <si>
    <t>費補助</t>
    <rPh sb="0" eb="1">
      <t>ヒ</t>
    </rPh>
    <phoneticPr fontId="5"/>
  </si>
  <si>
    <t>単年度・継続の別</t>
    <rPh sb="2" eb="3">
      <t>ド</t>
    </rPh>
    <phoneticPr fontId="5"/>
  </si>
  <si>
    <t>単年度</t>
  </si>
  <si>
    <t>交付方法の別</t>
    <phoneticPr fontId="5"/>
  </si>
  <si>
    <t>確定払</t>
  </si>
  <si>
    <t>　　　　　　　　　補助事業の名称</t>
    <rPh sb="9" eb="11">
      <t>ホジョ</t>
    </rPh>
    <rPh sb="11" eb="13">
      <t>ジギョウ</t>
    </rPh>
    <rPh sb="14" eb="16">
      <t>メイショウ</t>
    </rPh>
    <phoneticPr fontId="5"/>
  </si>
  <si>
    <t>　　　　　　　　　補助事業者の氏名（団体名）</t>
    <rPh sb="9" eb="11">
      <t>ホジョ</t>
    </rPh>
    <rPh sb="11" eb="13">
      <t>ジギョウ</t>
    </rPh>
    <rPh sb="13" eb="14">
      <t>シャ</t>
    </rPh>
    <rPh sb="15" eb="17">
      <t>シメイ</t>
    </rPh>
    <rPh sb="18" eb="20">
      <t>ダンタイ</t>
    </rPh>
    <rPh sb="20" eb="21">
      <t>メイ</t>
    </rPh>
    <phoneticPr fontId="5"/>
  </si>
  <si>
    <t>記入項目</t>
    <rPh sb="0" eb="2">
      <t>キニュウ</t>
    </rPh>
    <rPh sb="2" eb="4">
      <t>コウモク</t>
    </rPh>
    <phoneticPr fontId="5"/>
  </si>
  <si>
    <t>備考・計算式</t>
    <rPh sb="0" eb="2">
      <t>ビコウ</t>
    </rPh>
    <rPh sb="3" eb="5">
      <t>ケイサン</t>
    </rPh>
    <rPh sb="5" eb="6">
      <t>シキ</t>
    </rPh>
    <phoneticPr fontId="5"/>
  </si>
  <si>
    <t>金額等</t>
    <rPh sb="0" eb="2">
      <t>キンガク</t>
    </rPh>
    <rPh sb="2" eb="3">
      <t>トウ</t>
    </rPh>
    <phoneticPr fontId="5"/>
  </si>
  <si>
    <t>①　補助金等交付決定額</t>
    <rPh sb="2" eb="5">
      <t>ホジョキン</t>
    </rPh>
    <rPh sb="5" eb="6">
      <t>トウ</t>
    </rPh>
    <rPh sb="6" eb="8">
      <t>コウフ</t>
    </rPh>
    <rPh sb="8" eb="10">
      <t>ケッテイ</t>
    </rPh>
    <rPh sb="10" eb="11">
      <t>ガク</t>
    </rPh>
    <phoneticPr fontId="5"/>
  </si>
  <si>
    <t>支出負担行為済額を記入</t>
    <rPh sb="0" eb="2">
      <t>シシュツ</t>
    </rPh>
    <rPh sb="2" eb="4">
      <t>フタン</t>
    </rPh>
    <rPh sb="4" eb="6">
      <t>コウイ</t>
    </rPh>
    <rPh sb="6" eb="7">
      <t>ズ</t>
    </rPh>
    <rPh sb="7" eb="8">
      <t>ガク</t>
    </rPh>
    <rPh sb="9" eb="11">
      <t>キニュウ</t>
    </rPh>
    <phoneticPr fontId="5"/>
  </si>
  <si>
    <t>円</t>
    <rPh sb="0" eb="1">
      <t>エン</t>
    </rPh>
    <phoneticPr fontId="5"/>
  </si>
  <si>
    <t>②　補助事業に要した全ての経費</t>
    <rPh sb="2" eb="4">
      <t>ホジョ</t>
    </rPh>
    <rPh sb="4" eb="6">
      <t>ジギョウ</t>
    </rPh>
    <rPh sb="7" eb="8">
      <t>ヨウ</t>
    </rPh>
    <rPh sb="10" eb="11">
      <t>スベ</t>
    </rPh>
    <rPh sb="13" eb="15">
      <t>ケイヒ</t>
    </rPh>
    <phoneticPr fontId="5"/>
  </si>
  <si>
    <t>収支計算書で確認</t>
    <rPh sb="0" eb="2">
      <t>シュウシ</t>
    </rPh>
    <rPh sb="2" eb="5">
      <t>ケイサンショ</t>
    </rPh>
    <rPh sb="6" eb="8">
      <t>カクニン</t>
    </rPh>
    <phoneticPr fontId="5"/>
  </si>
  <si>
    <t>③　②のうち補助対象経費</t>
    <rPh sb="6" eb="8">
      <t>ホジョ</t>
    </rPh>
    <rPh sb="8" eb="10">
      <t>タイショウ</t>
    </rPh>
    <rPh sb="10" eb="12">
      <t>ケイヒ</t>
    </rPh>
    <phoneticPr fontId="5"/>
  </si>
  <si>
    <t>要綱、収支計算書、領収書等で確認</t>
    <rPh sb="0" eb="2">
      <t>ヨウコウ</t>
    </rPh>
    <rPh sb="3" eb="5">
      <t>シュウシ</t>
    </rPh>
    <rPh sb="5" eb="8">
      <t>ケイサンショ</t>
    </rPh>
    <rPh sb="9" eb="12">
      <t>リョウシュウショ</t>
    </rPh>
    <rPh sb="12" eb="13">
      <t>トウ</t>
    </rPh>
    <rPh sb="14" eb="16">
      <t>カクニン</t>
    </rPh>
    <phoneticPr fontId="5"/>
  </si>
  <si>
    <t>④　②のうち補助対象経費以外の経費</t>
    <rPh sb="6" eb="8">
      <t>ホジョ</t>
    </rPh>
    <rPh sb="8" eb="10">
      <t>タイショウ</t>
    </rPh>
    <rPh sb="10" eb="12">
      <t>ケイヒ</t>
    </rPh>
    <rPh sb="12" eb="14">
      <t>イガイ</t>
    </rPh>
    <rPh sb="15" eb="17">
      <t>ケイヒ</t>
    </rPh>
    <phoneticPr fontId="5"/>
  </si>
  <si>
    <t>②－③　＜自動計算＞</t>
    <rPh sb="5" eb="7">
      <t>ジドウ</t>
    </rPh>
    <rPh sb="7" eb="9">
      <t>ケイサン</t>
    </rPh>
    <phoneticPr fontId="5"/>
  </si>
  <si>
    <t>市補助金を除く。自己負担を含む。</t>
    <rPh sb="0" eb="1">
      <t>シ</t>
    </rPh>
    <rPh sb="1" eb="3">
      <t>ホジョ</t>
    </rPh>
    <rPh sb="3" eb="4">
      <t>キン</t>
    </rPh>
    <rPh sb="5" eb="6">
      <t>ノゾ</t>
    </rPh>
    <rPh sb="8" eb="10">
      <t>ジコ</t>
    </rPh>
    <rPh sb="10" eb="12">
      <t>フタン</t>
    </rPh>
    <rPh sb="13" eb="14">
      <t>フク</t>
    </rPh>
    <phoneticPr fontId="5"/>
  </si>
  <si>
    <t>⑥　⑤のうち前年度からの繰越金額</t>
    <rPh sb="6" eb="9">
      <t>ゼンネンド</t>
    </rPh>
    <rPh sb="12" eb="14">
      <t>クリコシ</t>
    </rPh>
    <rPh sb="14" eb="15">
      <t>キン</t>
    </rPh>
    <rPh sb="15" eb="16">
      <t>ガク</t>
    </rPh>
    <phoneticPr fontId="5"/>
  </si>
  <si>
    <t>⑦　収支計算書上の次年度繰越金額</t>
    <rPh sb="2" eb="4">
      <t>シュウシ</t>
    </rPh>
    <rPh sb="4" eb="7">
      <t>ケイサンショ</t>
    </rPh>
    <rPh sb="7" eb="8">
      <t>ジョウ</t>
    </rPh>
    <rPh sb="9" eb="12">
      <t>ジネンド</t>
    </rPh>
    <rPh sb="12" eb="14">
      <t>クリコシ</t>
    </rPh>
    <rPh sb="14" eb="15">
      <t>キン</t>
    </rPh>
    <rPh sb="15" eb="16">
      <t>ガク</t>
    </rPh>
    <phoneticPr fontId="5"/>
  </si>
  <si>
    <t>⑧　次年度への繰越金として認める額</t>
    <phoneticPr fontId="5"/>
  </si>
  <si>
    <t>※下欄に繰越金に対する意見を付すこと</t>
    <rPh sb="1" eb="2">
      <t>シタ</t>
    </rPh>
    <rPh sb="2" eb="3">
      <t>ラン</t>
    </rPh>
    <rPh sb="4" eb="6">
      <t>クリコシ</t>
    </rPh>
    <rPh sb="6" eb="7">
      <t>キン</t>
    </rPh>
    <rPh sb="8" eb="9">
      <t>タイ</t>
    </rPh>
    <rPh sb="11" eb="13">
      <t>イケン</t>
    </rPh>
    <rPh sb="14" eb="15">
      <t>フ</t>
    </rPh>
    <phoneticPr fontId="5"/>
  </si>
  <si>
    <t>⑨　補助対象経費に充てるべき収入額</t>
    <rPh sb="2" eb="4">
      <t>ホジョ</t>
    </rPh>
    <rPh sb="4" eb="6">
      <t>タイショウ</t>
    </rPh>
    <rPh sb="6" eb="8">
      <t>ケイヒ</t>
    </rPh>
    <rPh sb="9" eb="10">
      <t>ア</t>
    </rPh>
    <rPh sb="14" eb="16">
      <t>シュウニュウ</t>
    </rPh>
    <rPh sb="16" eb="17">
      <t>ガク</t>
    </rPh>
    <phoneticPr fontId="5"/>
  </si>
  <si>
    <t>⑤－④－⑧　＜自動計算＞</t>
    <rPh sb="7" eb="9">
      <t>ジドウ</t>
    </rPh>
    <rPh sb="9" eb="11">
      <t>ケイサン</t>
    </rPh>
    <phoneticPr fontId="5"/>
  </si>
  <si>
    <t>⑩　補助金等必要額【基準①】</t>
    <rPh sb="2" eb="5">
      <t>ホジョキン</t>
    </rPh>
    <rPh sb="5" eb="6">
      <t>トウ</t>
    </rPh>
    <rPh sb="6" eb="8">
      <t>ヒツヨウ</t>
    </rPh>
    <rPh sb="8" eb="9">
      <t>ガク</t>
    </rPh>
    <rPh sb="10" eb="12">
      <t>キジュン</t>
    </rPh>
    <phoneticPr fontId="5"/>
  </si>
  <si>
    <t>③－⑨　＜自動計算＞</t>
    <phoneticPr fontId="5"/>
  </si>
  <si>
    <t>⑪　要綱に定める補助上限額【基準②】</t>
    <rPh sb="2" eb="4">
      <t>ヨウコウ</t>
    </rPh>
    <rPh sb="5" eb="6">
      <t>サダ</t>
    </rPh>
    <rPh sb="8" eb="10">
      <t>ホジョ</t>
    </rPh>
    <rPh sb="10" eb="13">
      <t>ジョウゲンガク</t>
    </rPh>
    <rPh sb="14" eb="16">
      <t>キジュン</t>
    </rPh>
    <phoneticPr fontId="5"/>
  </si>
  <si>
    <t>要綱で確認</t>
    <rPh sb="0" eb="2">
      <t>ヨウコウ</t>
    </rPh>
    <rPh sb="3" eb="5">
      <t>カクニン</t>
    </rPh>
    <phoneticPr fontId="5"/>
  </si>
  <si>
    <t>⑫　補助率（○／○）</t>
    <rPh sb="2" eb="4">
      <t>ホジョ</t>
    </rPh>
    <rPh sb="4" eb="5">
      <t>リツ</t>
    </rPh>
    <phoneticPr fontId="5"/>
  </si>
  <si>
    <t>要綱で確認
（定めのないものは10／10）</t>
    <rPh sb="0" eb="2">
      <t>ヨウコウ</t>
    </rPh>
    <rPh sb="3" eb="5">
      <t>カクニン</t>
    </rPh>
    <rPh sb="7" eb="8">
      <t>サダ</t>
    </rPh>
    <phoneticPr fontId="5"/>
  </si>
  <si>
    <t>分子</t>
    <rPh sb="0" eb="2">
      <t>ブンシ</t>
    </rPh>
    <phoneticPr fontId="5"/>
  </si>
  <si>
    <t>分母</t>
    <rPh sb="0" eb="2">
      <t>ブンボ</t>
    </rPh>
    <phoneticPr fontId="5"/>
  </si>
  <si>
    <t>⑬　補助対象経費に補助率を乗じた額【基準③】</t>
    <rPh sb="2" eb="4">
      <t>ホジョ</t>
    </rPh>
    <rPh sb="4" eb="6">
      <t>タイショウ</t>
    </rPh>
    <rPh sb="6" eb="8">
      <t>ケイヒ</t>
    </rPh>
    <rPh sb="9" eb="12">
      <t>ホジョリツ</t>
    </rPh>
    <rPh sb="13" eb="14">
      <t>ジョウ</t>
    </rPh>
    <rPh sb="16" eb="17">
      <t>ガク</t>
    </rPh>
    <rPh sb="18" eb="20">
      <t>キジュン</t>
    </rPh>
    <phoneticPr fontId="5"/>
  </si>
  <si>
    <t>③×⑫　＜自動計算＞</t>
    <rPh sb="5" eb="7">
      <t>ジドウ</t>
    </rPh>
    <rPh sb="7" eb="9">
      <t>ケイサン</t>
    </rPh>
    <phoneticPr fontId="5"/>
  </si>
  <si>
    <t>⑭  補助金等確定額（基準①②③のうち最低額）</t>
    <rPh sb="3" eb="6">
      <t>ホジョキン</t>
    </rPh>
    <rPh sb="6" eb="7">
      <t>トウ</t>
    </rPh>
    <rPh sb="7" eb="9">
      <t>カクテイ</t>
    </rPh>
    <rPh sb="9" eb="10">
      <t>ガク</t>
    </rPh>
    <phoneticPr fontId="5"/>
  </si>
  <si>
    <t>⑩⑪⑬の比較　＜自動計算＞</t>
    <rPh sb="4" eb="6">
      <t>ヒカク</t>
    </rPh>
    <rPh sb="8" eb="10">
      <t>ジドウ</t>
    </rPh>
    <rPh sb="10" eb="12">
      <t>ケイサン</t>
    </rPh>
    <phoneticPr fontId="5"/>
  </si>
  <si>
    <t>⑮　補助金等支出済額</t>
    <rPh sb="2" eb="5">
      <t>ホジョキン</t>
    </rPh>
    <rPh sb="5" eb="6">
      <t>トウ</t>
    </rPh>
    <rPh sb="6" eb="8">
      <t>シシュツ</t>
    </rPh>
    <rPh sb="8" eb="9">
      <t>スミ</t>
    </rPh>
    <rPh sb="9" eb="10">
      <t>ガク</t>
    </rPh>
    <phoneticPr fontId="5"/>
  </si>
  <si>
    <t>次年度への繰越金に係る参考数値</t>
    <rPh sb="0" eb="3">
      <t>ジネンド</t>
    </rPh>
    <rPh sb="5" eb="7">
      <t>クリコシ</t>
    </rPh>
    <rPh sb="7" eb="8">
      <t>キン</t>
    </rPh>
    <rPh sb="9" eb="10">
      <t>カカ</t>
    </rPh>
    <rPh sb="11" eb="13">
      <t>サンコウ</t>
    </rPh>
    <rPh sb="13" eb="15">
      <t>スウチ</t>
    </rPh>
    <phoneticPr fontId="5"/>
  </si>
  <si>
    <t>⑰　前年度からの繰越金との比較①</t>
    <rPh sb="2" eb="5">
      <t>ゼンネンド</t>
    </rPh>
    <rPh sb="8" eb="10">
      <t>クリコシ</t>
    </rPh>
    <rPh sb="10" eb="11">
      <t>キン</t>
    </rPh>
    <rPh sb="13" eb="15">
      <t>ヒカク</t>
    </rPh>
    <phoneticPr fontId="5"/>
  </si>
  <si>
    <t>前年度との比率　＜自動計算/前年度繰越０は空欄＞</t>
    <rPh sb="0" eb="3">
      <t>ゼンネンド</t>
    </rPh>
    <rPh sb="5" eb="7">
      <t>ヒリツ</t>
    </rPh>
    <rPh sb="6" eb="7">
      <t>リツ</t>
    </rPh>
    <rPh sb="9" eb="11">
      <t>ジドウ</t>
    </rPh>
    <rPh sb="11" eb="13">
      <t>ケイサン</t>
    </rPh>
    <rPh sb="14" eb="16">
      <t>ゼンネン</t>
    </rPh>
    <rPh sb="16" eb="17">
      <t>ド</t>
    </rPh>
    <rPh sb="17" eb="19">
      <t>クリコシ</t>
    </rPh>
    <rPh sb="21" eb="23">
      <t>クウラン</t>
    </rPh>
    <phoneticPr fontId="5"/>
  </si>
  <si>
    <t>％</t>
    <phoneticPr fontId="5"/>
  </si>
  <si>
    <r>
      <t>算出基礎計算</t>
    </r>
    <r>
      <rPr>
        <sz val="11"/>
        <color rgb="FFFFFF00"/>
        <rFont val="Yu Gothic"/>
        <family val="3"/>
        <charset val="128"/>
        <scheme val="minor"/>
      </rPr>
      <t>＜自動計算＞</t>
    </r>
    <rPh sb="0" eb="2">
      <t>サンシュツ</t>
    </rPh>
    <rPh sb="2" eb="4">
      <t>キソ</t>
    </rPh>
    <rPh sb="4" eb="6">
      <t>ケイサン</t>
    </rPh>
    <rPh sb="7" eb="9">
      <t>ジドウ</t>
    </rPh>
    <rPh sb="9" eb="11">
      <t>ケイサン</t>
    </rPh>
    <phoneticPr fontId="5"/>
  </si>
  <si>
    <t>⑲　補助金等確定額に対する繰越金の割合</t>
    <rPh sb="2" eb="5">
      <t>ホジョキン</t>
    </rPh>
    <rPh sb="5" eb="6">
      <t>トウ</t>
    </rPh>
    <rPh sb="6" eb="8">
      <t>カクテイ</t>
    </rPh>
    <rPh sb="8" eb="9">
      <t>ガク</t>
    </rPh>
    <rPh sb="10" eb="11">
      <t>タイ</t>
    </rPh>
    <rPh sb="13" eb="15">
      <t>クリコシ</t>
    </rPh>
    <rPh sb="15" eb="16">
      <t>キン</t>
    </rPh>
    <rPh sb="17" eb="19">
      <t>ワリアイ</t>
    </rPh>
    <phoneticPr fontId="5"/>
  </si>
  <si>
    <t>＜自動計算＞</t>
    <rPh sb="1" eb="3">
      <t>ジドウ</t>
    </rPh>
    <rPh sb="3" eb="5">
      <t>ケイサン</t>
    </rPh>
    <phoneticPr fontId="5"/>
  </si>
  <si>
    <t>繰越金に対する意見及び補助金の返還に係る対応</t>
    <rPh sb="0" eb="2">
      <t>クリコシ</t>
    </rPh>
    <rPh sb="2" eb="3">
      <t>キン</t>
    </rPh>
    <rPh sb="4" eb="5">
      <t>タイ</t>
    </rPh>
    <rPh sb="7" eb="9">
      <t>イケン</t>
    </rPh>
    <rPh sb="9" eb="10">
      <t>オヨ</t>
    </rPh>
    <rPh sb="11" eb="14">
      <t>ホジョキン</t>
    </rPh>
    <rPh sb="15" eb="17">
      <t>ヘンカン</t>
    </rPh>
    <rPh sb="18" eb="19">
      <t>カカ</t>
    </rPh>
    <rPh sb="20" eb="22">
      <t>タイオウ</t>
    </rPh>
    <phoneticPr fontId="5"/>
  </si>
  <si>
    <t>・確定払につき、補助金の返還はない。</t>
    <phoneticPr fontId="5"/>
  </si>
  <si>
    <t>　　この補助金については、実績報告書、収支計算書、領収書等その他の関係書類を精査の上、上記のとおり確定しました。</t>
    <rPh sb="4" eb="7">
      <t>ホジョキン</t>
    </rPh>
    <rPh sb="43" eb="45">
      <t>ジョウキ</t>
    </rPh>
    <rPh sb="49" eb="51">
      <t>カクテイ</t>
    </rPh>
    <phoneticPr fontId="5"/>
  </si>
  <si>
    <t>令和　　　年　　　月　　　日</t>
    <rPh sb="0" eb="2">
      <t>レイワ</t>
    </rPh>
    <rPh sb="5" eb="6">
      <t>ネン</t>
    </rPh>
    <rPh sb="9" eb="10">
      <t>ガツ</t>
    </rPh>
    <rPh sb="13" eb="14">
      <t>ニチ</t>
    </rPh>
    <phoneticPr fontId="1"/>
  </si>
  <si>
    <t>　　　　　　　　　　　　　　　　　　　　　　　　　　　　水産課長　　　廣瀬　勝久　　　　印　　　　　　　　　　　　</t>
    <rPh sb="28" eb="30">
      <t>スイサン</t>
    </rPh>
    <rPh sb="30" eb="32">
      <t>カチョウ</t>
    </rPh>
    <rPh sb="35" eb="37">
      <t>ヒロセ</t>
    </rPh>
    <rPh sb="38" eb="40">
      <t>カツヒサ</t>
    </rPh>
    <rPh sb="44" eb="45">
      <t>イン</t>
    </rPh>
    <phoneticPr fontId="5"/>
  </si>
  <si>
    <t>規則様式第７号（第15条関係）</t>
    <rPh sb="0" eb="2">
      <t>キソク</t>
    </rPh>
    <rPh sb="2" eb="4">
      <t>ヨウシキ</t>
    </rPh>
    <rPh sb="4" eb="5">
      <t>ダイ</t>
    </rPh>
    <rPh sb="6" eb="7">
      <t>ゴウ</t>
    </rPh>
    <rPh sb="8" eb="9">
      <t>ダイ</t>
    </rPh>
    <rPh sb="11" eb="12">
      <t>ジョウ</t>
    </rPh>
    <rPh sb="12" eb="14">
      <t>カンケイ</t>
    </rPh>
    <phoneticPr fontId="1"/>
  </si>
  <si>
    <t>１　補助金等の額</t>
    <rPh sb="2" eb="5">
      <t>ホジョキン</t>
    </rPh>
    <rPh sb="5" eb="6">
      <t>トウ</t>
    </rPh>
    <rPh sb="7" eb="8">
      <t>ガク</t>
    </rPh>
    <phoneticPr fontId="1"/>
  </si>
  <si>
    <t>２　事業の名称</t>
    <rPh sb="2" eb="4">
      <t>ジギョウ</t>
    </rPh>
    <rPh sb="5" eb="7">
      <t>メイショウ</t>
    </rPh>
    <phoneticPr fontId="1"/>
  </si>
  <si>
    <t>水産新技術・設備導入支援事業</t>
    <rPh sb="0" eb="2">
      <t>スイサン</t>
    </rPh>
    <rPh sb="2" eb="5">
      <t>シンギジュツ</t>
    </rPh>
    <rPh sb="6" eb="8">
      <t>セツビ</t>
    </rPh>
    <rPh sb="8" eb="10">
      <t>ドウニュウ</t>
    </rPh>
    <rPh sb="10" eb="12">
      <t>シエン</t>
    </rPh>
    <rPh sb="12" eb="14">
      <t>ジギョウ</t>
    </rPh>
    <phoneticPr fontId="1"/>
  </si>
  <si>
    <t>３　総事業費（うち補助対象経費）</t>
    <rPh sb="2" eb="6">
      <t>ソウジギョウヒ</t>
    </rPh>
    <rPh sb="9" eb="11">
      <t>ホジョ</t>
    </rPh>
    <rPh sb="11" eb="13">
      <t>タイショウ</t>
    </rPh>
    <rPh sb="13" eb="15">
      <t>ケイヒ</t>
    </rPh>
    <phoneticPr fontId="1"/>
  </si>
  <si>
    <t>４　着手年月日</t>
    <rPh sb="2" eb="4">
      <t>チャクシュ</t>
    </rPh>
    <rPh sb="4" eb="7">
      <t>ネンガッピ</t>
    </rPh>
    <phoneticPr fontId="1"/>
  </si>
  <si>
    <t>５　完了年月日</t>
    <rPh sb="2" eb="4">
      <t>カンリョウ</t>
    </rPh>
    <rPh sb="4" eb="7">
      <t>ネンガッピ</t>
    </rPh>
    <phoneticPr fontId="1"/>
  </si>
  <si>
    <t>≪振込先口座≫</t>
    <rPh sb="1" eb="4">
      <t>フリコミサキ</t>
    </rPh>
    <rPh sb="4" eb="6">
      <t>コウザ</t>
    </rPh>
    <phoneticPr fontId="1"/>
  </si>
  <si>
    <t>金融機関名</t>
    <rPh sb="0" eb="2">
      <t>キンユウ</t>
    </rPh>
    <rPh sb="2" eb="4">
      <t>キカン</t>
    </rPh>
    <rPh sb="4" eb="5">
      <t>メイ</t>
    </rPh>
    <phoneticPr fontId="1"/>
  </si>
  <si>
    <t>預金種別</t>
    <rPh sb="0" eb="2">
      <t>ヨキン</t>
    </rPh>
    <rPh sb="2" eb="4">
      <t>シュベツ</t>
    </rPh>
    <phoneticPr fontId="1"/>
  </si>
  <si>
    <t>口座番号</t>
    <rPh sb="0" eb="2">
      <t>コウザ</t>
    </rPh>
    <rPh sb="2" eb="4">
      <t>バンゴウ</t>
    </rPh>
    <phoneticPr fontId="1"/>
  </si>
  <si>
    <t>フリガナ</t>
    <phoneticPr fontId="1"/>
  </si>
  <si>
    <t>口座名義</t>
    <rPh sb="0" eb="2">
      <t>コウザ</t>
    </rPh>
    <rPh sb="2" eb="4">
      <t>メイギ</t>
    </rPh>
    <phoneticPr fontId="1"/>
  </si>
  <si>
    <t>※口座番号等が確認できる書類を添付すること</t>
    <rPh sb="1" eb="3">
      <t>コウザ</t>
    </rPh>
    <rPh sb="3" eb="5">
      <t>バンゴウ</t>
    </rPh>
    <rPh sb="5" eb="6">
      <t>トウ</t>
    </rPh>
    <rPh sb="7" eb="9">
      <t>カクニン</t>
    </rPh>
    <rPh sb="12" eb="14">
      <t>ショルイ</t>
    </rPh>
    <rPh sb="15" eb="17">
      <t>テンプ</t>
    </rPh>
    <phoneticPr fontId="1"/>
  </si>
  <si>
    <t>規則様式第４号（第８条関係）</t>
    <rPh sb="0" eb="2">
      <t>キソク</t>
    </rPh>
    <rPh sb="2" eb="4">
      <t>ヨウシキ</t>
    </rPh>
    <rPh sb="4" eb="5">
      <t>ダイ</t>
    </rPh>
    <rPh sb="6" eb="7">
      <t>ゴウ</t>
    </rPh>
    <rPh sb="8" eb="9">
      <t>ダイ</t>
    </rPh>
    <rPh sb="10" eb="11">
      <t>ジョウ</t>
    </rPh>
    <rPh sb="11" eb="13">
      <t>カンケイ</t>
    </rPh>
    <phoneticPr fontId="1"/>
  </si>
  <si>
    <t>補助事業中止・変更承認申請書</t>
    <rPh sb="0" eb="2">
      <t>ホジョ</t>
    </rPh>
    <rPh sb="2" eb="4">
      <t>ジギョウ</t>
    </rPh>
    <rPh sb="4" eb="6">
      <t>チュウシ</t>
    </rPh>
    <rPh sb="7" eb="9">
      <t>ヘンコウ</t>
    </rPh>
    <rPh sb="9" eb="11">
      <t>ショウニン</t>
    </rPh>
    <rPh sb="11" eb="14">
      <t>シンセイショ</t>
    </rPh>
    <phoneticPr fontId="1"/>
  </si>
  <si>
    <t>事業の名称</t>
    <rPh sb="0" eb="2">
      <t>ジギョウ</t>
    </rPh>
    <rPh sb="3" eb="5">
      <t>メイショウ</t>
    </rPh>
    <phoneticPr fontId="1"/>
  </si>
  <si>
    <t>決定事項</t>
    <rPh sb="0" eb="2">
      <t>ケッテイ</t>
    </rPh>
    <rPh sb="2" eb="4">
      <t>ジコウ</t>
    </rPh>
    <phoneticPr fontId="1"/>
  </si>
  <si>
    <t>変更事項</t>
    <rPh sb="0" eb="2">
      <t>ヘンコウ</t>
    </rPh>
    <rPh sb="2" eb="4">
      <t>ジコウ</t>
    </rPh>
    <phoneticPr fontId="1"/>
  </si>
  <si>
    <t>総事業費</t>
    <rPh sb="0" eb="4">
      <t>ソウジギョウヒ</t>
    </rPh>
    <phoneticPr fontId="1"/>
  </si>
  <si>
    <t>補助対象経費</t>
    <rPh sb="0" eb="2">
      <t>ホジョ</t>
    </rPh>
    <rPh sb="2" eb="4">
      <t>タイショウ</t>
    </rPh>
    <rPh sb="4" eb="6">
      <t>ケイヒ</t>
    </rPh>
    <phoneticPr fontId="1"/>
  </si>
  <si>
    <t>補助金等額</t>
    <rPh sb="0" eb="3">
      <t>ホジョキン</t>
    </rPh>
    <rPh sb="3" eb="4">
      <t>トウ</t>
    </rPh>
    <rPh sb="4" eb="5">
      <t>ガク</t>
    </rPh>
    <phoneticPr fontId="1"/>
  </si>
  <si>
    <t>事業完了予定日</t>
    <rPh sb="0" eb="2">
      <t>ジギョウ</t>
    </rPh>
    <rPh sb="2" eb="4">
      <t>カンリョウ</t>
    </rPh>
    <rPh sb="4" eb="6">
      <t>ヨテイ</t>
    </rPh>
    <rPh sb="6" eb="7">
      <t>ビ</t>
    </rPh>
    <phoneticPr fontId="1"/>
  </si>
  <si>
    <t>中止または変更の
事由、内容等</t>
    <rPh sb="0" eb="2">
      <t>チュウシ</t>
    </rPh>
    <rPh sb="5" eb="7">
      <t>ヘンコウ</t>
    </rPh>
    <rPh sb="9" eb="11">
      <t>ジユウ</t>
    </rPh>
    <rPh sb="12" eb="14">
      <t>ナイヨウ</t>
    </rPh>
    <rPh sb="14" eb="15">
      <t>トウ</t>
    </rPh>
    <phoneticPr fontId="1"/>
  </si>
  <si>
    <t>円</t>
    <rPh sb="0" eb="1">
      <t>エン</t>
    </rPh>
    <phoneticPr fontId="1"/>
  </si>
  <si>
    <t>補助事業変更承認通知書</t>
    <rPh sb="0" eb="2">
      <t>ホジョ</t>
    </rPh>
    <rPh sb="2" eb="4">
      <t>ジギョウ</t>
    </rPh>
    <rPh sb="4" eb="6">
      <t>ヘンコウ</t>
    </rPh>
    <rPh sb="6" eb="8">
      <t>ショウニン</t>
    </rPh>
    <rPh sb="8" eb="11">
      <t>ツウチショ</t>
    </rPh>
    <phoneticPr fontId="1"/>
  </si>
  <si>
    <t>補助金交付申請日</t>
    <rPh sb="0" eb="3">
      <t>ホジョキン</t>
    </rPh>
    <rPh sb="3" eb="5">
      <t>コウフ</t>
    </rPh>
    <rPh sb="5" eb="7">
      <t>シンセイ</t>
    </rPh>
    <rPh sb="7" eb="8">
      <t>ビ</t>
    </rPh>
    <phoneticPr fontId="1"/>
  </si>
  <si>
    <t>会社住所</t>
    <rPh sb="0" eb="2">
      <t>カイシャ</t>
    </rPh>
    <rPh sb="2" eb="4">
      <t>ジュウショ</t>
    </rPh>
    <phoneticPr fontId="1"/>
  </si>
  <si>
    <t>会社名</t>
    <rPh sb="0" eb="2">
      <t>カイシャ</t>
    </rPh>
    <rPh sb="2" eb="3">
      <t>メイ</t>
    </rPh>
    <phoneticPr fontId="1"/>
  </si>
  <si>
    <t>　次の事業について補助金等の交付を受けたいので、延岡市補助金等の交付に関する規則第３条第１項の規定に基づいて申請します。</t>
    <rPh sb="1" eb="2">
      <t>ツギ</t>
    </rPh>
    <rPh sb="3" eb="5">
      <t>ジギョウ</t>
    </rPh>
    <rPh sb="9" eb="12">
      <t>ホジョキン</t>
    </rPh>
    <rPh sb="12" eb="13">
      <t>トウ</t>
    </rPh>
    <rPh sb="14" eb="16">
      <t>コウフ</t>
    </rPh>
    <rPh sb="17" eb="18">
      <t>ウ</t>
    </rPh>
    <rPh sb="24" eb="27">
      <t>ノベオカシ</t>
    </rPh>
    <rPh sb="27" eb="30">
      <t>ホジョキン</t>
    </rPh>
    <rPh sb="30" eb="31">
      <t>トウ</t>
    </rPh>
    <rPh sb="32" eb="34">
      <t>コウフ</t>
    </rPh>
    <rPh sb="35" eb="36">
      <t>カン</t>
    </rPh>
    <rPh sb="38" eb="40">
      <t>キソク</t>
    </rPh>
    <rPh sb="40" eb="41">
      <t>ダイ</t>
    </rPh>
    <rPh sb="42" eb="43">
      <t>ジョウ</t>
    </rPh>
    <rPh sb="43" eb="44">
      <t>ダイ</t>
    </rPh>
    <rPh sb="45" eb="46">
      <t>コウ</t>
    </rPh>
    <rPh sb="47" eb="49">
      <t>キテイ</t>
    </rPh>
    <rPh sb="50" eb="51">
      <t>モト</t>
    </rPh>
    <rPh sb="54" eb="56">
      <t>シンセイ</t>
    </rPh>
    <phoneticPr fontId="1"/>
  </si>
  <si>
    <t>事業の目的及び内容</t>
    <rPh sb="0" eb="2">
      <t>ジギョウ</t>
    </rPh>
    <rPh sb="3" eb="5">
      <t>モクテキ</t>
    </rPh>
    <rPh sb="5" eb="6">
      <t>オヨ</t>
    </rPh>
    <rPh sb="7" eb="9">
      <t>ナイヨウ</t>
    </rPh>
    <phoneticPr fontId="1"/>
  </si>
  <si>
    <t>事業開始日</t>
    <rPh sb="0" eb="2">
      <t>ジギョウ</t>
    </rPh>
    <rPh sb="2" eb="4">
      <t>カイシ</t>
    </rPh>
    <rPh sb="4" eb="5">
      <t>ビ</t>
    </rPh>
    <phoneticPr fontId="1"/>
  </si>
  <si>
    <t>終了予定日</t>
    <rPh sb="0" eb="2">
      <t>シュウリョウ</t>
    </rPh>
    <rPh sb="2" eb="4">
      <t>ヨテイ</t>
    </rPh>
    <rPh sb="4" eb="5">
      <t>ビ</t>
    </rPh>
    <phoneticPr fontId="1"/>
  </si>
  <si>
    <t>事業に要する経費</t>
    <rPh sb="0" eb="2">
      <t>ジギョウ</t>
    </rPh>
    <rPh sb="3" eb="4">
      <t>ヨウ</t>
    </rPh>
    <rPh sb="6" eb="8">
      <t>ケイヒ</t>
    </rPh>
    <phoneticPr fontId="1"/>
  </si>
  <si>
    <t>補助対象事業の計画の詳細</t>
    <phoneticPr fontId="1"/>
  </si>
  <si>
    <t>補助対象事業の種類</t>
    <rPh sb="0" eb="2">
      <t>ホジョ</t>
    </rPh>
    <rPh sb="2" eb="4">
      <t>タイショウ</t>
    </rPh>
    <rPh sb="4" eb="6">
      <t>ジギョウ</t>
    </rPh>
    <rPh sb="7" eb="9">
      <t>シュルイ</t>
    </rPh>
    <phoneticPr fontId="1"/>
  </si>
  <si>
    <t>小計</t>
    <rPh sb="0" eb="2">
      <t>ショウケイ</t>
    </rPh>
    <phoneticPr fontId="1"/>
  </si>
  <si>
    <t>該当する項目全てにに〇</t>
    <rPh sb="0" eb="2">
      <t>ガイトウ</t>
    </rPh>
    <rPh sb="4" eb="6">
      <t>コウモク</t>
    </rPh>
    <rPh sb="6" eb="7">
      <t>スベ</t>
    </rPh>
    <phoneticPr fontId="1"/>
  </si>
  <si>
    <t>～</t>
    <phoneticPr fontId="1"/>
  </si>
  <si>
    <t>交付決定日</t>
    <rPh sb="0" eb="2">
      <t>コウフ</t>
    </rPh>
    <rPh sb="2" eb="4">
      <t>ケッテイ</t>
    </rPh>
    <rPh sb="4" eb="5">
      <t>ビ</t>
    </rPh>
    <phoneticPr fontId="1"/>
  </si>
  <si>
    <t>交付決定番号</t>
    <rPh sb="0" eb="2">
      <t>コウフ</t>
    </rPh>
    <rPh sb="2" eb="4">
      <t>ケッテイ</t>
    </rPh>
    <rPh sb="4" eb="6">
      <t>バンゴウ</t>
    </rPh>
    <phoneticPr fontId="1"/>
  </si>
  <si>
    <t>取下げ可能日</t>
    <rPh sb="0" eb="2">
      <t>トリサ</t>
    </rPh>
    <rPh sb="3" eb="5">
      <t>カノウ</t>
    </rPh>
    <rPh sb="5" eb="6">
      <t>ビ</t>
    </rPh>
    <phoneticPr fontId="1"/>
  </si>
  <si>
    <t>実績報告日</t>
    <rPh sb="0" eb="2">
      <t>ジッセキ</t>
    </rPh>
    <rPh sb="2" eb="4">
      <t>ホウコク</t>
    </rPh>
    <rPh sb="4" eb="5">
      <t>ビ</t>
    </rPh>
    <phoneticPr fontId="1"/>
  </si>
  <si>
    <t>交付決定額</t>
    <rPh sb="0" eb="2">
      <t>コウフ</t>
    </rPh>
    <rPh sb="2" eb="4">
      <t>ケッテイ</t>
    </rPh>
    <rPh sb="4" eb="5">
      <t>ガク</t>
    </rPh>
    <phoneticPr fontId="1"/>
  </si>
  <si>
    <t>事業終了日</t>
    <rPh sb="2" eb="4">
      <t>シュウリョウ</t>
    </rPh>
    <rPh sb="4" eb="5">
      <t>ビ</t>
    </rPh>
    <phoneticPr fontId="1"/>
  </si>
  <si>
    <t>事業に要した経費</t>
    <rPh sb="0" eb="2">
      <t>ジギョウ</t>
    </rPh>
    <rPh sb="3" eb="4">
      <t>ヨウ</t>
    </rPh>
    <rPh sb="6" eb="8">
      <t>ケイヒ</t>
    </rPh>
    <phoneticPr fontId="1"/>
  </si>
  <si>
    <t>補助対象経費</t>
    <rPh sb="0" eb="2">
      <t>ホジョ</t>
    </rPh>
    <rPh sb="2" eb="4">
      <t>タイショウ</t>
    </rPh>
    <rPh sb="4" eb="6">
      <t>ケイヒ</t>
    </rPh>
    <phoneticPr fontId="1"/>
  </si>
  <si>
    <t>補助金等額確定通知書</t>
    <rPh sb="0" eb="3">
      <t>ホジョキン</t>
    </rPh>
    <rPh sb="3" eb="4">
      <t>トウ</t>
    </rPh>
    <rPh sb="4" eb="5">
      <t>ガク</t>
    </rPh>
    <rPh sb="5" eb="7">
      <t>カクテイ</t>
    </rPh>
    <rPh sb="7" eb="10">
      <t>ツウチショ</t>
    </rPh>
    <phoneticPr fontId="1"/>
  </si>
  <si>
    <t>確定通知日</t>
    <rPh sb="0" eb="2">
      <t>カクテイ</t>
    </rPh>
    <rPh sb="2" eb="5">
      <t>ツウチビ</t>
    </rPh>
    <phoneticPr fontId="1"/>
  </si>
  <si>
    <t>確定額</t>
    <rPh sb="0" eb="2">
      <t>カクテイ</t>
    </rPh>
    <rPh sb="2" eb="3">
      <t>ガク</t>
    </rPh>
    <phoneticPr fontId="1"/>
  </si>
  <si>
    <t>水産業新技術・設備導入支援事業</t>
    <rPh sb="0" eb="2">
      <t>スイサン</t>
    </rPh>
    <rPh sb="2" eb="3">
      <t>ギョウ</t>
    </rPh>
    <rPh sb="3" eb="6">
      <t>シンギジュツ</t>
    </rPh>
    <rPh sb="7" eb="9">
      <t>セツビ</t>
    </rPh>
    <rPh sb="9" eb="11">
      <t>ドウニュウ</t>
    </rPh>
    <rPh sb="11" eb="13">
      <t>シエン</t>
    </rPh>
    <rPh sb="13" eb="15">
      <t>ジギョウ</t>
    </rPh>
    <phoneticPr fontId="1"/>
  </si>
  <si>
    <t>補助金等請求書</t>
    <rPh sb="0" eb="3">
      <t>ホジョキン</t>
    </rPh>
    <rPh sb="3" eb="4">
      <t>トウ</t>
    </rPh>
    <rPh sb="4" eb="7">
      <t>セイキュウショ</t>
    </rPh>
    <phoneticPr fontId="1"/>
  </si>
  <si>
    <t>補助金請求日</t>
    <rPh sb="0" eb="3">
      <t>ホジョキン</t>
    </rPh>
    <rPh sb="3" eb="6">
      <t>セイキュウビ</t>
    </rPh>
    <phoneticPr fontId="1"/>
  </si>
  <si>
    <t>金融機関名</t>
    <rPh sb="0" eb="2">
      <t>キンユウ</t>
    </rPh>
    <rPh sb="2" eb="4">
      <t>キカン</t>
    </rPh>
    <rPh sb="4" eb="5">
      <t>メイ</t>
    </rPh>
    <phoneticPr fontId="1"/>
  </si>
  <si>
    <t>預金種別</t>
    <rPh sb="0" eb="2">
      <t>ヨキン</t>
    </rPh>
    <rPh sb="2" eb="4">
      <t>シュベツ</t>
    </rPh>
    <phoneticPr fontId="1"/>
  </si>
  <si>
    <t>口座番号</t>
    <rPh sb="0" eb="2">
      <t>コウザ</t>
    </rPh>
    <rPh sb="2" eb="4">
      <t>バンゴウ</t>
    </rPh>
    <phoneticPr fontId="1"/>
  </si>
  <si>
    <t>口座名義</t>
    <rPh sb="0" eb="2">
      <t>コウザ</t>
    </rPh>
    <rPh sb="2" eb="4">
      <t>メイギ</t>
    </rPh>
    <phoneticPr fontId="1"/>
  </si>
  <si>
    <t>フリガナ</t>
    <phoneticPr fontId="1"/>
  </si>
  <si>
    <t>変更承認申請日</t>
    <rPh sb="0" eb="2">
      <t>ヘンコウ</t>
    </rPh>
    <rPh sb="2" eb="4">
      <t>ショウニン</t>
    </rPh>
    <rPh sb="4" eb="6">
      <t>シンセイ</t>
    </rPh>
    <rPh sb="6" eb="7">
      <t>ビ</t>
    </rPh>
    <phoneticPr fontId="1"/>
  </si>
  <si>
    <t>中止または変更の事由、内容等</t>
    <rPh sb="0" eb="2">
      <t>チュウシ</t>
    </rPh>
    <rPh sb="5" eb="7">
      <t>ヘンコウ</t>
    </rPh>
    <rPh sb="8" eb="10">
      <t>ジユウ</t>
    </rPh>
    <rPh sb="11" eb="13">
      <t>ナイヨウ</t>
    </rPh>
    <rPh sb="13" eb="14">
      <t>トウ</t>
    </rPh>
    <phoneticPr fontId="1"/>
  </si>
  <si>
    <t>延岡株式会社</t>
    <rPh sb="0" eb="2">
      <t>ノベオカ</t>
    </rPh>
    <rPh sb="2" eb="6">
      <t>カブシキガイシャ</t>
    </rPh>
    <phoneticPr fontId="1"/>
  </si>
  <si>
    <t>延岡　太郎</t>
    <rPh sb="0" eb="2">
      <t>ノベオカ</t>
    </rPh>
    <rPh sb="3" eb="5">
      <t>タロウ</t>
    </rPh>
    <phoneticPr fontId="1"/>
  </si>
  <si>
    <t>円</t>
    <rPh sb="0" eb="1">
      <t>エン</t>
    </rPh>
    <phoneticPr fontId="1"/>
  </si>
  <si>
    <t>ＡＩやＩＣＴなどを活用した水産業のスマート化にかかる設備、備品等の導入</t>
  </si>
  <si>
    <t>宮崎銀行　延岡支店</t>
    <rPh sb="0" eb="2">
      <t>ミヤザキ</t>
    </rPh>
    <rPh sb="2" eb="4">
      <t>ギンコウ</t>
    </rPh>
    <rPh sb="5" eb="7">
      <t>ノベオカ</t>
    </rPh>
    <rPh sb="7" eb="9">
      <t>シテン</t>
    </rPh>
    <phoneticPr fontId="1"/>
  </si>
  <si>
    <t>普通</t>
    <rPh sb="0" eb="2">
      <t>フツウ</t>
    </rPh>
    <phoneticPr fontId="1"/>
  </si>
  <si>
    <t>延岡太郎</t>
    <rPh sb="0" eb="2">
      <t>ノベオカ</t>
    </rPh>
    <rPh sb="2" eb="4">
      <t>タロウ</t>
    </rPh>
    <phoneticPr fontId="1"/>
  </si>
  <si>
    <t>ノベオカタロウ</t>
    <phoneticPr fontId="1"/>
  </si>
  <si>
    <t>円　※上限額</t>
    <rPh sb="0" eb="1">
      <t>エン</t>
    </rPh>
    <rPh sb="3" eb="6">
      <t>ジョウゲンガク</t>
    </rPh>
    <phoneticPr fontId="1"/>
  </si>
  <si>
    <t>その他</t>
    <rPh sb="2" eb="3">
      <t>タ</t>
    </rPh>
    <phoneticPr fontId="1"/>
  </si>
  <si>
    <t>※事業に要する経費</t>
    <rPh sb="1" eb="3">
      <t>ジギョウ</t>
    </rPh>
    <rPh sb="4" eb="5">
      <t>ヨウ</t>
    </rPh>
    <rPh sb="7" eb="9">
      <t>ケイヒ</t>
    </rPh>
    <phoneticPr fontId="1"/>
  </si>
  <si>
    <t>ア</t>
    <phoneticPr fontId="1"/>
  </si>
  <si>
    <t>　　</t>
    <phoneticPr fontId="1"/>
  </si>
  <si>
    <t>イ</t>
    <phoneticPr fontId="1"/>
  </si>
  <si>
    <t>ウ</t>
    <phoneticPr fontId="1"/>
  </si>
  <si>
    <t>エ</t>
    <phoneticPr fontId="1"/>
  </si>
  <si>
    <t>オ</t>
    <phoneticPr fontId="1"/>
  </si>
  <si>
    <t>ア</t>
    <phoneticPr fontId="1"/>
  </si>
  <si>
    <t>イ</t>
    <phoneticPr fontId="1"/>
  </si>
  <si>
    <t>ウ</t>
    <phoneticPr fontId="1"/>
  </si>
  <si>
    <t>送付日</t>
    <rPh sb="0" eb="2">
      <t>ソウフ</t>
    </rPh>
    <rPh sb="2" eb="3">
      <t>ビ</t>
    </rPh>
    <phoneticPr fontId="1"/>
  </si>
  <si>
    <t>補助金等交付決定通知書の送付について</t>
    <rPh sb="0" eb="3">
      <t>ホジョキン</t>
    </rPh>
    <rPh sb="3" eb="4">
      <t>トウ</t>
    </rPh>
    <rPh sb="4" eb="6">
      <t>コウフ</t>
    </rPh>
    <rPh sb="6" eb="8">
      <t>ケッテイ</t>
    </rPh>
    <rPh sb="8" eb="11">
      <t>ツウチショ</t>
    </rPh>
    <rPh sb="12" eb="14">
      <t>ソウフ</t>
    </rPh>
    <phoneticPr fontId="1"/>
  </si>
  <si>
    <t>延岡市水産課長</t>
  </si>
  <si>
    <t>　日頃より本市水産行政に御理解と御協力を賜り、誠にありがとうございます。
　標記につきまして、別添の通りお送りいたしますのでご確認ください。（当該補助金は、事業の実施後の支払いとなります）
　事業完了後には当課までご一報ください。よろしくお願いいたします。</t>
    <phoneticPr fontId="1"/>
  </si>
  <si>
    <t>・補助金交付決定通知書</t>
  </si>
  <si>
    <t>１件</t>
    <rPh sb="1" eb="2">
      <t>ケン</t>
    </rPh>
    <phoneticPr fontId="1"/>
  </si>
  <si>
    <t>事業開始日</t>
    <rPh sb="2" eb="4">
      <t>カイシ</t>
    </rPh>
    <rPh sb="4" eb="5">
      <t>ビ</t>
    </rPh>
    <phoneticPr fontId="1"/>
  </si>
  <si>
    <t>確定通知番号</t>
    <rPh sb="0" eb="2">
      <t>カクテイ</t>
    </rPh>
    <rPh sb="2" eb="4">
      <t>ツウチ</t>
    </rPh>
    <rPh sb="4" eb="6">
      <t>バンゴウ</t>
    </rPh>
    <phoneticPr fontId="1"/>
  </si>
  <si>
    <t>水産業新技術・設備導入支援事業</t>
    <phoneticPr fontId="1"/>
  </si>
  <si>
    <t>円</t>
    <phoneticPr fontId="1"/>
  </si>
  <si>
    <t>変更承認通知日</t>
    <rPh sb="0" eb="2">
      <t>ヘンコウ</t>
    </rPh>
    <rPh sb="2" eb="4">
      <t>ショウニン</t>
    </rPh>
    <rPh sb="4" eb="7">
      <t>ツウチビ</t>
    </rPh>
    <phoneticPr fontId="1"/>
  </si>
  <si>
    <t>＜承認する変更事項＞</t>
    <phoneticPr fontId="1"/>
  </si>
  <si>
    <t>１．総事業費</t>
    <phoneticPr fontId="1"/>
  </si>
  <si>
    <t>２．補助対象経費</t>
    <phoneticPr fontId="1"/>
  </si>
  <si>
    <t>３．補助金額等</t>
    <phoneticPr fontId="1"/>
  </si>
  <si>
    <t>４．事業完了日</t>
    <rPh sb="2" eb="4">
      <t>ジギョウ</t>
    </rPh>
    <rPh sb="4" eb="6">
      <t>カンリョウ</t>
    </rPh>
    <rPh sb="6" eb="7">
      <t>ビ</t>
    </rPh>
    <phoneticPr fontId="1"/>
  </si>
  <si>
    <t>変更交付決定日</t>
    <rPh sb="0" eb="2">
      <t>ヘンコウ</t>
    </rPh>
    <rPh sb="2" eb="4">
      <t>コウフ</t>
    </rPh>
    <rPh sb="4" eb="6">
      <t>ケッテイ</t>
    </rPh>
    <rPh sb="6" eb="7">
      <t>ビ</t>
    </rPh>
    <phoneticPr fontId="1"/>
  </si>
  <si>
    <t>１　交付決定額</t>
    <phoneticPr fontId="1"/>
  </si>
  <si>
    <t>〇変更承認・交付決定関係</t>
    <rPh sb="1" eb="3">
      <t>ヘンコウ</t>
    </rPh>
    <rPh sb="3" eb="5">
      <t>ショウニン</t>
    </rPh>
    <rPh sb="6" eb="8">
      <t>コウフ</t>
    </rPh>
    <rPh sb="8" eb="10">
      <t>ケッテイ</t>
    </rPh>
    <rPh sb="10" eb="12">
      <t>カンケイ</t>
    </rPh>
    <phoneticPr fontId="1"/>
  </si>
  <si>
    <t>フィッシュポンプ</t>
    <phoneticPr fontId="1"/>
  </si>
  <si>
    <t>申請時に入力</t>
    <rPh sb="0" eb="3">
      <t>シンセイジ</t>
    </rPh>
    <rPh sb="4" eb="6">
      <t>ニュウリョク</t>
    </rPh>
    <phoneticPr fontId="1"/>
  </si>
  <si>
    <t>市入力</t>
    <rPh sb="0" eb="1">
      <t>シ</t>
    </rPh>
    <rPh sb="1" eb="3">
      <t>ニュウリョク</t>
    </rPh>
    <phoneticPr fontId="1"/>
  </si>
  <si>
    <t>実績報告時に入力</t>
    <rPh sb="0" eb="2">
      <t>ジッセキ</t>
    </rPh>
    <rPh sb="2" eb="4">
      <t>ホウコク</t>
    </rPh>
    <rPh sb="4" eb="5">
      <t>ジ</t>
    </rPh>
    <rPh sb="6" eb="8">
      <t>ニュウリョク</t>
    </rPh>
    <phoneticPr fontId="1"/>
  </si>
  <si>
    <t>確定通知受取り後に入力</t>
    <rPh sb="0" eb="2">
      <t>カクテイ</t>
    </rPh>
    <rPh sb="2" eb="4">
      <t>ツウチ</t>
    </rPh>
    <rPh sb="4" eb="5">
      <t>ウ</t>
    </rPh>
    <rPh sb="5" eb="6">
      <t>ト</t>
    </rPh>
    <rPh sb="7" eb="8">
      <t>ゴ</t>
    </rPh>
    <rPh sb="9" eb="11">
      <t>ニュウリョク</t>
    </rPh>
    <phoneticPr fontId="1"/>
  </si>
  <si>
    <t xml:space="preserve"> 文書取扱</t>
    <rPh sb="1" eb="3">
      <t>ブンショ</t>
    </rPh>
    <rPh sb="3" eb="5">
      <t>トリアツカイ</t>
    </rPh>
    <phoneticPr fontId="1"/>
  </si>
  <si>
    <t>　延岡市水産課</t>
    <rPh sb="1" eb="4">
      <t>ノベオカシ</t>
    </rPh>
    <rPh sb="4" eb="6">
      <t>スイサン</t>
    </rPh>
    <rPh sb="6" eb="7">
      <t>カ</t>
    </rPh>
    <phoneticPr fontId="1"/>
  </si>
  <si>
    <t>　担当：田中</t>
    <rPh sb="1" eb="3">
      <t>タントウ</t>
    </rPh>
    <rPh sb="4" eb="6">
      <t>タナカ</t>
    </rPh>
    <phoneticPr fontId="1"/>
  </si>
  <si>
    <t>　TEL：22－7020</t>
    <phoneticPr fontId="1"/>
  </si>
  <si>
    <t>フィッシュポンプ</t>
    <phoneticPr fontId="1"/>
  </si>
  <si>
    <t>〇実績報告</t>
    <rPh sb="1" eb="3">
      <t>ジッセキ</t>
    </rPh>
    <rPh sb="3" eb="5">
      <t>ホウコク</t>
    </rPh>
    <phoneticPr fontId="1"/>
  </si>
  <si>
    <t>〇交付請求</t>
    <phoneticPr fontId="1"/>
  </si>
  <si>
    <t>変更申請時に入力</t>
    <rPh sb="0" eb="2">
      <t>ヘンコウ</t>
    </rPh>
    <rPh sb="2" eb="4">
      <t>シンセイ</t>
    </rPh>
    <rPh sb="4" eb="5">
      <t>ジ</t>
    </rPh>
    <rPh sb="6" eb="8">
      <t>ニュウリョク</t>
    </rPh>
    <phoneticPr fontId="1"/>
  </si>
  <si>
    <t>申請者⇒市</t>
    <rPh sb="0" eb="3">
      <t>シンセイシャ</t>
    </rPh>
    <rPh sb="4" eb="5">
      <t>シ</t>
    </rPh>
    <phoneticPr fontId="1"/>
  </si>
  <si>
    <t>市⇒申請者</t>
    <rPh sb="0" eb="1">
      <t>シ</t>
    </rPh>
    <rPh sb="2" eb="5">
      <t>シンセイシャ</t>
    </rPh>
    <phoneticPr fontId="1"/>
  </si>
  <si>
    <r>
      <t xml:space="preserve">
　●申請後発送書類
　　</t>
    </r>
    <r>
      <rPr>
        <sz val="10"/>
        <rFont val="HG丸ｺﾞｼｯｸM-PRO"/>
        <family val="3"/>
        <charset val="128"/>
      </rPr>
      <t>【様式内】交付決定通知書
　</t>
    </r>
    <r>
      <rPr>
        <sz val="10"/>
        <color rgb="FFFF0000"/>
        <rFont val="HG丸ｺﾞｼｯｸM-PRO"/>
        <family val="3"/>
        <charset val="128"/>
      </rPr>
      <t>●実績報告後発送書類</t>
    </r>
    <r>
      <rPr>
        <sz val="10"/>
        <rFont val="HG丸ｺﾞｼｯｸM-PRO"/>
        <family val="3"/>
        <charset val="128"/>
      </rPr>
      <t xml:space="preserve">
　　【様式内】補助金等額確定通知書
　●変更後発送書類
　　【様式内】2-変.変更承認通知、2-変.変更交付決定</t>
    </r>
    <rPh sb="5" eb="6">
      <t>ゴ</t>
    </rPh>
    <rPh sb="6" eb="8">
      <t>ハッソウ</t>
    </rPh>
    <rPh sb="16" eb="17">
      <t>ナイ</t>
    </rPh>
    <rPh sb="18" eb="20">
      <t>コウフ</t>
    </rPh>
    <rPh sb="20" eb="22">
      <t>ケッテイ</t>
    </rPh>
    <rPh sb="22" eb="25">
      <t>ツウチショ</t>
    </rPh>
    <rPh sb="33" eb="34">
      <t>ゴ</t>
    </rPh>
    <rPh sb="34" eb="36">
      <t>ハッソウ</t>
    </rPh>
    <rPh sb="36" eb="38">
      <t>ショルイ</t>
    </rPh>
    <rPh sb="46" eb="49">
      <t>ホジョキン</t>
    </rPh>
    <rPh sb="49" eb="50">
      <t>トウ</t>
    </rPh>
    <rPh sb="50" eb="51">
      <t>ガク</t>
    </rPh>
    <rPh sb="51" eb="53">
      <t>カクテイ</t>
    </rPh>
    <rPh sb="53" eb="56">
      <t>ツウチショ</t>
    </rPh>
    <rPh sb="62" eb="63">
      <t>ゴ</t>
    </rPh>
    <rPh sb="63" eb="65">
      <t>ハッソウ</t>
    </rPh>
    <rPh sb="77" eb="78">
      <t>ヘン</t>
    </rPh>
    <rPh sb="79" eb="81">
      <t>ヘンコウ</t>
    </rPh>
    <rPh sb="81" eb="83">
      <t>ショウニン</t>
    </rPh>
    <rPh sb="83" eb="85">
      <t>ツウチ</t>
    </rPh>
    <rPh sb="88" eb="89">
      <t>ヘン</t>
    </rPh>
    <rPh sb="90" eb="92">
      <t>ヘンコウ</t>
    </rPh>
    <rPh sb="92" eb="94">
      <t>コウフ</t>
    </rPh>
    <rPh sb="94" eb="96">
      <t>ケッテイ</t>
    </rPh>
    <phoneticPr fontId="1"/>
  </si>
  <si>
    <r>
      <t xml:space="preserve">
　●申請時提出書類
　　</t>
    </r>
    <r>
      <rPr>
        <sz val="10"/>
        <rFont val="HG丸ｺﾞｼｯｸM-PRO"/>
        <family val="3"/>
        <charset val="128"/>
      </rPr>
      <t>【様式内】1</t>
    </r>
    <r>
      <rPr>
        <sz val="10"/>
        <color rgb="FFFF0000"/>
        <rFont val="HG丸ｺﾞｼｯｸM-PRO"/>
        <family val="3"/>
        <charset val="128"/>
      </rPr>
      <t>.</t>
    </r>
    <r>
      <rPr>
        <sz val="10"/>
        <rFont val="HG丸ｺﾞｼｯｸM-PRO"/>
        <family val="3"/>
        <charset val="128"/>
      </rPr>
      <t>交付申請書、1-2.事業計画書兼収支予算
　　【様式外】カタログ、見積書、市税の完納証明書
　　　　　　（市外の場合、完納証明に代わり誓約書か市内生産、
　　　　　　　採取、加工が分かる実績書類）
　</t>
    </r>
    <r>
      <rPr>
        <sz val="10"/>
        <color rgb="FFFF0000"/>
        <rFont val="HG丸ｺﾞｼｯｸM-PRO"/>
        <family val="3"/>
        <charset val="128"/>
      </rPr>
      <t xml:space="preserve">●実績報告時提出書類
</t>
    </r>
    <r>
      <rPr>
        <sz val="9"/>
        <color rgb="FFFF0000"/>
        <rFont val="HG丸ｺﾞｼｯｸM-PRO"/>
        <family val="3"/>
        <charset val="128"/>
      </rPr>
      <t>　（完了後30日以内,交付決定年度の3月31日のいずれか早い日）</t>
    </r>
    <r>
      <rPr>
        <sz val="10"/>
        <rFont val="HG丸ｺﾞｼｯｸM-PRO"/>
        <family val="3"/>
        <charset val="128"/>
      </rPr>
      <t xml:space="preserve">
　　【様式内】5.実績報告書、5-1.事業報告兼収支計算書書
　　【様式外】納品書、領収書、請求書、写真
　</t>
    </r>
    <r>
      <rPr>
        <sz val="10"/>
        <color rgb="FFFF0000"/>
        <rFont val="HG丸ｺﾞｼｯｸM-PRO"/>
        <family val="3"/>
        <charset val="128"/>
      </rPr>
      <t>●請求時提出書類</t>
    </r>
    <r>
      <rPr>
        <sz val="10"/>
        <rFont val="HG丸ｺﾞｼｯｸM-PRO"/>
        <family val="3"/>
        <charset val="128"/>
      </rPr>
      <t xml:space="preserve">
　　【様式内】7.請求書
　　【様式外】通帳の写し
　</t>
    </r>
    <r>
      <rPr>
        <sz val="10"/>
        <color rgb="FFFF0000"/>
        <rFont val="HG丸ｺﾞｼｯｸM-PRO"/>
        <family val="3"/>
        <charset val="128"/>
      </rPr>
      <t>●変更時提出書類（３割以内の減額は不要）</t>
    </r>
    <r>
      <rPr>
        <sz val="10"/>
        <rFont val="HG丸ｺﾞｼｯｸM-PRO"/>
        <family val="3"/>
        <charset val="128"/>
      </rPr>
      <t xml:space="preserve">
　　【様式内】4-変.変更承認申請
　　【様式外】変更関係根拠資料
</t>
    </r>
    <rPh sb="35" eb="36">
      <t>ケン</t>
    </rPh>
    <rPh sb="36" eb="38">
      <t>シュウシ</t>
    </rPh>
    <rPh sb="38" eb="40">
      <t>ヨサン</t>
    </rPh>
    <rPh sb="134" eb="136">
      <t>カンリョウ</t>
    </rPh>
    <rPh sb="136" eb="137">
      <t>ゴ</t>
    </rPh>
    <rPh sb="139" eb="140">
      <t>ニチ</t>
    </rPh>
    <rPh sb="140" eb="142">
      <t>イナイ</t>
    </rPh>
    <rPh sb="143" eb="145">
      <t>コウフ</t>
    </rPh>
    <rPh sb="145" eb="147">
      <t>ケッテイ</t>
    </rPh>
    <rPh sb="147" eb="149">
      <t>ネンド</t>
    </rPh>
    <rPh sb="151" eb="152">
      <t>ガツ</t>
    </rPh>
    <rPh sb="154" eb="155">
      <t>ニチ</t>
    </rPh>
    <rPh sb="160" eb="161">
      <t>ハヤ</t>
    </rPh>
    <rPh sb="162" eb="163">
      <t>ヒ</t>
    </rPh>
    <rPh sb="267" eb="268">
      <t>ワリ</t>
    </rPh>
    <rPh sb="268" eb="270">
      <t>イナイ</t>
    </rPh>
    <rPh sb="271" eb="273">
      <t>ゲンガク</t>
    </rPh>
    <rPh sb="274" eb="276">
      <t>フヨウ</t>
    </rPh>
    <rPh sb="303" eb="305">
      <t>ヘンコウ</t>
    </rPh>
    <rPh sb="305" eb="307">
      <t>カンケイ</t>
    </rPh>
    <rPh sb="307" eb="309">
      <t>コンキョ</t>
    </rPh>
    <rPh sb="309" eb="311">
      <t>シリョウ</t>
    </rPh>
    <phoneticPr fontId="1"/>
  </si>
  <si>
    <t>※現状の課題、導入設備の詳細と導入による課題の解決・導入後の展望等について記載</t>
    <rPh sb="1" eb="3">
      <t>ゲンジョウ</t>
    </rPh>
    <rPh sb="4" eb="6">
      <t>カダイ</t>
    </rPh>
    <rPh sb="7" eb="9">
      <t>ドウニュウ</t>
    </rPh>
    <rPh sb="9" eb="11">
      <t>セツビ</t>
    </rPh>
    <rPh sb="12" eb="14">
      <t>ショウサイ</t>
    </rPh>
    <rPh sb="15" eb="17">
      <t>ドウニュウ</t>
    </rPh>
    <rPh sb="20" eb="22">
      <t>カダイ</t>
    </rPh>
    <rPh sb="23" eb="25">
      <t>カイケツ</t>
    </rPh>
    <rPh sb="26" eb="28">
      <t>ドウニュウ</t>
    </rPh>
    <rPh sb="28" eb="29">
      <t>ゴ</t>
    </rPh>
    <rPh sb="30" eb="32">
      <t>テンボウ</t>
    </rPh>
    <rPh sb="32" eb="33">
      <t>トウ</t>
    </rPh>
    <rPh sb="37" eb="39">
      <t>キサイ</t>
    </rPh>
    <phoneticPr fontId="1"/>
  </si>
  <si>
    <t>補助金交付申請額</t>
    <rPh sb="0" eb="3">
      <t>ホジョキン</t>
    </rPh>
    <rPh sb="3" eb="5">
      <t>コウフ</t>
    </rPh>
    <rPh sb="5" eb="8">
      <t>シンセイガク</t>
    </rPh>
    <phoneticPr fontId="1"/>
  </si>
  <si>
    <t>※総事業費（税抜額）を入力</t>
    <rPh sb="1" eb="5">
      <t>ソウジギョウヒ</t>
    </rPh>
    <rPh sb="6" eb="7">
      <t>ゼイ</t>
    </rPh>
    <rPh sb="7" eb="8">
      <t>ヌ</t>
    </rPh>
    <rPh sb="8" eb="9">
      <t>ガク</t>
    </rPh>
    <rPh sb="11" eb="13">
      <t>ニュウリョク</t>
    </rPh>
    <phoneticPr fontId="1"/>
  </si>
  <si>
    <t>※リストより選択</t>
    <rPh sb="6" eb="8">
      <t>センタク</t>
    </rPh>
    <phoneticPr fontId="1"/>
  </si>
  <si>
    <t>※2025/●/●の形式で入力</t>
    <rPh sb="10" eb="12">
      <t>ケイシキ</t>
    </rPh>
    <rPh sb="13" eb="15">
      <t>ニュウリョク</t>
    </rPh>
    <phoneticPr fontId="1"/>
  </si>
  <si>
    <t>※○○を目的とした○○の導入　等</t>
    <rPh sb="4" eb="6">
      <t>モクテキ</t>
    </rPh>
    <rPh sb="12" eb="14">
      <t>ドウニュウ</t>
    </rPh>
    <rPh sb="15" eb="16">
      <t>トウ</t>
    </rPh>
    <phoneticPr fontId="1"/>
  </si>
  <si>
    <t>文書番号を入力</t>
    <rPh sb="0" eb="2">
      <t>ブンショ</t>
    </rPh>
    <rPh sb="2" eb="4">
      <t>バンゴウ</t>
    </rPh>
    <rPh sb="5" eb="7">
      <t>ニュウリョク</t>
    </rPh>
    <phoneticPr fontId="1"/>
  </si>
  <si>
    <t>※総事業費（税込額）を入力</t>
    <rPh sb="1" eb="5">
      <t>ソウジギョウヒ</t>
    </rPh>
    <rPh sb="11" eb="13">
      <t>ニュウリョク</t>
    </rPh>
    <phoneticPr fontId="1"/>
  </si>
  <si>
    <t>変更総事業費</t>
    <rPh sb="0" eb="2">
      <t>ヘンコウ</t>
    </rPh>
    <rPh sb="2" eb="6">
      <t>ソウジギョウヒ</t>
    </rPh>
    <phoneticPr fontId="1"/>
  </si>
  <si>
    <t>変更補助対象経費</t>
    <rPh sb="2" eb="4">
      <t>ホジョ</t>
    </rPh>
    <rPh sb="4" eb="6">
      <t>タイショウ</t>
    </rPh>
    <rPh sb="6" eb="8">
      <t>ケイヒ</t>
    </rPh>
    <phoneticPr fontId="1"/>
  </si>
  <si>
    <t>変更事業完了予定日</t>
    <rPh sb="2" eb="4">
      <t>ジギョウ</t>
    </rPh>
    <rPh sb="4" eb="6">
      <t>カンリョウ</t>
    </rPh>
    <rPh sb="6" eb="8">
      <t>ヨテイ</t>
    </rPh>
    <rPh sb="8" eb="9">
      <t>ビ</t>
    </rPh>
    <phoneticPr fontId="1"/>
  </si>
  <si>
    <t>変更交付申請額</t>
    <rPh sb="2" eb="4">
      <t>コウフ</t>
    </rPh>
    <rPh sb="4" eb="7">
      <t>シンセイガク</t>
    </rPh>
    <phoneticPr fontId="1"/>
  </si>
  <si>
    <t>〇変更申請関係　　※変更申請時に変更項目のみ入力</t>
    <rPh sb="1" eb="3">
      <t>ヘンコウ</t>
    </rPh>
    <rPh sb="3" eb="5">
      <t>シンセイ</t>
    </rPh>
    <rPh sb="5" eb="7">
      <t>カンケイ</t>
    </rPh>
    <rPh sb="10" eb="12">
      <t>ヘンコウ</t>
    </rPh>
    <rPh sb="12" eb="15">
      <t>シンセイジ</t>
    </rPh>
    <rPh sb="16" eb="18">
      <t>ヘンコウ</t>
    </rPh>
    <rPh sb="18" eb="20">
      <t>コウモク</t>
    </rPh>
    <rPh sb="22" eb="24">
      <t>ニュウリョク</t>
    </rPh>
    <phoneticPr fontId="1"/>
  </si>
  <si>
    <t>●各申請時の必要書類一覧</t>
    <rPh sb="1" eb="2">
      <t>カク</t>
    </rPh>
    <rPh sb="2" eb="5">
      <t>シンセイジ</t>
    </rPh>
    <rPh sb="6" eb="8">
      <t>ヒツヨウ</t>
    </rPh>
    <rPh sb="8" eb="10">
      <t>ショルイ</t>
    </rPh>
    <rPh sb="10" eb="12">
      <t>イチラン</t>
    </rPh>
    <phoneticPr fontId="1"/>
  </si>
  <si>
    <t>〇申請</t>
    <phoneticPr fontId="1"/>
  </si>
  <si>
    <t>【記入方法】
　・入力シートの黄色のセルに値を入力してください。
　・１-2.事業計画兼収支予算、5-1.事業報告兼収支計算
　　の支出の内訳については、各シートの黄色のセルに
　　直接入力してください。</t>
    <rPh sb="1" eb="3">
      <t>キニュウ</t>
    </rPh>
    <rPh sb="3" eb="5">
      <t>ホウホウ</t>
    </rPh>
    <rPh sb="9" eb="11">
      <t>ニュウリョク</t>
    </rPh>
    <rPh sb="15" eb="17">
      <t>キイロ</t>
    </rPh>
    <rPh sb="21" eb="22">
      <t>アタイ</t>
    </rPh>
    <rPh sb="23" eb="25">
      <t>ニュウリョク</t>
    </rPh>
    <rPh sb="39" eb="41">
      <t>ジギョウ</t>
    </rPh>
    <rPh sb="41" eb="43">
      <t>ケイカク</t>
    </rPh>
    <rPh sb="43" eb="44">
      <t>ケン</t>
    </rPh>
    <rPh sb="44" eb="46">
      <t>シュウシ</t>
    </rPh>
    <rPh sb="46" eb="48">
      <t>ヨサン</t>
    </rPh>
    <rPh sb="66" eb="68">
      <t>シシュツ</t>
    </rPh>
    <rPh sb="69" eb="71">
      <t>ウチワケ</t>
    </rPh>
    <rPh sb="77" eb="78">
      <t>カク</t>
    </rPh>
    <rPh sb="82" eb="84">
      <t>キイロ</t>
    </rPh>
    <rPh sb="91" eb="93">
      <t>チョクセツ</t>
    </rPh>
    <rPh sb="93" eb="95">
      <t>ニュウリョク</t>
    </rPh>
    <phoneticPr fontId="1"/>
  </si>
  <si>
    <t>実施した事業の詳細</t>
    <phoneticPr fontId="1"/>
  </si>
  <si>
    <t>延岡市長　三浦　久知　様</t>
    <rPh sb="0" eb="2">
      <t>ノベオカ</t>
    </rPh>
    <rPh sb="2" eb="4">
      <t>シチョウ</t>
    </rPh>
    <rPh sb="5" eb="7">
      <t>ミウラ</t>
    </rPh>
    <rPh sb="8" eb="10">
      <t>ヒサトモ</t>
    </rPh>
    <rPh sb="11" eb="12">
      <t>サマ</t>
    </rPh>
    <phoneticPr fontId="1"/>
  </si>
  <si>
    <t>延岡市長　三浦　久知</t>
    <rPh sb="0" eb="2">
      <t>ノベオカ</t>
    </rPh>
    <rPh sb="2" eb="4">
      <t>シチョウ</t>
    </rPh>
    <rPh sb="5" eb="7">
      <t>ミウラ</t>
    </rPh>
    <rPh sb="8" eb="9">
      <t>ヒサシ</t>
    </rPh>
    <rPh sb="9" eb="10">
      <t>チ</t>
    </rPh>
    <phoneticPr fontId="1"/>
  </si>
  <si>
    <t>延岡市長　三浦　久知　様</t>
    <rPh sb="0" eb="2">
      <t>ノベオカ</t>
    </rPh>
    <rPh sb="2" eb="4">
      <t>シチョウ</t>
    </rPh>
    <rPh sb="5" eb="7">
      <t>ミウラ</t>
    </rPh>
    <rPh sb="8" eb="9">
      <t>ヒサシ</t>
    </rPh>
    <rPh sb="9" eb="10">
      <t>チ</t>
    </rPh>
    <rPh sb="11" eb="12">
      <t>サマ</t>
    </rPh>
    <phoneticPr fontId="1"/>
  </si>
  <si>
    <t>○○の省力化及、効率化及び高付加価値化を目的とした○○設備の導入</t>
    <rPh sb="3" eb="6">
      <t>ショウリョクカ</t>
    </rPh>
    <rPh sb="6" eb="7">
      <t>オヨ</t>
    </rPh>
    <rPh sb="8" eb="11">
      <t>コウリツカ</t>
    </rPh>
    <rPh sb="11" eb="12">
      <t>オヨ</t>
    </rPh>
    <rPh sb="13" eb="14">
      <t>コウ</t>
    </rPh>
    <rPh sb="14" eb="16">
      <t>フカ</t>
    </rPh>
    <rPh sb="16" eb="19">
      <t>カチカ</t>
    </rPh>
    <rPh sb="20" eb="22">
      <t>モクテキ</t>
    </rPh>
    <rPh sb="27" eb="29">
      <t>セツビ</t>
    </rPh>
    <rPh sb="30" eb="32">
      <t>ドウニュウ</t>
    </rPh>
    <phoneticPr fontId="1"/>
  </si>
  <si>
    <t>宮崎県延岡市東本小路１番地２３</t>
    <rPh sb="0" eb="3">
      <t>ミヤザキケン</t>
    </rPh>
    <rPh sb="3" eb="6">
      <t>ノベオカシ</t>
    </rPh>
    <rPh sb="6" eb="10">
      <t>ヒガシホンコウジ</t>
    </rPh>
    <rPh sb="11" eb="13">
      <t>バンチ</t>
    </rPh>
    <phoneticPr fontId="1"/>
  </si>
  <si>
    <t>　当社の○○の養殖については、○○による高鮮度化を実施しているものの、○○という課題があった。今回導入を行う○○は、ICT機能を生かし、○○を行うものであり、○○の課題解決に資するものである。○○導入後は○○の特性を全面に押し出した販売戦略を展開し、より高価格帯での取引に繋げていく。</t>
    <rPh sb="1" eb="3">
      <t>トウシャ</t>
    </rPh>
    <rPh sb="7" eb="9">
      <t>ヨウショク</t>
    </rPh>
    <rPh sb="20" eb="23">
      <t>コウセンド</t>
    </rPh>
    <rPh sb="23" eb="24">
      <t>カ</t>
    </rPh>
    <rPh sb="25" eb="27">
      <t>ジッシ</t>
    </rPh>
    <rPh sb="40" eb="42">
      <t>カダイ</t>
    </rPh>
    <rPh sb="47" eb="49">
      <t>コンカイ</t>
    </rPh>
    <rPh sb="49" eb="51">
      <t>ドウニュウ</t>
    </rPh>
    <rPh sb="52" eb="53">
      <t>オコナ</t>
    </rPh>
    <rPh sb="61" eb="63">
      <t>キノウ</t>
    </rPh>
    <rPh sb="64" eb="65">
      <t>イ</t>
    </rPh>
    <rPh sb="71" eb="72">
      <t>オコナ</t>
    </rPh>
    <rPh sb="82" eb="84">
      <t>カダイ</t>
    </rPh>
    <rPh sb="84" eb="86">
      <t>カイケツ</t>
    </rPh>
    <rPh sb="87" eb="88">
      <t>シ</t>
    </rPh>
    <rPh sb="98" eb="100">
      <t>ドウニュウ</t>
    </rPh>
    <rPh sb="100" eb="101">
      <t>ゴ</t>
    </rPh>
    <rPh sb="105" eb="107">
      <t>トクセイ</t>
    </rPh>
    <rPh sb="108" eb="110">
      <t>ゼンメン</t>
    </rPh>
    <rPh sb="111" eb="112">
      <t>オ</t>
    </rPh>
    <rPh sb="113" eb="114">
      <t>ダ</t>
    </rPh>
    <rPh sb="116" eb="118">
      <t>ハンバイ</t>
    </rPh>
    <rPh sb="118" eb="120">
      <t>センリャク</t>
    </rPh>
    <rPh sb="121" eb="123">
      <t>テンカイ</t>
    </rPh>
    <rPh sb="127" eb="131">
      <t>コウカカクタイ</t>
    </rPh>
    <rPh sb="133" eb="135">
      <t>トリヒキ</t>
    </rPh>
    <rPh sb="136" eb="137">
      <t>ツナ</t>
    </rPh>
    <phoneticPr fontId="1"/>
  </si>
  <si>
    <t>変更承認・交付決定番号</t>
    <rPh sb="0" eb="2">
      <t>ヘンコウ</t>
    </rPh>
    <rPh sb="2" eb="4">
      <t>ショウニン</t>
    </rPh>
    <rPh sb="5" eb="7">
      <t>コウフ</t>
    </rPh>
    <rPh sb="7" eb="9">
      <t>ケッテイ</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</si>
</sst>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quot; 円&quot;"/>
    <numFmt numFmtId="179" formatCode="&quot;（&quot;###,###,###&quot; 円）&quot;"/>
    <numFmt numFmtId="180" formatCode="#,##0_);[Red]\(#,##0\)"/>
  </numFmts>
  <fonts count="28">
    <font>
      <sz val="11"/>
      <color theme="1"/>
      <name val="Yu Gothic"/>
      <family val="2"/>
      <scheme val="minor"/>
    </font>
    <font>
      <sz val="6"/>
      <name val="Yu Gothic"/>
      <family val="3"/>
      <charset val="128"/>
      <scheme val="minor"/>
    </font>
    <font>
      <sz val="9"/>
      <color theme="1"/>
      <name val="ＭＳ ゴシック"/>
      <family val="3"/>
      <charset val="128"/>
    </font>
    <font>
      <sz val="11"/>
      <color theme="1"/>
      <name val="Yu Gothic"/>
      <family val="2"/>
      <charset val="128"/>
      <scheme val="minor"/>
    </font>
    <font>
      <sz val="18"/>
      <color theme="1"/>
      <name val="Yu Gothic"/>
      <family val="3"/>
      <charset val="128"/>
      <scheme val="minor"/>
    </font>
    <font>
      <sz val="6"/>
      <name val="Yu Gothic"/>
      <family val="2"/>
      <charset val="128"/>
      <scheme val="minor"/>
    </font>
    <font>
      <sz val="12"/>
      <color theme="1"/>
      <name val="Yu Gothic"/>
      <family val="3"/>
      <charset val="128"/>
      <scheme val="minor"/>
    </font>
    <font>
      <sz val="12"/>
      <color theme="1"/>
      <name val="Yu Gothic"/>
      <family val="2"/>
      <charset val="128"/>
      <scheme val="minor"/>
    </font>
    <font>
      <sz val="10"/>
      <color theme="1"/>
      <name val="Yu Gothic"/>
      <family val="3"/>
      <charset val="128"/>
      <scheme val="minor"/>
    </font>
    <font>
      <sz val="11"/>
      <color theme="1"/>
      <name val="Yu Gothic"/>
      <family val="3"/>
      <charset val="128"/>
      <scheme val="minor"/>
    </font>
    <font>
      <sz val="11"/>
      <color theme="0"/>
      <name val="Yu Gothic"/>
      <family val="2"/>
      <charset val="128"/>
      <scheme val="minor"/>
    </font>
    <font>
      <sz val="11"/>
      <color theme="0"/>
      <name val="Yu Gothic"/>
      <family val="3"/>
      <charset val="128"/>
      <scheme val="minor"/>
    </font>
    <font>
      <sz val="12"/>
      <color theme="1"/>
      <name val="HG丸ｺﾞｼｯｸM-PRO"/>
      <family val="3"/>
      <charset val="128"/>
    </font>
    <font>
      <sz val="11"/>
      <name val="Yu Gothic"/>
      <family val="2"/>
      <charset val="128"/>
      <scheme val="minor"/>
    </font>
    <font>
      <sz val="11"/>
      <name val="Yu Gothic"/>
      <family val="3"/>
      <charset val="128"/>
      <scheme val="minor"/>
    </font>
    <font>
      <sz val="10"/>
      <name val="Yu Gothic"/>
      <family val="3"/>
      <charset val="128"/>
      <scheme val="minor"/>
    </font>
    <font>
      <sz val="9"/>
      <name val="Yu Gothic"/>
      <family val="3"/>
      <charset val="128"/>
      <scheme val="minor"/>
    </font>
    <font>
      <sz val="11"/>
      <color rgb="FFFFFF00"/>
      <name val="Yu Gothic"/>
      <family val="2"/>
      <charset val="128"/>
      <scheme val="minor"/>
    </font>
    <font>
      <sz val="11"/>
      <color rgb="FFFFFF00"/>
      <name val="Yu Gothic"/>
      <family val="3"/>
      <charset val="128"/>
      <scheme val="minor"/>
    </font>
    <font>
      <sz val="12"/>
      <name val="Yu Gothic"/>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0"/>
      <color rgb="FFFF0000"/>
      <name val="HG丸ｺﾞｼｯｸM-PRO"/>
      <family val="3"/>
      <charset val="128"/>
    </font>
    <font>
      <sz val="10"/>
      <name val="HG丸ｺﾞｼｯｸM-PRO"/>
      <family val="3"/>
      <charset val="128"/>
    </font>
    <font>
      <sz val="9"/>
      <color rgb="FFFF0000"/>
      <name val="HG丸ｺﾞｼｯｸM-PRO"/>
      <family val="3"/>
      <charset val="128"/>
    </font>
    <font>
      <sz val="8"/>
      <color theme="1"/>
      <name val="HG丸ｺﾞｼｯｸM-PRO"/>
      <family val="3"/>
      <charset val="128"/>
    </font>
  </fonts>
  <fills count="1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hair">
        <color theme="0"/>
      </left>
      <right style="hair">
        <color theme="0"/>
      </right>
      <top style="medium">
        <color auto="1"/>
      </top>
      <bottom style="medium">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hair">
        <color auto="1"/>
      </left>
      <right style="thin">
        <color auto="1"/>
      </right>
      <top style="thin">
        <color auto="1"/>
      </top>
      <bottom/>
      <diagonal/>
    </border>
    <border>
      <left style="medium">
        <color auto="1"/>
      </left>
      <right/>
      <top/>
      <bottom style="thin">
        <color auto="1"/>
      </bottom>
      <diagonal/>
    </border>
    <border>
      <left style="medium">
        <color auto="1"/>
      </left>
      <right/>
      <top style="medium">
        <color auto="1"/>
      </top>
      <bottom/>
      <diagonal/>
    </border>
    <border>
      <left/>
      <right/>
      <top style="medium">
        <color auto="1"/>
      </top>
      <bottom/>
      <diagonal/>
    </border>
    <border>
      <left style="hair">
        <color auto="1"/>
      </left>
      <right style="thin">
        <color auto="1"/>
      </right>
      <top/>
      <bottom/>
      <diagonal/>
    </border>
    <border>
      <left style="thin">
        <color auto="1"/>
      </left>
      <right style="hair">
        <color auto="1"/>
      </right>
      <top style="thin">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3">
    <xf numFmtId="0" fontId="0" fillId="0" borderId="0"/>
    <xf numFmtId="0" fontId="3" fillId="0" borderId="0">
      <alignment vertical="center"/>
    </xf>
    <xf numFmtId="38" fontId="3" fillId="0" borderId="0" applyFont="0" applyFill="0" applyBorder="0" applyAlignment="0" applyProtection="0">
      <alignment vertical="center"/>
    </xf>
  </cellStyleXfs>
  <cellXfs count="280">
    <xf numFmtId="0" fontId="0" fillId="0" borderId="0" xfId="0"/>
    <xf numFmtId="0" fontId="3" fillId="0" borderId="0" xfId="1">
      <alignment vertical="center"/>
    </xf>
    <xf numFmtId="0" fontId="6" fillId="0" borderId="11" xfId="1" applyFont="1" applyBorder="1" applyAlignment="1">
      <alignment horizontal="center" vertical="center"/>
    </xf>
    <xf numFmtId="0" fontId="7" fillId="7" borderId="12" xfId="1" applyFont="1" applyFill="1" applyBorder="1" applyAlignment="1">
      <alignment horizontal="center" vertical="center"/>
    </xf>
    <xf numFmtId="0" fontId="8" fillId="7" borderId="13" xfId="1" applyFont="1" applyFill="1" applyBorder="1" applyAlignment="1">
      <alignment horizontal="center" vertical="center"/>
    </xf>
    <xf numFmtId="0" fontId="6" fillId="6" borderId="14" xfId="1" applyFont="1" applyFill="1" applyBorder="1" applyAlignment="1">
      <alignment horizontal="center" vertical="center"/>
    </xf>
    <xf numFmtId="0" fontId="9" fillId="7" borderId="13" xfId="1" applyFont="1" applyFill="1" applyBorder="1" applyAlignment="1">
      <alignment horizontal="center" vertical="center" wrapText="1"/>
    </xf>
    <xf numFmtId="0" fontId="3" fillId="0" borderId="0" xfId="1" applyAlignment="1">
      <alignment horizontal="center" vertical="center"/>
    </xf>
    <xf numFmtId="0" fontId="11" fillId="2" borderId="23" xfId="1" applyFont="1" applyFill="1" applyBorder="1" applyAlignment="1">
      <alignment horizontal="center" vertical="center"/>
    </xf>
    <xf numFmtId="0" fontId="3" fillId="7" borderId="24" xfId="1" applyFill="1" applyBorder="1">
      <alignment vertical="center"/>
    </xf>
    <xf numFmtId="38" fontId="0" fillId="0" borderId="25" xfId="2" applyFont="1" applyBorder="1" applyProtection="1">
      <alignment vertical="center"/>
    </xf>
    <xf numFmtId="0" fontId="3" fillId="7" borderId="26" xfId="1" applyFill="1" applyBorder="1" applyAlignment="1">
      <alignment horizontal="center" vertical="center"/>
    </xf>
    <xf numFmtId="0" fontId="12" fillId="0" borderId="0" xfId="1" applyFont="1">
      <alignment vertical="center"/>
    </xf>
    <xf numFmtId="0" fontId="14" fillId="7" borderId="29" xfId="1" applyFont="1" applyFill="1" applyBorder="1">
      <alignment vertical="center"/>
    </xf>
    <xf numFmtId="38" fontId="14" fillId="0" borderId="30" xfId="2" applyFont="1" applyBorder="1" applyProtection="1">
      <alignment vertical="center"/>
    </xf>
    <xf numFmtId="0" fontId="14" fillId="7" borderId="31" xfId="1" applyFont="1" applyFill="1" applyBorder="1" applyAlignment="1">
      <alignment horizontal="center" vertical="center"/>
    </xf>
    <xf numFmtId="38" fontId="14" fillId="7" borderId="30" xfId="2" applyFont="1" applyFill="1" applyBorder="1" applyProtection="1">
      <alignment vertical="center"/>
    </xf>
    <xf numFmtId="0" fontId="15" fillId="7" borderId="29" xfId="1" applyFont="1" applyFill="1" applyBorder="1">
      <alignment vertical="center"/>
    </xf>
    <xf numFmtId="0" fontId="15" fillId="7" borderId="31" xfId="1" applyFont="1" applyFill="1" applyBorder="1" applyAlignment="1">
      <alignment horizontal="center" vertical="center"/>
    </xf>
    <xf numFmtId="0" fontId="16" fillId="7" borderId="37" xfId="1" applyFont="1" applyFill="1" applyBorder="1">
      <alignment vertical="center"/>
    </xf>
    <xf numFmtId="38" fontId="14" fillId="7" borderId="38" xfId="2" applyFont="1" applyFill="1" applyBorder="1" applyProtection="1">
      <alignment vertical="center"/>
    </xf>
    <xf numFmtId="0" fontId="14" fillId="7" borderId="39" xfId="1" applyFont="1" applyFill="1" applyBorder="1" applyAlignment="1">
      <alignment horizontal="center" vertical="center"/>
    </xf>
    <xf numFmtId="0" fontId="17" fillId="7" borderId="34" xfId="1" applyFont="1" applyFill="1" applyBorder="1" applyAlignment="1">
      <alignment horizontal="left" vertical="center"/>
    </xf>
    <xf numFmtId="0" fontId="17" fillId="7" borderId="8" xfId="1" applyFont="1" applyFill="1" applyBorder="1" applyAlignment="1">
      <alignment horizontal="left" vertical="center"/>
    </xf>
    <xf numFmtId="0" fontId="17" fillId="7" borderId="24" xfId="1" applyFont="1" applyFill="1" applyBorder="1">
      <alignment vertical="center"/>
    </xf>
    <xf numFmtId="38" fontId="18" fillId="7" borderId="25" xfId="2" applyFont="1" applyFill="1" applyBorder="1" applyProtection="1">
      <alignment vertical="center"/>
    </xf>
    <xf numFmtId="0" fontId="18" fillId="7" borderId="26" xfId="1" applyFont="1" applyFill="1" applyBorder="1" applyAlignment="1">
      <alignment horizontal="center" vertical="center"/>
    </xf>
    <xf numFmtId="0" fontId="13" fillId="7" borderId="31" xfId="1" applyFont="1" applyFill="1" applyBorder="1" applyAlignment="1">
      <alignment horizontal="center" vertical="center"/>
    </xf>
    <xf numFmtId="176" fontId="3" fillId="0" borderId="40" xfId="1" applyNumberFormat="1" applyBorder="1">
      <alignment vertical="center"/>
    </xf>
    <xf numFmtId="176" fontId="3" fillId="0" borderId="0" xfId="1" applyNumberFormat="1">
      <alignment vertical="center"/>
    </xf>
    <xf numFmtId="176" fontId="3" fillId="0" borderId="39" xfId="1" applyNumberFormat="1" applyBorder="1">
      <alignment vertical="center"/>
    </xf>
    <xf numFmtId="0" fontId="2" fillId="0" borderId="1" xfId="0" applyFont="1" applyBorder="1" applyAlignment="1">
      <alignment vertical="center" wrapText="1"/>
    </xf>
    <xf numFmtId="0" fontId="0" fillId="0" borderId="1" xfId="0" applyBorder="1"/>
    <xf numFmtId="0" fontId="21" fillId="0" borderId="0" xfId="0" applyFont="1" applyAlignment="1">
      <alignment vertical="center"/>
    </xf>
    <xf numFmtId="0" fontId="22" fillId="0" borderId="0" xfId="0" applyFont="1" applyAlignment="1">
      <alignment vertical="center"/>
    </xf>
    <xf numFmtId="177" fontId="22" fillId="7" borderId="1" xfId="0" applyNumberFormat="1" applyFont="1" applyFill="1" applyBorder="1" applyAlignment="1">
      <alignment vertical="center"/>
    </xf>
    <xf numFmtId="14" fontId="22" fillId="7" borderId="1" xfId="0" applyNumberFormat="1" applyFont="1" applyFill="1" applyBorder="1" applyAlignment="1">
      <alignment vertical="center"/>
    </xf>
    <xf numFmtId="0" fontId="22" fillId="7" borderId="44" xfId="0" applyFont="1" applyFill="1" applyBorder="1" applyAlignment="1">
      <alignment vertical="center"/>
    </xf>
    <xf numFmtId="0" fontId="22" fillId="7" borderId="44" xfId="0" applyFont="1" applyFill="1" applyBorder="1" applyAlignment="1">
      <alignment horizontal="left" vertical="center"/>
    </xf>
    <xf numFmtId="0" fontId="20" fillId="0" borderId="0" xfId="0" applyFont="1"/>
    <xf numFmtId="0" fontId="21" fillId="0" borderId="0" xfId="0" applyFont="1"/>
    <xf numFmtId="14" fontId="22" fillId="8" borderId="1" xfId="0" applyNumberFormat="1" applyFont="1" applyFill="1" applyBorder="1" applyAlignment="1" applyProtection="1">
      <alignment vertical="center"/>
      <protection locked="0"/>
    </xf>
    <xf numFmtId="0" fontId="22" fillId="8" borderId="1" xfId="0" applyFont="1" applyFill="1" applyBorder="1" applyAlignment="1" applyProtection="1">
      <alignment horizontal="right" vertical="center"/>
      <protection locked="0"/>
    </xf>
    <xf numFmtId="0" fontId="22" fillId="8" borderId="1" xfId="0" applyFont="1" applyFill="1" applyBorder="1" applyAlignment="1" applyProtection="1">
      <alignment horizontal="left" vertical="center"/>
      <protection locked="0"/>
    </xf>
    <xf numFmtId="177" fontId="22" fillId="8" borderId="1" xfId="0" applyNumberFormat="1" applyFont="1" applyFill="1" applyBorder="1" applyAlignment="1" applyProtection="1">
      <alignment vertical="center"/>
      <protection locked="0"/>
    </xf>
    <xf numFmtId="0" fontId="22" fillId="8" borderId="1" xfId="0" applyFont="1" applyFill="1" applyBorder="1" applyAlignment="1" applyProtection="1">
      <alignment vertical="center" wrapText="1"/>
      <protection locked="0"/>
    </xf>
    <xf numFmtId="0" fontId="22" fillId="8" borderId="1" xfId="0" applyFont="1" applyFill="1" applyBorder="1" applyAlignment="1" applyProtection="1">
      <alignment vertical="center"/>
      <protection locked="0"/>
    </xf>
    <xf numFmtId="0" fontId="21" fillId="0" borderId="0" xfId="0" applyFont="1" applyProtection="1">
      <protection locked="0"/>
    </xf>
    <xf numFmtId="0" fontId="21" fillId="0" borderId="0" xfId="0" applyFont="1" applyAlignment="1" applyProtection="1">
      <alignment vertical="center"/>
      <protection locked="0"/>
    </xf>
    <xf numFmtId="0" fontId="22" fillId="8" borderId="1" xfId="0" applyFont="1" applyFill="1" applyBorder="1" applyAlignment="1" applyProtection="1">
      <alignment horizontal="left" vertical="center" wrapText="1"/>
      <protection locked="0"/>
    </xf>
    <xf numFmtId="0" fontId="22" fillId="6" borderId="0" xfId="0" applyFont="1" applyFill="1" applyAlignment="1">
      <alignment vertical="center"/>
    </xf>
    <xf numFmtId="0" fontId="22" fillId="6" borderId="0" xfId="0" applyFont="1" applyFill="1" applyBorder="1" applyAlignment="1">
      <alignment vertical="center"/>
    </xf>
    <xf numFmtId="0" fontId="22" fillId="6" borderId="1" xfId="0" applyFont="1" applyFill="1" applyBorder="1" applyAlignment="1">
      <alignment vertical="center"/>
    </xf>
    <xf numFmtId="14" fontId="22" fillId="6" borderId="1" xfId="0" applyNumberFormat="1" applyFont="1" applyFill="1" applyBorder="1" applyAlignment="1" applyProtection="1">
      <alignment vertical="center"/>
      <protection locked="0"/>
    </xf>
    <xf numFmtId="0" fontId="22" fillId="6" borderId="1" xfId="0" applyFont="1" applyFill="1" applyBorder="1" applyAlignment="1" applyProtection="1">
      <alignment vertical="center"/>
      <protection locked="0"/>
    </xf>
    <xf numFmtId="177" fontId="22" fillId="6" borderId="1" xfId="0" applyNumberFormat="1" applyFont="1" applyFill="1" applyBorder="1" applyAlignment="1">
      <alignment vertical="center"/>
    </xf>
    <xf numFmtId="0" fontId="22" fillId="6" borderId="44" xfId="0" applyFont="1" applyFill="1" applyBorder="1" applyAlignment="1">
      <alignment vertical="center"/>
    </xf>
    <xf numFmtId="14" fontId="22" fillId="6" borderId="1" xfId="0" applyNumberFormat="1" applyFont="1" applyFill="1" applyBorder="1" applyAlignment="1">
      <alignment vertical="center"/>
    </xf>
    <xf numFmtId="0" fontId="22" fillId="6" borderId="52" xfId="0" applyFont="1" applyFill="1" applyBorder="1" applyAlignment="1">
      <alignment vertical="center"/>
    </xf>
    <xf numFmtId="0" fontId="22" fillId="6" borderId="53" xfId="0" applyFont="1" applyFill="1" applyBorder="1" applyAlignment="1">
      <alignment vertical="center"/>
    </xf>
    <xf numFmtId="0" fontId="22" fillId="6" borderId="54" xfId="0" applyFont="1" applyFill="1" applyBorder="1" applyAlignment="1">
      <alignment vertical="center"/>
    </xf>
    <xf numFmtId="0" fontId="22" fillId="6" borderId="55" xfId="0" applyFont="1" applyFill="1" applyBorder="1" applyAlignment="1">
      <alignment vertical="center"/>
    </xf>
    <xf numFmtId="0" fontId="22" fillId="6" borderId="56" xfId="0" applyFont="1" applyFill="1" applyBorder="1" applyAlignment="1">
      <alignment vertical="center"/>
    </xf>
    <xf numFmtId="0" fontId="22" fillId="6" borderId="0" xfId="0" applyFont="1" applyFill="1" applyBorder="1" applyAlignment="1">
      <alignment vertical="top"/>
    </xf>
    <xf numFmtId="0" fontId="27" fillId="6" borderId="0" xfId="0" applyFont="1" applyFill="1" applyBorder="1" applyAlignment="1">
      <alignment vertical="center" wrapText="1"/>
    </xf>
    <xf numFmtId="177" fontId="22" fillId="6" borderId="0" xfId="0" applyNumberFormat="1" applyFont="1" applyFill="1" applyBorder="1" applyAlignment="1">
      <alignment vertical="center"/>
    </xf>
    <xf numFmtId="0" fontId="22" fillId="6" borderId="0" xfId="0" applyFont="1" applyFill="1" applyBorder="1" applyAlignment="1">
      <alignment horizontal="left" vertical="center" wrapText="1"/>
    </xf>
    <xf numFmtId="0" fontId="22" fillId="6" borderId="57" xfId="0" applyFont="1" applyFill="1" applyBorder="1" applyAlignment="1">
      <alignment vertical="center"/>
    </xf>
    <xf numFmtId="0" fontId="22" fillId="6" borderId="58" xfId="0" applyFont="1" applyFill="1" applyBorder="1" applyAlignment="1">
      <alignment vertical="center"/>
    </xf>
    <xf numFmtId="0" fontId="22" fillId="6" borderId="59" xfId="0" applyFont="1" applyFill="1" applyBorder="1" applyAlignment="1">
      <alignment vertical="center"/>
    </xf>
    <xf numFmtId="0" fontId="20" fillId="6" borderId="0" xfId="0" applyFont="1" applyFill="1"/>
    <xf numFmtId="0" fontId="20" fillId="6" borderId="2" xfId="0" applyFont="1" applyFill="1" applyBorder="1"/>
    <xf numFmtId="0" fontId="20" fillId="6" borderId="3" xfId="0" applyFont="1" applyFill="1" applyBorder="1"/>
    <xf numFmtId="0" fontId="20" fillId="6" borderId="4" xfId="0" applyFont="1" applyFill="1" applyBorder="1"/>
    <xf numFmtId="0" fontId="20" fillId="6" borderId="5" xfId="0" applyFont="1" applyFill="1" applyBorder="1"/>
    <xf numFmtId="0" fontId="20" fillId="6" borderId="0" xfId="0" applyFont="1" applyFill="1" applyBorder="1"/>
    <xf numFmtId="0" fontId="20" fillId="6" borderId="6" xfId="0" applyFont="1" applyFill="1" applyBorder="1"/>
    <xf numFmtId="0" fontId="20" fillId="6" borderId="0" xfId="0" applyFont="1" applyFill="1" applyBorder="1" applyAlignment="1">
      <alignment horizontal="right"/>
    </xf>
    <xf numFmtId="0" fontId="20" fillId="6" borderId="0" xfId="0" applyFont="1" applyFill="1" applyBorder="1" applyAlignment="1"/>
    <xf numFmtId="0" fontId="20" fillId="6" borderId="7" xfId="0" applyFont="1" applyFill="1" applyBorder="1"/>
    <xf numFmtId="0" fontId="20" fillId="6" borderId="8" xfId="0" applyFont="1" applyFill="1" applyBorder="1"/>
    <xf numFmtId="0" fontId="20" fillId="6" borderId="9" xfId="0" applyFont="1" applyFill="1" applyBorder="1"/>
    <xf numFmtId="0" fontId="21" fillId="6" borderId="0" xfId="0" applyFont="1" applyFill="1"/>
    <xf numFmtId="0" fontId="21" fillId="6" borderId="0" xfId="0" applyFont="1" applyFill="1" applyProtection="1">
      <protection locked="0"/>
    </xf>
    <xf numFmtId="0" fontId="21" fillId="6" borderId="2" xfId="0" applyFont="1" applyFill="1" applyBorder="1"/>
    <xf numFmtId="0" fontId="21" fillId="6" borderId="3" xfId="0" applyFont="1" applyFill="1" applyBorder="1"/>
    <xf numFmtId="0" fontId="21" fillId="6" borderId="4" xfId="0" applyFont="1" applyFill="1" applyBorder="1"/>
    <xf numFmtId="0" fontId="21" fillId="6" borderId="5" xfId="0" applyFont="1" applyFill="1" applyBorder="1"/>
    <xf numFmtId="0" fontId="21" fillId="6" borderId="0" xfId="0" applyFont="1" applyFill="1" applyBorder="1"/>
    <xf numFmtId="0" fontId="21" fillId="6" borderId="6" xfId="0" applyFont="1" applyFill="1" applyBorder="1"/>
    <xf numFmtId="0" fontId="21" fillId="6" borderId="0" xfId="0" applyFont="1" applyFill="1" applyBorder="1" applyAlignment="1">
      <alignment horizontal="right"/>
    </xf>
    <xf numFmtId="0" fontId="21" fillId="6" borderId="7" xfId="0" applyFont="1" applyFill="1" applyBorder="1"/>
    <xf numFmtId="0" fontId="21" fillId="6" borderId="8" xfId="0" applyFont="1" applyFill="1" applyBorder="1"/>
    <xf numFmtId="0" fontId="21" fillId="6" borderId="9" xfId="0" applyFont="1" applyFill="1" applyBorder="1"/>
    <xf numFmtId="0" fontId="21" fillId="6" borderId="0" xfId="0" applyFont="1" applyFill="1" applyAlignment="1">
      <alignment horizontal="right"/>
    </xf>
    <xf numFmtId="0" fontId="21" fillId="6" borderId="0" xfId="0" applyFont="1" applyFill="1" applyBorder="1" applyAlignment="1">
      <alignment horizontal="right" vertical="top"/>
    </xf>
    <xf numFmtId="0" fontId="21" fillId="6" borderId="0" xfId="0" applyFont="1" applyFill="1" applyBorder="1" applyAlignment="1">
      <alignment vertical="top"/>
    </xf>
    <xf numFmtId="0" fontId="20" fillId="6" borderId="44" xfId="0" applyFont="1" applyFill="1" applyBorder="1" applyAlignment="1">
      <alignment vertical="center"/>
    </xf>
    <xf numFmtId="0" fontId="21" fillId="6" borderId="0" xfId="0" applyFont="1" applyFill="1" applyBorder="1" applyAlignment="1">
      <alignment horizontal="left" shrinkToFit="1"/>
    </xf>
    <xf numFmtId="0" fontId="21" fillId="6" borderId="0" xfId="0" applyFont="1" applyFill="1" applyBorder="1" applyAlignment="1">
      <alignment horizontal="left" vertical="top" wrapText="1"/>
    </xf>
    <xf numFmtId="0" fontId="21" fillId="6" borderId="0" xfId="0" applyFont="1" applyFill="1" applyAlignment="1">
      <alignment vertical="center"/>
    </xf>
    <xf numFmtId="0" fontId="21" fillId="6" borderId="5" xfId="0" applyFont="1" applyFill="1" applyBorder="1" applyAlignment="1">
      <alignment vertical="center"/>
    </xf>
    <xf numFmtId="0" fontId="21" fillId="6" borderId="0" xfId="0" applyFont="1" applyFill="1" applyBorder="1" applyAlignment="1">
      <alignment vertical="center"/>
    </xf>
    <xf numFmtId="0" fontId="21" fillId="6" borderId="6" xfId="0" applyFont="1" applyFill="1" applyBorder="1" applyAlignment="1">
      <alignment vertical="center"/>
    </xf>
    <xf numFmtId="0" fontId="21" fillId="6" borderId="0" xfId="0" applyFont="1" applyFill="1" applyAlignment="1">
      <alignment horizontal="right" vertical="center"/>
    </xf>
    <xf numFmtId="0" fontId="21" fillId="6" borderId="0" xfId="0" applyFont="1" applyFill="1" applyAlignment="1">
      <alignment horizontal="left" vertical="center"/>
    </xf>
    <xf numFmtId="0" fontId="21" fillId="6" borderId="0" xfId="0" applyFont="1" applyFill="1" applyBorder="1" applyAlignment="1">
      <alignment horizontal="right" vertical="center"/>
    </xf>
    <xf numFmtId="0" fontId="21" fillId="6" borderId="0" xfId="0" applyFont="1" applyFill="1" applyAlignment="1">
      <alignment horizontal="right" vertical="top"/>
    </xf>
    <xf numFmtId="0" fontId="21" fillId="6" borderId="0" xfId="0" applyFont="1" applyFill="1" applyBorder="1" applyAlignment="1">
      <alignment vertical="center" wrapText="1"/>
    </xf>
    <xf numFmtId="176" fontId="20" fillId="6" borderId="0" xfId="0" applyNumberFormat="1" applyFont="1" applyFill="1" applyBorder="1" applyAlignment="1"/>
    <xf numFmtId="0" fontId="21" fillId="6" borderId="5" xfId="0" applyFont="1" applyFill="1" applyBorder="1" applyProtection="1">
      <protection locked="0"/>
    </xf>
    <xf numFmtId="0" fontId="21" fillId="6" borderId="0" xfId="0" applyFont="1" applyFill="1" applyBorder="1" applyProtection="1">
      <protection locked="0"/>
    </xf>
    <xf numFmtId="0" fontId="21" fillId="6" borderId="0" xfId="0" applyFont="1" applyFill="1" applyBorder="1" applyAlignment="1" applyProtection="1">
      <alignment vertical="center"/>
      <protection locked="0"/>
    </xf>
    <xf numFmtId="176" fontId="21" fillId="6" borderId="0" xfId="0" applyNumberFormat="1" applyFont="1" applyFill="1" applyBorder="1" applyAlignment="1" applyProtection="1">
      <alignment vertical="center"/>
      <protection locked="0"/>
    </xf>
    <xf numFmtId="176" fontId="20" fillId="6" borderId="0" xfId="0" applyNumberFormat="1" applyFont="1" applyFill="1" applyBorder="1" applyAlignment="1" applyProtection="1">
      <protection locked="0"/>
    </xf>
    <xf numFmtId="0" fontId="21" fillId="6" borderId="6" xfId="0" applyFont="1" applyFill="1" applyBorder="1" applyProtection="1">
      <protection locked="0"/>
    </xf>
    <xf numFmtId="0" fontId="21" fillId="6" borderId="0" xfId="0" applyFont="1" applyFill="1" applyAlignment="1" applyProtection="1">
      <alignment vertical="center"/>
      <protection locked="0"/>
    </xf>
    <xf numFmtId="0" fontId="21" fillId="6" borderId="5" xfId="0" applyFont="1" applyFill="1" applyBorder="1" applyAlignment="1" applyProtection="1">
      <alignment vertical="center"/>
      <protection locked="0"/>
    </xf>
    <xf numFmtId="0" fontId="21" fillId="6" borderId="6" xfId="0" applyFont="1" applyFill="1" applyBorder="1" applyAlignment="1" applyProtection="1">
      <alignment vertical="center"/>
      <protection locked="0"/>
    </xf>
    <xf numFmtId="178" fontId="21" fillId="6" borderId="0" xfId="0" applyNumberFormat="1" applyFont="1" applyFill="1" applyBorder="1" applyAlignment="1">
      <alignment horizontal="left" vertical="center"/>
    </xf>
    <xf numFmtId="0" fontId="21" fillId="6" borderId="0" xfId="0" applyFont="1" applyFill="1" applyBorder="1" applyAlignment="1">
      <alignment horizontal="left" vertical="center"/>
    </xf>
    <xf numFmtId="0" fontId="21" fillId="6" borderId="6" xfId="0" applyFont="1" applyFill="1" applyBorder="1" applyAlignment="1">
      <alignment horizontal="left" vertical="center"/>
    </xf>
    <xf numFmtId="0" fontId="21" fillId="6" borderId="7" xfId="0" applyFont="1" applyFill="1" applyBorder="1" applyAlignment="1">
      <alignment vertical="center"/>
    </xf>
    <xf numFmtId="0" fontId="21" fillId="6" borderId="8" xfId="0" applyFont="1" applyFill="1" applyBorder="1" applyAlignment="1">
      <alignment vertical="center"/>
    </xf>
    <xf numFmtId="0" fontId="21" fillId="6" borderId="9" xfId="0" applyFont="1" applyFill="1" applyBorder="1" applyAlignment="1">
      <alignment vertical="center"/>
    </xf>
    <xf numFmtId="176" fontId="20" fillId="6" borderId="44" xfId="0" applyNumberFormat="1" applyFont="1" applyFill="1" applyBorder="1" applyAlignment="1">
      <alignment vertical="center"/>
    </xf>
    <xf numFmtId="0" fontId="21" fillId="6" borderId="0" xfId="0" applyNumberFormat="1" applyFont="1" applyFill="1" applyBorder="1" applyAlignment="1" applyProtection="1">
      <alignment vertical="center"/>
      <protection locked="0"/>
    </xf>
    <xf numFmtId="0" fontId="21" fillId="6" borderId="0" xfId="0" applyFont="1" applyFill="1" applyBorder="1" applyAlignment="1">
      <alignment vertical="top" wrapText="1"/>
    </xf>
    <xf numFmtId="0" fontId="21" fillId="6" borderId="0" xfId="0" applyFont="1" applyFill="1" applyAlignment="1">
      <alignment vertical="top"/>
    </xf>
    <xf numFmtId="0" fontId="24" fillId="6" borderId="48" xfId="0" applyFont="1" applyFill="1" applyBorder="1" applyAlignment="1">
      <alignment horizontal="left" vertical="top" wrapText="1"/>
    </xf>
    <xf numFmtId="0" fontId="24" fillId="6" borderId="39" xfId="0" applyFont="1" applyFill="1" applyBorder="1" applyAlignment="1">
      <alignment horizontal="left" vertical="top" wrapText="1"/>
    </xf>
    <xf numFmtId="0" fontId="24" fillId="6" borderId="42" xfId="0" applyFont="1" applyFill="1" applyBorder="1" applyAlignment="1">
      <alignment horizontal="left" vertical="top" wrapText="1"/>
    </xf>
    <xf numFmtId="0" fontId="22" fillId="0" borderId="45" xfId="0" applyFont="1" applyBorder="1" applyAlignment="1">
      <alignment horizontal="center" vertical="center" textRotation="255"/>
    </xf>
    <xf numFmtId="0" fontId="22" fillId="0" borderId="46" xfId="0" applyFont="1" applyBorder="1" applyAlignment="1">
      <alignment horizontal="center" vertical="center" textRotation="255"/>
    </xf>
    <xf numFmtId="0" fontId="22" fillId="0" borderId="47" xfId="0" applyFont="1" applyBorder="1" applyAlignment="1">
      <alignment horizontal="center" vertical="center" textRotation="255"/>
    </xf>
    <xf numFmtId="0" fontId="22" fillId="6" borderId="45" xfId="0" applyFont="1" applyFill="1" applyBorder="1" applyAlignment="1">
      <alignment horizontal="center" vertical="center" textRotation="255"/>
    </xf>
    <xf numFmtId="0" fontId="22" fillId="6" borderId="46" xfId="0" applyFont="1" applyFill="1" applyBorder="1" applyAlignment="1">
      <alignment horizontal="center" vertical="center" textRotation="255"/>
    </xf>
    <xf numFmtId="0" fontId="22" fillId="6" borderId="47" xfId="0" applyFont="1" applyFill="1" applyBorder="1" applyAlignment="1">
      <alignment horizontal="center" vertical="center" textRotation="255"/>
    </xf>
    <xf numFmtId="0" fontId="22" fillId="0" borderId="45" xfId="0" applyFont="1" applyBorder="1" applyAlignment="1">
      <alignment horizontal="center" vertical="center" textRotation="255" wrapText="1"/>
    </xf>
    <xf numFmtId="0" fontId="22" fillId="0" borderId="46" xfId="0" applyFont="1" applyBorder="1" applyAlignment="1">
      <alignment horizontal="center" vertical="center" textRotation="255" wrapText="1"/>
    </xf>
    <xf numFmtId="0" fontId="22" fillId="0" borderId="47" xfId="0" applyFont="1" applyBorder="1" applyAlignment="1">
      <alignment horizontal="center" vertical="center" textRotation="255" wrapText="1"/>
    </xf>
    <xf numFmtId="0" fontId="24" fillId="9" borderId="35" xfId="0" applyFont="1" applyFill="1" applyBorder="1" applyAlignment="1">
      <alignment horizontal="left" vertical="top" wrapText="1"/>
    </xf>
    <xf numFmtId="0" fontId="24" fillId="9" borderId="36" xfId="0" applyFont="1" applyFill="1" applyBorder="1" applyAlignment="1">
      <alignment horizontal="left" vertical="top" wrapText="1"/>
    </xf>
    <xf numFmtId="0" fontId="24" fillId="9" borderId="48" xfId="0" applyFont="1" applyFill="1" applyBorder="1" applyAlignment="1">
      <alignment horizontal="left" vertical="top" wrapText="1"/>
    </xf>
    <xf numFmtId="0" fontId="24" fillId="9" borderId="40" xfId="0" applyFont="1" applyFill="1" applyBorder="1" applyAlignment="1">
      <alignment horizontal="left" vertical="top" wrapText="1"/>
    </xf>
    <xf numFmtId="0" fontId="24" fillId="9" borderId="0" xfId="0" applyFont="1" applyFill="1" applyBorder="1" applyAlignment="1">
      <alignment horizontal="left" vertical="top" wrapText="1"/>
    </xf>
    <xf numFmtId="0" fontId="24" fillId="9" borderId="39" xfId="0" applyFont="1" applyFill="1" applyBorder="1" applyAlignment="1">
      <alignment horizontal="left" vertical="top" wrapText="1"/>
    </xf>
    <xf numFmtId="0" fontId="24" fillId="9" borderId="41" xfId="0" applyFont="1" applyFill="1" applyBorder="1" applyAlignment="1">
      <alignment horizontal="left" vertical="top" wrapText="1"/>
    </xf>
    <xf numFmtId="0" fontId="24" fillId="9" borderId="10" xfId="0" applyFont="1" applyFill="1" applyBorder="1" applyAlignment="1">
      <alignment horizontal="left" vertical="top" wrapText="1"/>
    </xf>
    <xf numFmtId="0" fontId="24" fillId="9" borderId="42" xfId="0" applyFont="1" applyFill="1" applyBorder="1" applyAlignment="1">
      <alignment horizontal="left" vertical="top" wrapText="1"/>
    </xf>
    <xf numFmtId="0" fontId="22" fillId="6" borderId="49" xfId="0" applyFont="1" applyFill="1" applyBorder="1" applyAlignment="1">
      <alignment horizontal="left" vertical="center" wrapText="1"/>
    </xf>
    <xf numFmtId="0" fontId="22" fillId="6" borderId="50" xfId="0" applyFont="1" applyFill="1" applyBorder="1" applyAlignment="1">
      <alignment horizontal="left" vertical="center" wrapText="1"/>
    </xf>
    <xf numFmtId="0" fontId="22" fillId="6" borderId="51" xfId="0" applyFont="1" applyFill="1" applyBorder="1" applyAlignment="1">
      <alignment horizontal="left" vertical="center" wrapText="1"/>
    </xf>
    <xf numFmtId="176" fontId="20" fillId="6" borderId="0" xfId="0" applyNumberFormat="1" applyFont="1" applyFill="1" applyBorder="1" applyAlignment="1">
      <alignment horizontal="right"/>
    </xf>
    <xf numFmtId="176" fontId="20" fillId="6" borderId="0" xfId="0" applyNumberFormat="1" applyFont="1" applyFill="1" applyBorder="1" applyAlignment="1">
      <alignment horizontal="left"/>
    </xf>
    <xf numFmtId="178" fontId="20" fillId="6" borderId="0" xfId="0" applyNumberFormat="1" applyFont="1" applyFill="1" applyBorder="1" applyAlignment="1">
      <alignment horizontal="left"/>
    </xf>
    <xf numFmtId="179" fontId="20" fillId="6" borderId="0" xfId="0" applyNumberFormat="1" applyFont="1" applyFill="1" applyBorder="1" applyAlignment="1">
      <alignment horizontal="left"/>
    </xf>
    <xf numFmtId="0" fontId="20" fillId="6" borderId="5" xfId="0" applyFont="1" applyFill="1" applyBorder="1" applyAlignment="1">
      <alignment horizontal="center"/>
    </xf>
    <xf numFmtId="0" fontId="20" fillId="6" borderId="0" xfId="0" applyFont="1" applyFill="1" applyBorder="1" applyAlignment="1">
      <alignment horizontal="center"/>
    </xf>
    <xf numFmtId="0" fontId="20" fillId="6" borderId="6" xfId="0" applyFont="1" applyFill="1" applyBorder="1" applyAlignment="1">
      <alignment horizontal="center"/>
    </xf>
    <xf numFmtId="0" fontId="20" fillId="6" borderId="0" xfId="0" applyFont="1" applyFill="1" applyBorder="1" applyAlignment="1">
      <alignment horizontal="left" vertical="top" wrapText="1"/>
    </xf>
    <xf numFmtId="0" fontId="20" fillId="6" borderId="0" xfId="0" applyFont="1" applyFill="1" applyAlignment="1">
      <alignment horizontal="left" vertical="top" shrinkToFit="1"/>
    </xf>
    <xf numFmtId="0" fontId="20" fillId="6" borderId="6" xfId="0" applyFont="1" applyFill="1" applyBorder="1" applyAlignment="1">
      <alignment horizontal="left" vertical="top" shrinkToFit="1"/>
    </xf>
    <xf numFmtId="0" fontId="20" fillId="6" borderId="0" xfId="0" applyFont="1" applyFill="1" applyAlignment="1">
      <alignment horizontal="left" shrinkToFit="1"/>
    </xf>
    <xf numFmtId="0" fontId="20" fillId="6" borderId="6" xfId="0" applyFont="1" applyFill="1" applyBorder="1" applyAlignment="1">
      <alignment horizontal="left" shrinkToFit="1"/>
    </xf>
    <xf numFmtId="0" fontId="20" fillId="6" borderId="0" xfId="0" applyFont="1" applyFill="1" applyBorder="1" applyAlignment="1">
      <alignment horizontal="left" shrinkToFit="1"/>
    </xf>
    <xf numFmtId="177" fontId="21" fillId="8" borderId="43" xfId="0" applyNumberFormat="1" applyFont="1" applyFill="1" applyBorder="1" applyAlignment="1" applyProtection="1">
      <alignment horizontal="right" vertical="center"/>
      <protection locked="0"/>
    </xf>
    <xf numFmtId="177" fontId="21" fillId="8" borderId="28" xfId="0" applyNumberFormat="1" applyFont="1" applyFill="1" applyBorder="1" applyAlignment="1" applyProtection="1">
      <alignment horizontal="right" vertical="center"/>
      <protection locked="0"/>
    </xf>
    <xf numFmtId="177" fontId="21" fillId="8" borderId="44" xfId="0" applyNumberFormat="1" applyFont="1" applyFill="1" applyBorder="1" applyAlignment="1" applyProtection="1">
      <alignment horizontal="right" vertical="center"/>
      <protection locked="0"/>
    </xf>
    <xf numFmtId="0" fontId="21" fillId="8" borderId="43" xfId="0" applyFont="1" applyFill="1" applyBorder="1" applyAlignment="1" applyProtection="1">
      <alignment horizontal="center" vertical="center"/>
      <protection locked="0"/>
    </xf>
    <xf numFmtId="0" fontId="21" fillId="8" borderId="28" xfId="0" applyFont="1" applyFill="1" applyBorder="1" applyAlignment="1" applyProtection="1">
      <alignment horizontal="center" vertical="center"/>
      <protection locked="0"/>
    </xf>
    <xf numFmtId="0" fontId="21" fillId="8" borderId="44" xfId="0"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protection locked="0"/>
    </xf>
    <xf numFmtId="0" fontId="21" fillId="4" borderId="1" xfId="0" applyFont="1" applyFill="1" applyBorder="1" applyAlignment="1">
      <alignment horizontal="center" vertical="center"/>
    </xf>
    <xf numFmtId="177" fontId="21" fillId="4" borderId="1" xfId="0" applyNumberFormat="1" applyFont="1" applyFill="1" applyBorder="1" applyAlignment="1">
      <alignment horizontal="right" vertical="center"/>
    </xf>
    <xf numFmtId="0" fontId="21" fillId="4" borderId="1" xfId="0" applyFont="1" applyFill="1" applyBorder="1" applyAlignment="1">
      <alignment horizontal="left" vertical="center"/>
    </xf>
    <xf numFmtId="0" fontId="21" fillId="3" borderId="1" xfId="0" applyFont="1" applyFill="1" applyBorder="1" applyAlignment="1">
      <alignment horizontal="center" vertical="center"/>
    </xf>
    <xf numFmtId="177" fontId="21" fillId="3" borderId="1" xfId="0" applyNumberFormat="1" applyFont="1" applyFill="1" applyBorder="1" applyAlignment="1">
      <alignment horizontal="right" vertical="center"/>
    </xf>
    <xf numFmtId="0" fontId="21" fillId="3" borderId="1" xfId="0" applyFont="1" applyFill="1" applyBorder="1" applyAlignment="1">
      <alignment horizontal="left" vertical="center"/>
    </xf>
    <xf numFmtId="0" fontId="21" fillId="0" borderId="1" xfId="0" applyFont="1" applyBorder="1" applyAlignment="1">
      <alignment horizontal="center" vertical="center"/>
    </xf>
    <xf numFmtId="177" fontId="21" fillId="8" borderId="1" xfId="0" applyNumberFormat="1" applyFont="1" applyFill="1" applyBorder="1" applyAlignment="1">
      <alignment horizontal="right" vertical="center"/>
    </xf>
    <xf numFmtId="0" fontId="21" fillId="0" borderId="1" xfId="0" applyFont="1" applyBorder="1" applyAlignment="1">
      <alignment horizontal="left" vertical="center"/>
    </xf>
    <xf numFmtId="0" fontId="21" fillId="8" borderId="2" xfId="0" applyFont="1" applyFill="1" applyBorder="1" applyAlignment="1" applyProtection="1">
      <alignment horizontal="center" vertical="center"/>
      <protection locked="0"/>
    </xf>
    <xf numFmtId="0" fontId="21" fillId="8" borderId="3" xfId="0" applyFont="1" applyFill="1" applyBorder="1" applyAlignment="1" applyProtection="1">
      <alignment horizontal="center" vertical="center"/>
      <protection locked="0"/>
    </xf>
    <xf numFmtId="0" fontId="21" fillId="8" borderId="4" xfId="0" applyFont="1" applyFill="1" applyBorder="1" applyAlignment="1" applyProtection="1">
      <alignment horizontal="center" vertical="center"/>
      <protection locked="0"/>
    </xf>
    <xf numFmtId="177" fontId="21" fillId="0" borderId="1" xfId="0" applyNumberFormat="1" applyFont="1" applyFill="1" applyBorder="1" applyAlignment="1">
      <alignment horizontal="right" vertical="center"/>
    </xf>
    <xf numFmtId="177" fontId="21" fillId="0" borderId="1" xfId="0" applyNumberFormat="1" applyFont="1" applyBorder="1" applyAlignment="1">
      <alignment horizontal="right" vertical="center"/>
    </xf>
    <xf numFmtId="0" fontId="21" fillId="5" borderId="1" xfId="0" applyFont="1" applyFill="1" applyBorder="1" applyAlignment="1">
      <alignment horizontal="center" vertical="center"/>
    </xf>
    <xf numFmtId="0" fontId="22" fillId="0" borderId="1" xfId="0" applyFont="1" applyFill="1" applyBorder="1" applyAlignment="1">
      <alignment horizontal="left" vertical="top" wrapText="1"/>
    </xf>
    <xf numFmtId="0" fontId="21" fillId="0" borderId="1" xfId="0" applyFont="1" applyFill="1" applyBorder="1" applyAlignment="1">
      <alignment horizontal="center" vertical="center"/>
    </xf>
    <xf numFmtId="0" fontId="21" fillId="0" borderId="1" xfId="0" applyFont="1" applyBorder="1" applyAlignment="1">
      <alignment horizontal="center"/>
    </xf>
    <xf numFmtId="0" fontId="21" fillId="0" borderId="1" xfId="0" applyFont="1" applyBorder="1" applyAlignment="1">
      <alignment horizontal="left" vertical="center" wrapText="1"/>
    </xf>
    <xf numFmtId="0" fontId="21" fillId="5" borderId="1" xfId="0" applyFont="1" applyFill="1" applyBorder="1" applyAlignment="1">
      <alignment horizontal="center" vertical="center" wrapText="1"/>
    </xf>
    <xf numFmtId="0" fontId="23" fillId="6" borderId="0" xfId="0" applyFont="1" applyFill="1" applyAlignment="1">
      <alignment horizontal="center"/>
    </xf>
    <xf numFmtId="0" fontId="21" fillId="6" borderId="0" xfId="0" applyFont="1" applyFill="1" applyAlignment="1">
      <alignment horizontal="center" vertical="center"/>
    </xf>
    <xf numFmtId="0" fontId="21" fillId="0" borderId="1" xfId="0" applyFont="1" applyFill="1" applyBorder="1" applyAlignment="1">
      <alignment horizontal="center" vertical="center" shrinkToFit="1"/>
    </xf>
    <xf numFmtId="0" fontId="21" fillId="6" borderId="0" xfId="0" applyFont="1" applyFill="1" applyAlignment="1">
      <alignment horizontal="center"/>
    </xf>
    <xf numFmtId="0" fontId="21" fillId="6" borderId="0" xfId="0" applyFont="1" applyFill="1" applyAlignment="1">
      <alignment horizontal="left" vertical="center"/>
    </xf>
    <xf numFmtId="0" fontId="21" fillId="6" borderId="0" xfId="0" applyFont="1" applyFill="1" applyBorder="1" applyAlignment="1">
      <alignment horizontal="left" vertical="top" wrapText="1"/>
    </xf>
    <xf numFmtId="0" fontId="21" fillId="6" borderId="0" xfId="0" applyFont="1" applyFill="1" applyBorder="1" applyAlignment="1">
      <alignment horizontal="center"/>
    </xf>
    <xf numFmtId="176" fontId="21" fillId="6" borderId="0" xfId="0" applyNumberFormat="1" applyFont="1" applyFill="1" applyBorder="1" applyAlignment="1">
      <alignment horizontal="left" vertical="top" wrapText="1"/>
    </xf>
    <xf numFmtId="0" fontId="21" fillId="6" borderId="0" xfId="0" applyFont="1" applyFill="1" applyAlignment="1">
      <alignment horizontal="right" vertical="center"/>
    </xf>
    <xf numFmtId="176" fontId="21" fillId="6" borderId="0" xfId="0" applyNumberFormat="1" applyFont="1" applyFill="1" applyBorder="1" applyAlignment="1">
      <alignment horizontal="right"/>
    </xf>
    <xf numFmtId="0" fontId="21" fillId="6" borderId="0" xfId="0" applyFont="1" applyFill="1" applyBorder="1" applyAlignment="1">
      <alignment horizontal="left" shrinkToFit="1"/>
    </xf>
    <xf numFmtId="0" fontId="21" fillId="6" borderId="0" xfId="0" applyNumberFormat="1" applyFont="1" applyFill="1" applyBorder="1" applyAlignment="1">
      <alignment horizontal="left" shrinkToFit="1"/>
    </xf>
    <xf numFmtId="0" fontId="21" fillId="6" borderId="0" xfId="0" applyFont="1" applyFill="1" applyBorder="1" applyAlignment="1">
      <alignment horizontal="center" vertical="center"/>
    </xf>
    <xf numFmtId="0" fontId="21" fillId="6" borderId="5" xfId="0" applyFont="1" applyFill="1" applyBorder="1" applyAlignment="1">
      <alignment horizontal="left"/>
    </xf>
    <xf numFmtId="0" fontId="21" fillId="6" borderId="0" xfId="0" applyFont="1" applyFill="1" applyBorder="1" applyAlignment="1">
      <alignment horizontal="left"/>
    </xf>
    <xf numFmtId="0" fontId="21" fillId="6" borderId="6" xfId="0" applyFont="1" applyFill="1" applyBorder="1" applyAlignment="1">
      <alignment horizontal="left"/>
    </xf>
    <xf numFmtId="0" fontId="21" fillId="6" borderId="5" xfId="0" applyFont="1" applyFill="1" applyBorder="1" applyAlignment="1">
      <alignment horizontal="center"/>
    </xf>
    <xf numFmtId="0" fontId="21" fillId="6" borderId="6" xfId="0" applyFont="1" applyFill="1" applyBorder="1" applyAlignment="1">
      <alignment horizontal="center"/>
    </xf>
    <xf numFmtId="0" fontId="21" fillId="6" borderId="0" xfId="0" applyFont="1" applyFill="1" applyAlignment="1">
      <alignment horizontal="left" vertical="top" shrinkToFit="1"/>
    </xf>
    <xf numFmtId="0" fontId="21" fillId="6" borderId="6" xfId="0" applyFont="1" applyFill="1" applyBorder="1" applyAlignment="1">
      <alignment horizontal="left" vertical="top" shrinkToFit="1"/>
    </xf>
    <xf numFmtId="0" fontId="21" fillId="6" borderId="0" xfId="0" applyFont="1" applyFill="1" applyAlignment="1">
      <alignment horizontal="left" shrinkToFit="1"/>
    </xf>
    <xf numFmtId="0" fontId="21" fillId="6" borderId="6" xfId="0" applyFont="1" applyFill="1" applyBorder="1" applyAlignment="1">
      <alignment horizontal="left" shrinkToFit="1"/>
    </xf>
    <xf numFmtId="180" fontId="21" fillId="8" borderId="1" xfId="0" applyNumberFormat="1" applyFont="1" applyFill="1" applyBorder="1" applyAlignment="1">
      <alignment horizontal="right" vertical="center"/>
    </xf>
    <xf numFmtId="180" fontId="21" fillId="4" borderId="1" xfId="0" applyNumberFormat="1" applyFont="1" applyFill="1" applyBorder="1" applyAlignment="1">
      <alignment vertical="center"/>
    </xf>
    <xf numFmtId="180" fontId="21" fillId="3" borderId="1" xfId="0" applyNumberFormat="1" applyFont="1" applyFill="1" applyBorder="1" applyAlignment="1">
      <alignment vertical="center"/>
    </xf>
    <xf numFmtId="180" fontId="21" fillId="8" borderId="43" xfId="0" applyNumberFormat="1" applyFont="1" applyFill="1" applyBorder="1" applyAlignment="1" applyProtection="1">
      <alignment horizontal="right" vertical="center"/>
      <protection locked="0"/>
    </xf>
    <xf numFmtId="180" fontId="21" fillId="8" borderId="28" xfId="0" applyNumberFormat="1" applyFont="1" applyFill="1" applyBorder="1" applyAlignment="1" applyProtection="1">
      <alignment horizontal="right" vertical="center"/>
      <protection locked="0"/>
    </xf>
    <xf numFmtId="180" fontId="21" fillId="8" borderId="44" xfId="0" applyNumberFormat="1" applyFont="1" applyFill="1" applyBorder="1" applyAlignment="1" applyProtection="1">
      <alignment horizontal="right" vertical="center"/>
      <protection locked="0"/>
    </xf>
    <xf numFmtId="0" fontId="21" fillId="0" borderId="1" xfId="0" applyFont="1" applyFill="1" applyBorder="1" applyAlignment="1">
      <alignment horizontal="left" vertical="top" wrapText="1"/>
    </xf>
    <xf numFmtId="176" fontId="21" fillId="6" borderId="0" xfId="0" applyNumberFormat="1" applyFont="1" applyFill="1" applyBorder="1" applyAlignment="1">
      <alignment horizontal="left"/>
    </xf>
    <xf numFmtId="0" fontId="21" fillId="6" borderId="0" xfId="0" applyFont="1" applyFill="1" applyAlignment="1">
      <alignment horizontal="left"/>
    </xf>
    <xf numFmtId="0" fontId="13" fillId="7" borderId="27" xfId="1" applyFont="1" applyFill="1" applyBorder="1" applyAlignment="1">
      <alignment horizontal="left" vertical="center"/>
    </xf>
    <xf numFmtId="0" fontId="13" fillId="7" borderId="28" xfId="1" applyFont="1" applyFill="1" applyBorder="1" applyAlignment="1">
      <alignment horizontal="left" vertical="center"/>
    </xf>
    <xf numFmtId="176" fontId="19" fillId="0" borderId="0" xfId="1" applyNumberFormat="1" applyFont="1" applyAlignment="1">
      <alignment horizontal="center"/>
    </xf>
    <xf numFmtId="0" fontId="3" fillId="0" borderId="41" xfId="1" applyBorder="1" applyAlignment="1">
      <alignment horizontal="left" vertical="center"/>
    </xf>
    <xf numFmtId="0" fontId="3" fillId="0" borderId="10" xfId="1" applyBorder="1" applyAlignment="1">
      <alignment horizontal="left" vertical="center"/>
    </xf>
    <xf numFmtId="0" fontId="3" fillId="0" borderId="42" xfId="1" applyBorder="1" applyAlignment="1">
      <alignment horizontal="left" vertical="center"/>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4" xfId="1" applyFont="1" applyFill="1" applyBorder="1" applyAlignment="1">
      <alignment horizontal="center" vertical="center"/>
    </xf>
    <xf numFmtId="0" fontId="14" fillId="7" borderId="35" xfId="1" applyFont="1" applyFill="1" applyBorder="1" applyAlignment="1">
      <alignment horizontal="left" vertical="center"/>
    </xf>
    <xf numFmtId="0" fontId="14" fillId="7" borderId="36" xfId="1" applyFont="1" applyFill="1" applyBorder="1" applyAlignment="1">
      <alignment horizontal="left" vertical="center"/>
    </xf>
    <xf numFmtId="0" fontId="3" fillId="7" borderId="19" xfId="1" applyFill="1" applyBorder="1" applyAlignment="1">
      <alignment horizontal="left" vertical="center"/>
    </xf>
    <xf numFmtId="0" fontId="3" fillId="7" borderId="20" xfId="1" applyFill="1" applyBorder="1" applyAlignment="1">
      <alignment horizontal="left" vertical="center"/>
    </xf>
    <xf numFmtId="0" fontId="3" fillId="0" borderId="11" xfId="1" applyBorder="1" applyAlignment="1">
      <alignment horizontal="left" vertical="center" wrapText="1"/>
    </xf>
    <xf numFmtId="0" fontId="9" fillId="0" borderId="12" xfId="1" applyFont="1" applyBorder="1" applyAlignment="1">
      <alignment horizontal="left" vertical="center" wrapText="1"/>
    </xf>
    <xf numFmtId="0" fontId="9" fillId="0" borderId="14" xfId="1" applyFont="1" applyBorder="1" applyAlignment="1">
      <alignment horizontal="left" vertical="center" wrapText="1"/>
    </xf>
    <xf numFmtId="0" fontId="3" fillId="0" borderId="40" xfId="1" applyBorder="1" applyAlignment="1">
      <alignment horizontal="left" vertical="center"/>
    </xf>
    <xf numFmtId="0" fontId="3" fillId="0" borderId="0" xfId="1" applyAlignment="1">
      <alignment horizontal="left" vertical="center"/>
    </xf>
    <xf numFmtId="0" fontId="3" fillId="0" borderId="39" xfId="1" applyBorder="1" applyAlignment="1">
      <alignment horizontal="left" vertical="center"/>
    </xf>
    <xf numFmtId="0" fontId="14" fillId="7" borderId="27" xfId="1" applyFont="1" applyFill="1" applyBorder="1" applyAlignment="1">
      <alignment horizontal="left" vertical="center" wrapText="1"/>
    </xf>
    <xf numFmtId="0" fontId="14" fillId="7" borderId="28" xfId="1" applyFont="1" applyFill="1" applyBorder="1" applyAlignment="1">
      <alignment horizontal="left" vertical="center" wrapText="1"/>
    </xf>
    <xf numFmtId="0" fontId="14" fillId="7" borderId="33" xfId="1" applyFont="1" applyFill="1" applyBorder="1" applyAlignment="1">
      <alignment horizontal="left" vertical="center" wrapText="1"/>
    </xf>
    <xf numFmtId="0" fontId="14" fillId="7" borderId="24" xfId="1" applyFont="1" applyFill="1" applyBorder="1" applyAlignment="1">
      <alignment horizontal="left" vertical="center"/>
    </xf>
    <xf numFmtId="0" fontId="13" fillId="7" borderId="32" xfId="1" applyFont="1" applyFill="1" applyBorder="1" applyAlignment="1">
      <alignment horizontal="left" vertical="center"/>
    </xf>
    <xf numFmtId="0" fontId="13" fillId="7" borderId="3" xfId="1" applyFont="1" applyFill="1" applyBorder="1" applyAlignment="1">
      <alignment horizontal="left" vertical="center"/>
    </xf>
    <xf numFmtId="0" fontId="13" fillId="7" borderId="34" xfId="1" applyFont="1" applyFill="1" applyBorder="1" applyAlignment="1">
      <alignment horizontal="left" vertical="center"/>
    </xf>
    <xf numFmtId="0" fontId="13" fillId="7" borderId="8" xfId="1" applyFont="1" applyFill="1" applyBorder="1" applyAlignment="1">
      <alignment horizontal="left" vertical="center"/>
    </xf>
    <xf numFmtId="0" fontId="4" fillId="6" borderId="10" xfId="1" applyFont="1" applyFill="1" applyBorder="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center" vertical="center"/>
    </xf>
    <xf numFmtId="0" fontId="3" fillId="7" borderId="15" xfId="1" applyFill="1" applyBorder="1" applyAlignment="1">
      <alignment horizontal="left" vertical="center"/>
    </xf>
    <xf numFmtId="0" fontId="3" fillId="7" borderId="16" xfId="1" applyFill="1" applyBorder="1" applyAlignment="1">
      <alignment horizontal="left" vertical="center"/>
    </xf>
    <xf numFmtId="0" fontId="3" fillId="0" borderId="17" xfId="1" applyBorder="1" applyAlignment="1">
      <alignment horizontal="left" vertical="center"/>
    </xf>
    <xf numFmtId="0" fontId="3" fillId="0" borderId="16" xfId="1" applyBorder="1" applyAlignment="1">
      <alignment horizontal="left" vertical="center"/>
    </xf>
    <xf numFmtId="0" fontId="3" fillId="0" borderId="18" xfId="1" applyBorder="1" applyAlignment="1">
      <alignment horizontal="left" vertical="center"/>
    </xf>
    <xf numFmtId="0" fontId="3" fillId="0" borderId="21" xfId="1" applyFill="1" applyBorder="1" applyAlignment="1">
      <alignment horizontal="left" vertical="center" wrapText="1"/>
    </xf>
    <xf numFmtId="0" fontId="3" fillId="0" borderId="20" xfId="1" applyFill="1" applyBorder="1" applyAlignment="1">
      <alignment horizontal="left" vertical="center"/>
    </xf>
    <xf numFmtId="0" fontId="3" fillId="0" borderId="22" xfId="1" applyFill="1" applyBorder="1" applyAlignment="1">
      <alignment horizontal="left" vertical="center"/>
    </xf>
    <xf numFmtId="0" fontId="10" fillId="2" borderId="11" xfId="1" applyFont="1" applyFill="1" applyBorder="1" applyAlignment="1">
      <alignment horizontal="center" vertical="center"/>
    </xf>
    <xf numFmtId="0" fontId="10" fillId="2" borderId="12" xfId="1" applyFont="1" applyFill="1" applyBorder="1" applyAlignment="1">
      <alignment horizontal="center" vertical="center"/>
    </xf>
    <xf numFmtId="0" fontId="20" fillId="6" borderId="1" xfId="0" applyFont="1" applyFill="1" applyBorder="1" applyAlignment="1">
      <alignment horizontal="center" vertical="center"/>
    </xf>
    <xf numFmtId="0" fontId="20" fillId="6" borderId="1" xfId="0" applyFont="1" applyFill="1" applyBorder="1" applyAlignment="1">
      <alignment horizontal="left" vertical="center"/>
    </xf>
    <xf numFmtId="176" fontId="20" fillId="6" borderId="43" xfId="0" applyNumberFormat="1" applyFont="1" applyFill="1" applyBorder="1" applyAlignment="1">
      <alignment horizontal="right" vertical="center"/>
    </xf>
    <xf numFmtId="176" fontId="20" fillId="6" borderId="28" xfId="0" applyNumberFormat="1" applyFont="1" applyFill="1" applyBorder="1" applyAlignment="1">
      <alignment horizontal="right" vertical="center"/>
    </xf>
    <xf numFmtId="177" fontId="20" fillId="6" borderId="43" xfId="0" applyNumberFormat="1" applyFont="1" applyFill="1" applyBorder="1" applyAlignment="1">
      <alignment horizontal="right" vertical="center"/>
    </xf>
    <xf numFmtId="177" fontId="20" fillId="6" borderId="28" xfId="0" applyNumberFormat="1" applyFont="1" applyFill="1" applyBorder="1" applyAlignment="1">
      <alignment horizontal="right" vertical="center"/>
    </xf>
    <xf numFmtId="0" fontId="20" fillId="6" borderId="1" xfId="0" applyFont="1" applyFill="1" applyBorder="1" applyAlignment="1">
      <alignment horizontal="left" vertical="center" wrapText="1"/>
    </xf>
    <xf numFmtId="0" fontId="20" fillId="6" borderId="1" xfId="0" applyFont="1" applyFill="1" applyBorder="1" applyAlignment="1">
      <alignment horizontal="center" vertical="center" wrapText="1"/>
    </xf>
    <xf numFmtId="0" fontId="21" fillId="6" borderId="0" xfId="0" applyFont="1" applyFill="1" applyBorder="1" applyAlignment="1">
      <alignment vertical="top" wrapText="1"/>
    </xf>
    <xf numFmtId="0" fontId="21" fillId="6" borderId="0" xfId="0" applyFont="1" applyFill="1" applyAlignment="1">
      <alignment vertical="top"/>
    </xf>
    <xf numFmtId="178" fontId="21" fillId="6" borderId="0" xfId="0" applyNumberFormat="1" applyFont="1" applyFill="1" applyBorder="1" applyAlignment="1">
      <alignment horizontal="left" vertical="center"/>
    </xf>
    <xf numFmtId="0" fontId="20" fillId="6" borderId="5" xfId="0" applyFont="1" applyFill="1" applyBorder="1" applyAlignment="1">
      <alignment horizontal="center" vertical="center"/>
    </xf>
    <xf numFmtId="0" fontId="20" fillId="6" borderId="0" xfId="0" applyFont="1" applyFill="1" applyBorder="1" applyAlignment="1">
      <alignment horizontal="center" vertical="center"/>
    </xf>
    <xf numFmtId="0" fontId="20" fillId="6" borderId="6" xfId="0" applyFont="1" applyFill="1" applyBorder="1" applyAlignment="1">
      <alignment horizontal="center" vertical="center"/>
    </xf>
    <xf numFmtId="0" fontId="20" fillId="6" borderId="0" xfId="0" applyFont="1" applyFill="1" applyBorder="1" applyAlignment="1">
      <alignment horizontal="left" vertical="center" wrapText="1"/>
    </xf>
    <xf numFmtId="0" fontId="21" fillId="6" borderId="0" xfId="0" applyNumberFormat="1" applyFont="1" applyFill="1" applyBorder="1" applyAlignment="1">
      <alignment horizontal="left" vertical="center" wrapText="1"/>
    </xf>
  </cellXfs>
  <cellStyles count="3">
    <cellStyle name="桁区切り 2" xfId="2" xr:uid="{217FE48E-55DD-4E59-8593-0ECB33F0FD8B}"/>
    <cellStyle name="標準" xfId="0" builtinId="0"/>
    <cellStyle name="標準 2" xfId="1" xr:uid="{E0CC5364-3EF1-4335-92E6-7251774986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3208-CFB2-49EF-9214-6E870AD32C89}">
  <dimension ref="B2:C6"/>
  <sheetViews>
    <sheetView workbookViewId="0">
      <selection activeCell="H31" sqref="H31:U31"/>
    </sheetView>
  </sheetViews>
  <sheetFormatPr defaultRowHeight="18.75"/>
  <cols>
    <col min="2" max="2" width="75.875" customWidth="1"/>
    <col min="3" max="3" width="2.5" bestFit="1" customWidth="1"/>
  </cols>
  <sheetData>
    <row r="2" spans="2:3">
      <c r="B2" s="31" t="s">
        <v>21</v>
      </c>
      <c r="C2" s="32">
        <v>1</v>
      </c>
    </row>
    <row r="3" spans="2:3">
      <c r="B3" s="31" t="s">
        <v>22</v>
      </c>
      <c r="C3" s="32">
        <v>2</v>
      </c>
    </row>
    <row r="4" spans="2:3">
      <c r="B4" s="31" t="s">
        <v>23</v>
      </c>
      <c r="C4" s="32">
        <v>3</v>
      </c>
    </row>
    <row r="5" spans="2:3">
      <c r="B5" s="31" t="s">
        <v>24</v>
      </c>
      <c r="C5" s="32">
        <v>4</v>
      </c>
    </row>
    <row r="6" spans="2:3">
      <c r="B6" s="31" t="s">
        <v>25</v>
      </c>
      <c r="C6" s="32">
        <v>5</v>
      </c>
    </row>
  </sheetData>
  <sheetProtection algorithmName="SHA-512" hashValue="lV+2yZNQbl6qlajZBIseXem6EBBCOdQYumBD/IzxC8jYM2pyhFL7OMBJ2JDRRNC0eFLbmW9/q/Bv8DiJo0OJzw==" saltValue="O99qXCEEFExcVzua+ZWy3g==" spinCount="100000" sheet="1" objects="1" scenarios="1"/>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BE21-A9E0-4DF7-9EAD-FF29ECACC9EA}">
  <sheetPr codeName="Sheet9"/>
  <dimension ref="A1:J30"/>
  <sheetViews>
    <sheetView showGridLines="0" zoomScaleNormal="100" zoomScaleSheetLayoutView="100" workbookViewId="0">
      <selection activeCell="H31" sqref="H31:U31"/>
    </sheetView>
  </sheetViews>
  <sheetFormatPr defaultRowHeight="18.75"/>
  <cols>
    <col min="1" max="1" width="11" style="1" customWidth="1"/>
    <col min="2" max="2" width="9" style="1" customWidth="1"/>
    <col min="3" max="3" width="15.125" style="1" customWidth="1"/>
    <col min="4" max="4" width="12.375" style="1" customWidth="1"/>
    <col min="5" max="5" width="37.5" style="1" customWidth="1"/>
    <col min="6" max="6" width="14.5" style="1" customWidth="1"/>
    <col min="7" max="7" width="8.375" style="7" customWidth="1"/>
    <col min="8" max="16384" width="9" style="1"/>
  </cols>
  <sheetData>
    <row r="1" spans="1:10" ht="35.25" customHeight="1" thickBot="1">
      <c r="A1" s="251" t="s">
        <v>59</v>
      </c>
      <c r="B1" s="251"/>
      <c r="C1" s="251"/>
      <c r="D1" s="251"/>
      <c r="E1" s="251"/>
      <c r="F1" s="251"/>
      <c r="G1" s="251"/>
    </row>
    <row r="2" spans="1:10" ht="30" customHeight="1" thickBot="1">
      <c r="A2" s="2" t="s">
        <v>60</v>
      </c>
      <c r="B2" s="3" t="s">
        <v>61</v>
      </c>
      <c r="C2" s="4" t="s">
        <v>62</v>
      </c>
      <c r="D2" s="5" t="s">
        <v>63</v>
      </c>
      <c r="E2" s="6" t="s">
        <v>64</v>
      </c>
      <c r="F2" s="252" t="s">
        <v>65</v>
      </c>
      <c r="G2" s="253"/>
    </row>
    <row r="3" spans="1:10" ht="30" customHeight="1">
      <c r="A3" s="254" t="s">
        <v>66</v>
      </c>
      <c r="B3" s="255"/>
      <c r="C3" s="255"/>
      <c r="D3" s="255"/>
      <c r="E3" s="256" t="s">
        <v>162</v>
      </c>
      <c r="F3" s="257"/>
      <c r="G3" s="258"/>
    </row>
    <row r="4" spans="1:10" ht="30" customHeight="1" thickBot="1">
      <c r="A4" s="235" t="s">
        <v>67</v>
      </c>
      <c r="B4" s="236"/>
      <c r="C4" s="236"/>
      <c r="D4" s="236"/>
      <c r="E4" s="259" t="str">
        <f>入力シート!F19&amp;"　　"&amp;入力シート!F20</f>
        <v>延岡株式会社　　延岡　太郎</v>
      </c>
      <c r="F4" s="260"/>
      <c r="G4" s="261"/>
      <c r="J4" s="7"/>
    </row>
    <row r="5" spans="1:10" ht="30" customHeight="1" thickBot="1">
      <c r="A5" s="262" t="s">
        <v>68</v>
      </c>
      <c r="B5" s="263"/>
      <c r="C5" s="263"/>
      <c r="D5" s="263"/>
      <c r="E5" s="8" t="s">
        <v>69</v>
      </c>
      <c r="F5" s="231" t="s">
        <v>70</v>
      </c>
      <c r="G5" s="232"/>
    </row>
    <row r="6" spans="1:10" ht="30" customHeight="1">
      <c r="A6" s="254" t="s">
        <v>71</v>
      </c>
      <c r="B6" s="255"/>
      <c r="C6" s="255"/>
      <c r="D6" s="255"/>
      <c r="E6" s="9" t="s">
        <v>72</v>
      </c>
      <c r="F6" s="10">
        <f>入力シート!F32</f>
        <v>900000</v>
      </c>
      <c r="G6" s="11" t="s">
        <v>73</v>
      </c>
      <c r="I6" s="12"/>
    </row>
    <row r="7" spans="1:10" ht="30" customHeight="1">
      <c r="A7" s="224" t="s">
        <v>74</v>
      </c>
      <c r="B7" s="225"/>
      <c r="C7" s="225"/>
      <c r="D7" s="225"/>
      <c r="E7" s="13" t="s">
        <v>75</v>
      </c>
      <c r="F7" s="14">
        <f>'5-1.事業報告兼収支計算（入力有）'!J50</f>
        <v>2200000</v>
      </c>
      <c r="G7" s="15" t="s">
        <v>73</v>
      </c>
    </row>
    <row r="8" spans="1:10" ht="30" customHeight="1">
      <c r="A8" s="224" t="s">
        <v>76</v>
      </c>
      <c r="B8" s="225"/>
      <c r="C8" s="225"/>
      <c r="D8" s="225"/>
      <c r="E8" s="13" t="s">
        <v>77</v>
      </c>
      <c r="F8" s="14">
        <f>'5-1.事業報告兼収支計算（入力有）'!J46</f>
        <v>2000000</v>
      </c>
      <c r="G8" s="15" t="s">
        <v>73</v>
      </c>
    </row>
    <row r="9" spans="1:10" ht="30" customHeight="1">
      <c r="A9" s="224" t="s">
        <v>78</v>
      </c>
      <c r="B9" s="225"/>
      <c r="C9" s="225"/>
      <c r="D9" s="225"/>
      <c r="E9" s="13" t="s">
        <v>79</v>
      </c>
      <c r="F9" s="16">
        <f>F7-F8</f>
        <v>200000</v>
      </c>
      <c r="G9" s="15" t="s">
        <v>73</v>
      </c>
    </row>
    <row r="10" spans="1:10" ht="30" customHeight="1">
      <c r="A10" s="224">
        <v>6</v>
      </c>
      <c r="B10" s="225"/>
      <c r="C10" s="225"/>
      <c r="D10" s="225"/>
      <c r="E10" s="13" t="s">
        <v>80</v>
      </c>
      <c r="F10" s="14">
        <f>'5-1.事業報告兼収支計算（入力有）'!J35</f>
        <v>1200000</v>
      </c>
      <c r="G10" s="15" t="s">
        <v>73</v>
      </c>
    </row>
    <row r="11" spans="1:10" ht="30" customHeight="1">
      <c r="A11" s="224" t="s">
        <v>81</v>
      </c>
      <c r="B11" s="225"/>
      <c r="C11" s="225"/>
      <c r="D11" s="225"/>
      <c r="E11" s="13" t="s">
        <v>75</v>
      </c>
      <c r="F11" s="14">
        <v>0</v>
      </c>
      <c r="G11" s="15" t="s">
        <v>73</v>
      </c>
    </row>
    <row r="12" spans="1:10" ht="30" customHeight="1">
      <c r="A12" s="224" t="s">
        <v>82</v>
      </c>
      <c r="B12" s="225"/>
      <c r="C12" s="225"/>
      <c r="D12" s="225"/>
      <c r="E12" s="13" t="s">
        <v>75</v>
      </c>
      <c r="F12" s="14">
        <v>0</v>
      </c>
      <c r="G12" s="15" t="s">
        <v>73</v>
      </c>
    </row>
    <row r="13" spans="1:10" ht="30" customHeight="1">
      <c r="A13" s="224" t="s">
        <v>83</v>
      </c>
      <c r="B13" s="225"/>
      <c r="C13" s="225"/>
      <c r="D13" s="225"/>
      <c r="E13" s="17" t="s">
        <v>84</v>
      </c>
      <c r="F13" s="14">
        <v>0</v>
      </c>
      <c r="G13" s="15" t="s">
        <v>73</v>
      </c>
    </row>
    <row r="14" spans="1:10" ht="30" customHeight="1">
      <c r="A14" s="243" t="s">
        <v>85</v>
      </c>
      <c r="B14" s="244"/>
      <c r="C14" s="244"/>
      <c r="D14" s="244"/>
      <c r="E14" s="13" t="s">
        <v>86</v>
      </c>
      <c r="F14" s="16">
        <f>F10-F9-F13</f>
        <v>1000000</v>
      </c>
      <c r="G14" s="15" t="s">
        <v>73</v>
      </c>
    </row>
    <row r="15" spans="1:10" ht="30" customHeight="1">
      <c r="A15" s="224" t="s">
        <v>87</v>
      </c>
      <c r="B15" s="225"/>
      <c r="C15" s="225"/>
      <c r="D15" s="225"/>
      <c r="E15" s="13" t="s">
        <v>88</v>
      </c>
      <c r="F15" s="16">
        <f>F8-F14</f>
        <v>1000000</v>
      </c>
      <c r="G15" s="15" t="s">
        <v>73</v>
      </c>
    </row>
    <row r="16" spans="1:10" ht="30" customHeight="1">
      <c r="A16" s="224" t="s">
        <v>89</v>
      </c>
      <c r="B16" s="225"/>
      <c r="C16" s="225"/>
      <c r="D16" s="225"/>
      <c r="E16" s="13" t="s">
        <v>90</v>
      </c>
      <c r="F16" s="14">
        <v>1000000</v>
      </c>
      <c r="G16" s="15" t="s">
        <v>73</v>
      </c>
    </row>
    <row r="17" spans="1:7" ht="30" customHeight="1">
      <c r="A17" s="247" t="s">
        <v>91</v>
      </c>
      <c r="B17" s="248"/>
      <c r="C17" s="248"/>
      <c r="D17" s="248"/>
      <c r="E17" s="245" t="s">
        <v>92</v>
      </c>
      <c r="F17" s="14">
        <v>1</v>
      </c>
      <c r="G17" s="18" t="s">
        <v>93</v>
      </c>
    </row>
    <row r="18" spans="1:7" ht="30" customHeight="1">
      <c r="A18" s="249"/>
      <c r="B18" s="250"/>
      <c r="C18" s="250"/>
      <c r="D18" s="250"/>
      <c r="E18" s="246"/>
      <c r="F18" s="14">
        <v>2</v>
      </c>
      <c r="G18" s="18" t="s">
        <v>94</v>
      </c>
    </row>
    <row r="19" spans="1:7" ht="30" customHeight="1">
      <c r="A19" s="224" t="s">
        <v>95</v>
      </c>
      <c r="B19" s="225"/>
      <c r="C19" s="225"/>
      <c r="D19" s="225"/>
      <c r="E19" s="13" t="s">
        <v>96</v>
      </c>
      <c r="F19" s="16">
        <f>ROUNDDOWN(F8*F17/F18,0)</f>
        <v>1000000</v>
      </c>
      <c r="G19" s="15" t="s">
        <v>73</v>
      </c>
    </row>
    <row r="20" spans="1:7" ht="30" customHeight="1">
      <c r="A20" s="224" t="s">
        <v>97</v>
      </c>
      <c r="B20" s="225"/>
      <c r="C20" s="225"/>
      <c r="D20" s="225"/>
      <c r="E20" s="13" t="s">
        <v>98</v>
      </c>
      <c r="F20" s="16">
        <f>MIN(F15,F16,F19)</f>
        <v>1000000</v>
      </c>
      <c r="G20" s="15" t="s">
        <v>73</v>
      </c>
    </row>
    <row r="21" spans="1:7" ht="30" customHeight="1" thickBot="1">
      <c r="A21" s="224" t="s">
        <v>99</v>
      </c>
      <c r="B21" s="225"/>
      <c r="C21" s="225"/>
      <c r="D21" s="225"/>
      <c r="E21" s="13" t="s">
        <v>75</v>
      </c>
      <c r="F21" s="14">
        <v>0</v>
      </c>
      <c r="G21" s="15" t="s">
        <v>73</v>
      </c>
    </row>
    <row r="22" spans="1:7" ht="30" customHeight="1" thickBot="1">
      <c r="A22" s="230" t="s">
        <v>100</v>
      </c>
      <c r="B22" s="231"/>
      <c r="C22" s="231"/>
      <c r="D22" s="231"/>
      <c r="E22" s="231"/>
      <c r="F22" s="231"/>
      <c r="G22" s="232"/>
    </row>
    <row r="23" spans="1:7" ht="30" customHeight="1">
      <c r="A23" s="233" t="s">
        <v>101</v>
      </c>
      <c r="B23" s="234"/>
      <c r="C23" s="234"/>
      <c r="D23" s="234"/>
      <c r="E23" s="19" t="s">
        <v>102</v>
      </c>
      <c r="F23" s="20"/>
      <c r="G23" s="21" t="s">
        <v>103</v>
      </c>
    </row>
    <row r="24" spans="1:7" ht="30" hidden="1" customHeight="1">
      <c r="A24" s="22"/>
      <c r="B24" s="23"/>
      <c r="C24" s="23"/>
      <c r="D24" s="23"/>
      <c r="E24" s="24" t="s">
        <v>104</v>
      </c>
      <c r="F24" s="25">
        <f>F13*10</f>
        <v>0</v>
      </c>
      <c r="G24" s="26"/>
    </row>
    <row r="25" spans="1:7" ht="30" customHeight="1" thickBot="1">
      <c r="A25" s="235" t="s">
        <v>105</v>
      </c>
      <c r="B25" s="236"/>
      <c r="C25" s="236"/>
      <c r="D25" s="236"/>
      <c r="E25" s="13" t="s">
        <v>106</v>
      </c>
      <c r="F25" s="16">
        <f>F13/F20*100</f>
        <v>0</v>
      </c>
      <c r="G25" s="27" t="s">
        <v>103</v>
      </c>
    </row>
    <row r="26" spans="1:7" ht="29.1" customHeight="1" thickBot="1">
      <c r="A26" s="230" t="s">
        <v>107</v>
      </c>
      <c r="B26" s="231"/>
      <c r="C26" s="231"/>
      <c r="D26" s="231"/>
      <c r="E26" s="231"/>
      <c r="F26" s="231"/>
      <c r="G26" s="232"/>
    </row>
    <row r="27" spans="1:7" ht="72.75" customHeight="1" thickBot="1">
      <c r="A27" s="237" t="s">
        <v>108</v>
      </c>
      <c r="B27" s="238"/>
      <c r="C27" s="238"/>
      <c r="D27" s="238"/>
      <c r="E27" s="238"/>
      <c r="F27" s="238"/>
      <c r="G27" s="239"/>
    </row>
    <row r="28" spans="1:7" ht="24.75" customHeight="1">
      <c r="A28" s="240" t="s">
        <v>109</v>
      </c>
      <c r="B28" s="241"/>
      <c r="C28" s="241"/>
      <c r="D28" s="241"/>
      <c r="E28" s="241"/>
      <c r="F28" s="241"/>
      <c r="G28" s="242"/>
    </row>
    <row r="29" spans="1:7" ht="17.25" customHeight="1">
      <c r="A29" s="28"/>
      <c r="B29" s="226" t="s">
        <v>110</v>
      </c>
      <c r="C29" s="226"/>
      <c r="D29" s="226"/>
      <c r="E29" s="29"/>
      <c r="F29" s="29"/>
      <c r="G29" s="30"/>
    </row>
    <row r="30" spans="1:7" ht="30.75" customHeight="1" thickBot="1">
      <c r="A30" s="227" t="s">
        <v>111</v>
      </c>
      <c r="B30" s="228"/>
      <c r="C30" s="228"/>
      <c r="D30" s="228"/>
      <c r="E30" s="228"/>
      <c r="F30" s="228"/>
      <c r="G30" s="229"/>
    </row>
  </sheetData>
  <sheetProtection algorithmName="SHA-512" hashValue="LWm5OHSYvu4q8qqaaETa/EOHamGjZuPxP7FE3qBwe45jNDWs93l6+IgzBEhr/L3YwZyDPSRjHn+hHtHTJUXwmg==" saltValue="CrN/6WYGyG1gMCyN+4x+VA==" spinCount="100000" sheet="1" formatCells="0"/>
  <dataConsolidate/>
  <mergeCells count="32">
    <mergeCell ref="A10:D10"/>
    <mergeCell ref="A9:D9"/>
    <mergeCell ref="A1:G1"/>
    <mergeCell ref="F2:G2"/>
    <mergeCell ref="A3:D3"/>
    <mergeCell ref="E3:G3"/>
    <mergeCell ref="A4:D4"/>
    <mergeCell ref="E4:G4"/>
    <mergeCell ref="A5:D5"/>
    <mergeCell ref="F5:G5"/>
    <mergeCell ref="A6:D6"/>
    <mergeCell ref="A7:D7"/>
    <mergeCell ref="A8:D8"/>
    <mergeCell ref="A11:D11"/>
    <mergeCell ref="A12:D12"/>
    <mergeCell ref="A13:D13"/>
    <mergeCell ref="A14:D14"/>
    <mergeCell ref="E17:E18"/>
    <mergeCell ref="A15:D15"/>
    <mergeCell ref="A16:D16"/>
    <mergeCell ref="A17:D18"/>
    <mergeCell ref="A19:D19"/>
    <mergeCell ref="A20:D20"/>
    <mergeCell ref="B29:D29"/>
    <mergeCell ref="A30:G30"/>
    <mergeCell ref="A22:G22"/>
    <mergeCell ref="A23:D23"/>
    <mergeCell ref="A25:D25"/>
    <mergeCell ref="A26:G26"/>
    <mergeCell ref="A27:G27"/>
    <mergeCell ref="A28:G28"/>
    <mergeCell ref="A21:D21"/>
  </mergeCells>
  <phoneticPr fontId="1"/>
  <dataValidations count="3">
    <dataValidation type="list" allowBlank="1" showInputMessage="1" showErrorMessage="1" sqref="A2" xr:uid="{D02415C4-4E38-4525-8E10-909D7B93B4D3}">
      <formula1>"事業,運営"</formula1>
    </dataValidation>
    <dataValidation type="list" allowBlank="1" showInputMessage="1" showErrorMessage="1" sqref="D2" xr:uid="{B5774D19-E669-4BFC-A570-7436BFB4BA11}">
      <formula1>"単年度,継続"</formula1>
    </dataValidation>
    <dataValidation type="list" allowBlank="1" showInputMessage="1" showErrorMessage="1" sqref="F2:G2" xr:uid="{1BA2A8AF-9850-4737-86AA-E81B95C4F2FD}">
      <formula1>"確定払,前金払,概算払"</formula1>
    </dataValidation>
  </dataValidations>
  <pageMargins left="0.31496062992125984" right="0.31496062992125984" top="0.74803149606299213" bottom="0.74803149606299213" header="0.31496062992125984" footer="0.31496062992125984"/>
  <pageSetup paperSize="9" scale="82" fitToWidth="0" orientation="portrait" r:id="rId1"/>
  <colBreaks count="1" manualBreakCount="1">
    <brk id="7"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C4B4B-1BC4-4B9F-BE4C-5D095B6E395B}">
  <dimension ref="A1:W49"/>
  <sheetViews>
    <sheetView zoomScaleNormal="100" zoomScaleSheetLayoutView="130" workbookViewId="0">
      <selection activeCell="AC15" sqref="AC15"/>
    </sheetView>
  </sheetViews>
  <sheetFormatPr defaultColWidth="3.5" defaultRowHeight="13.5"/>
  <cols>
    <col min="1" max="1" width="1.25" style="39" customWidth="1"/>
    <col min="2" max="21" width="3.5" style="39"/>
    <col min="22" max="23" width="4.25" style="39" customWidth="1"/>
    <col min="24" max="16384" width="3.5" style="39"/>
  </cols>
  <sheetData>
    <row r="1" spans="1:23">
      <c r="A1" s="70"/>
      <c r="B1" s="70" t="s">
        <v>112</v>
      </c>
      <c r="C1" s="70"/>
      <c r="D1" s="70"/>
      <c r="E1" s="70"/>
      <c r="F1" s="70"/>
      <c r="G1" s="70"/>
      <c r="H1" s="70"/>
      <c r="I1" s="70"/>
      <c r="J1" s="70"/>
      <c r="K1" s="70"/>
      <c r="L1" s="70"/>
      <c r="M1" s="70"/>
      <c r="N1" s="70"/>
      <c r="O1" s="70"/>
      <c r="P1" s="70"/>
      <c r="Q1" s="70"/>
      <c r="R1" s="70"/>
      <c r="S1" s="70"/>
      <c r="T1" s="70"/>
      <c r="U1" s="70"/>
      <c r="V1" s="70"/>
      <c r="W1" s="70"/>
    </row>
    <row r="2" spans="1:23">
      <c r="A2" s="70"/>
      <c r="B2" s="71"/>
      <c r="C2" s="72"/>
      <c r="D2" s="72"/>
      <c r="E2" s="72"/>
      <c r="F2" s="72"/>
      <c r="G2" s="72"/>
      <c r="H2" s="72"/>
      <c r="I2" s="72"/>
      <c r="J2" s="72"/>
      <c r="K2" s="72"/>
      <c r="L2" s="72"/>
      <c r="M2" s="72"/>
      <c r="N2" s="72"/>
      <c r="O2" s="72"/>
      <c r="P2" s="72"/>
      <c r="Q2" s="72"/>
      <c r="R2" s="72"/>
      <c r="S2" s="72"/>
      <c r="T2" s="72"/>
      <c r="U2" s="72"/>
      <c r="V2" s="72"/>
      <c r="W2" s="73"/>
    </row>
    <row r="3" spans="1:23">
      <c r="A3" s="70"/>
      <c r="B3" s="74"/>
      <c r="C3" s="75"/>
      <c r="D3" s="75"/>
      <c r="E3" s="75"/>
      <c r="F3" s="75"/>
      <c r="G3" s="75"/>
      <c r="H3" s="75"/>
      <c r="I3" s="75"/>
      <c r="J3" s="75"/>
      <c r="K3" s="75"/>
      <c r="L3" s="75"/>
      <c r="M3" s="75"/>
      <c r="N3" s="75"/>
      <c r="O3" s="75"/>
      <c r="P3" s="75"/>
      <c r="Q3" s="202">
        <f>入力シート!F49</f>
        <v>46096</v>
      </c>
      <c r="R3" s="202"/>
      <c r="S3" s="202"/>
      <c r="T3" s="202"/>
      <c r="U3" s="202"/>
      <c r="V3" s="202"/>
      <c r="W3" s="76"/>
    </row>
    <row r="4" spans="1:23">
      <c r="A4" s="70"/>
      <c r="B4" s="74"/>
      <c r="C4" s="75"/>
      <c r="D4" s="75"/>
      <c r="E4" s="75"/>
      <c r="F4" s="75"/>
      <c r="G4" s="75"/>
      <c r="H4" s="75"/>
      <c r="I4" s="75"/>
      <c r="J4" s="75"/>
      <c r="K4" s="75"/>
      <c r="L4" s="75"/>
      <c r="M4" s="75"/>
      <c r="N4" s="75"/>
      <c r="O4" s="75"/>
      <c r="P4" s="75"/>
      <c r="Q4" s="75"/>
      <c r="R4" s="75"/>
      <c r="S4" s="75"/>
      <c r="T4" s="75"/>
      <c r="U4" s="75"/>
      <c r="V4" s="75"/>
      <c r="W4" s="76"/>
    </row>
    <row r="5" spans="1:23">
      <c r="A5" s="70"/>
      <c r="B5" s="157" t="s">
        <v>163</v>
      </c>
      <c r="C5" s="158"/>
      <c r="D5" s="158"/>
      <c r="E5" s="158"/>
      <c r="F5" s="158"/>
      <c r="G5" s="158"/>
      <c r="H5" s="158"/>
      <c r="I5" s="158"/>
      <c r="J5" s="158"/>
      <c r="K5" s="158"/>
      <c r="L5" s="158"/>
      <c r="M5" s="158"/>
      <c r="N5" s="158"/>
      <c r="O5" s="158"/>
      <c r="P5" s="158"/>
      <c r="Q5" s="158"/>
      <c r="R5" s="158"/>
      <c r="S5" s="158"/>
      <c r="T5" s="158"/>
      <c r="U5" s="158"/>
      <c r="V5" s="158"/>
      <c r="W5" s="159"/>
    </row>
    <row r="6" spans="1:23">
      <c r="A6" s="70"/>
      <c r="B6" s="74"/>
      <c r="C6" s="75"/>
      <c r="D6" s="75"/>
      <c r="E6" s="75"/>
      <c r="F6" s="75"/>
      <c r="G6" s="75"/>
      <c r="H6" s="75"/>
      <c r="I6" s="75"/>
      <c r="J6" s="75"/>
      <c r="K6" s="75"/>
      <c r="L6" s="75"/>
      <c r="M6" s="75"/>
      <c r="N6" s="75"/>
      <c r="O6" s="75"/>
      <c r="P6" s="75"/>
      <c r="Q6" s="75"/>
      <c r="R6" s="75"/>
      <c r="S6" s="75"/>
      <c r="T6" s="75"/>
      <c r="U6" s="75"/>
      <c r="V6" s="75"/>
      <c r="W6" s="76"/>
    </row>
    <row r="7" spans="1:23">
      <c r="A7" s="70"/>
      <c r="B7" s="74"/>
      <c r="C7" s="75" t="s">
        <v>247</v>
      </c>
      <c r="D7" s="75"/>
      <c r="E7" s="75"/>
      <c r="F7" s="75"/>
      <c r="G7" s="75"/>
      <c r="H7" s="75"/>
      <c r="I7" s="75"/>
      <c r="J7" s="75"/>
      <c r="K7" s="75"/>
      <c r="L7" s="75"/>
      <c r="M7" s="75"/>
      <c r="N7" s="75"/>
      <c r="O7" s="75"/>
      <c r="P7" s="75"/>
      <c r="Q7" s="75"/>
      <c r="R7" s="75"/>
      <c r="S7" s="75"/>
      <c r="T7" s="75"/>
      <c r="U7" s="75"/>
      <c r="V7" s="75"/>
      <c r="W7" s="76"/>
    </row>
    <row r="8" spans="1:23">
      <c r="A8" s="70"/>
      <c r="B8" s="74"/>
      <c r="C8" s="75"/>
      <c r="D8" s="75"/>
      <c r="E8" s="75"/>
      <c r="F8" s="75"/>
      <c r="G8" s="75"/>
      <c r="H8" s="75"/>
      <c r="I8" s="75"/>
      <c r="J8" s="75"/>
      <c r="K8" s="75"/>
      <c r="L8" s="95" t="s">
        <v>3</v>
      </c>
      <c r="M8" s="95"/>
      <c r="N8" s="82"/>
      <c r="O8" s="211" t="str">
        <f>入力シート!F18</f>
        <v>宮崎県延岡市東本小路１番地２３</v>
      </c>
      <c r="P8" s="211"/>
      <c r="Q8" s="211"/>
      <c r="R8" s="211"/>
      <c r="S8" s="211"/>
      <c r="T8" s="211"/>
      <c r="U8" s="211"/>
      <c r="V8" s="211"/>
      <c r="W8" s="212"/>
    </row>
    <row r="9" spans="1:23">
      <c r="A9" s="70"/>
      <c r="B9" s="74"/>
      <c r="C9" s="75"/>
      <c r="D9" s="75"/>
      <c r="E9" s="75"/>
      <c r="F9" s="75"/>
      <c r="G9" s="75"/>
      <c r="H9" s="75"/>
      <c r="I9" s="75"/>
      <c r="J9" s="75"/>
      <c r="K9" s="75"/>
      <c r="L9" s="96"/>
      <c r="M9" s="96"/>
      <c r="N9" s="82"/>
      <c r="O9" s="211"/>
      <c r="P9" s="211"/>
      <c r="Q9" s="211"/>
      <c r="R9" s="211"/>
      <c r="S9" s="211"/>
      <c r="T9" s="211"/>
      <c r="U9" s="211"/>
      <c r="V9" s="211"/>
      <c r="W9" s="212"/>
    </row>
    <row r="10" spans="1:23">
      <c r="A10" s="70"/>
      <c r="B10" s="74"/>
      <c r="C10" s="75"/>
      <c r="D10" s="75"/>
      <c r="E10" s="75"/>
      <c r="F10" s="75"/>
      <c r="G10" s="75"/>
      <c r="H10" s="75"/>
      <c r="I10" s="75"/>
      <c r="J10" s="75"/>
      <c r="K10" s="75"/>
      <c r="L10" s="95" t="s">
        <v>38</v>
      </c>
      <c r="M10" s="95"/>
      <c r="N10" s="82"/>
      <c r="O10" s="213" t="str">
        <f>入力シート!F19</f>
        <v>延岡株式会社</v>
      </c>
      <c r="P10" s="213"/>
      <c r="Q10" s="213"/>
      <c r="R10" s="213"/>
      <c r="S10" s="213"/>
      <c r="T10" s="213"/>
      <c r="U10" s="213"/>
      <c r="V10" s="213"/>
      <c r="W10" s="214"/>
    </row>
    <row r="11" spans="1:23">
      <c r="A11" s="70"/>
      <c r="B11" s="74"/>
      <c r="C11" s="75"/>
      <c r="D11" s="75"/>
      <c r="E11" s="75"/>
      <c r="F11" s="75"/>
      <c r="G11" s="75"/>
      <c r="H11" s="75"/>
      <c r="I11" s="75"/>
      <c r="J11" s="75"/>
      <c r="K11" s="75"/>
      <c r="L11" s="88"/>
      <c r="M11" s="88"/>
      <c r="N11" s="88"/>
      <c r="O11" s="203" t="str">
        <f>"　"&amp;入力シート!F20</f>
        <v>　延岡　太郎</v>
      </c>
      <c r="P11" s="203"/>
      <c r="Q11" s="203"/>
      <c r="R11" s="203"/>
      <c r="S11" s="203"/>
      <c r="T11" s="203"/>
      <c r="U11" s="203"/>
      <c r="V11" s="203"/>
      <c r="W11" s="214"/>
    </row>
    <row r="12" spans="1:23">
      <c r="A12" s="70"/>
      <c r="B12" s="74"/>
      <c r="C12" s="75"/>
      <c r="D12" s="75"/>
      <c r="E12" s="75"/>
      <c r="F12" s="75"/>
      <c r="G12" s="75"/>
      <c r="H12" s="75"/>
      <c r="I12" s="75"/>
      <c r="J12" s="75"/>
      <c r="K12" s="75"/>
      <c r="L12" s="75"/>
      <c r="M12" s="75"/>
      <c r="N12" s="75"/>
      <c r="O12" s="75"/>
      <c r="P12" s="75"/>
      <c r="Q12" s="75"/>
      <c r="R12" s="75"/>
      <c r="S12" s="75"/>
      <c r="T12" s="75"/>
      <c r="U12" s="75"/>
      <c r="V12" s="75"/>
      <c r="W12" s="76"/>
    </row>
    <row r="13" spans="1:23" ht="18.75" customHeight="1">
      <c r="A13" s="70"/>
      <c r="B13" s="74"/>
      <c r="C13" s="160" t="str">
        <f>"　"&amp;TEXT(入力シート!F30,"[$-ja-JP]ggge年m月d日")&amp;"付け第"&amp;TEXT(入力シート!F31,"###")&amp;"号で補助金等の交付の決定を受けた水産新技術・設備導入支援事業について事業が完了しましたので、延岡市補助金等の交付に関する規則第15条の規定に基づいて補助金等の交付を請求します。"</f>
        <v>　令和7年5月15日付け第35号で補助金等の交付の決定を受けた水産新技術・設備導入支援事業について事業が完了しましたので、延岡市補助金等の交付に関する規則第15条の規定に基づいて補助金等の交付を請求します。</v>
      </c>
      <c r="D13" s="160"/>
      <c r="E13" s="160"/>
      <c r="F13" s="160"/>
      <c r="G13" s="160"/>
      <c r="H13" s="160"/>
      <c r="I13" s="160"/>
      <c r="J13" s="160"/>
      <c r="K13" s="160"/>
      <c r="L13" s="160"/>
      <c r="M13" s="160"/>
      <c r="N13" s="160"/>
      <c r="O13" s="160"/>
      <c r="P13" s="160"/>
      <c r="Q13" s="160"/>
      <c r="R13" s="160"/>
      <c r="S13" s="160"/>
      <c r="T13" s="160"/>
      <c r="U13" s="160"/>
      <c r="V13" s="160"/>
      <c r="W13" s="76"/>
    </row>
    <row r="14" spans="1:23" ht="13.5" customHeight="1">
      <c r="A14" s="70"/>
      <c r="B14" s="74"/>
      <c r="C14" s="160"/>
      <c r="D14" s="160"/>
      <c r="E14" s="160"/>
      <c r="F14" s="160"/>
      <c r="G14" s="160"/>
      <c r="H14" s="160"/>
      <c r="I14" s="160"/>
      <c r="J14" s="160"/>
      <c r="K14" s="160"/>
      <c r="L14" s="160"/>
      <c r="M14" s="160"/>
      <c r="N14" s="160"/>
      <c r="O14" s="160"/>
      <c r="P14" s="160"/>
      <c r="Q14" s="160"/>
      <c r="R14" s="160"/>
      <c r="S14" s="160"/>
      <c r="T14" s="160"/>
      <c r="U14" s="160"/>
      <c r="V14" s="160"/>
      <c r="W14" s="76"/>
    </row>
    <row r="15" spans="1:23">
      <c r="A15" s="70"/>
      <c r="B15" s="74"/>
      <c r="C15" s="160"/>
      <c r="D15" s="160"/>
      <c r="E15" s="160"/>
      <c r="F15" s="160"/>
      <c r="G15" s="160"/>
      <c r="H15" s="160"/>
      <c r="I15" s="160"/>
      <c r="J15" s="160"/>
      <c r="K15" s="160"/>
      <c r="L15" s="160"/>
      <c r="M15" s="160"/>
      <c r="N15" s="160"/>
      <c r="O15" s="160"/>
      <c r="P15" s="160"/>
      <c r="Q15" s="160"/>
      <c r="R15" s="160"/>
      <c r="S15" s="160"/>
      <c r="T15" s="160"/>
      <c r="U15" s="160"/>
      <c r="V15" s="160"/>
      <c r="W15" s="76"/>
    </row>
    <row r="16" spans="1:23">
      <c r="A16" s="70"/>
      <c r="B16" s="74"/>
      <c r="C16" s="160"/>
      <c r="D16" s="160"/>
      <c r="E16" s="160"/>
      <c r="F16" s="160"/>
      <c r="G16" s="160"/>
      <c r="H16" s="160"/>
      <c r="I16" s="160"/>
      <c r="J16" s="160"/>
      <c r="K16" s="160"/>
      <c r="L16" s="160"/>
      <c r="M16" s="160"/>
      <c r="N16" s="160"/>
      <c r="O16" s="160"/>
      <c r="P16" s="160"/>
      <c r="Q16" s="160"/>
      <c r="R16" s="160"/>
      <c r="S16" s="160"/>
      <c r="T16" s="160"/>
      <c r="U16" s="160"/>
      <c r="V16" s="160"/>
      <c r="W16" s="76"/>
    </row>
    <row r="17" spans="1:23">
      <c r="A17" s="70"/>
      <c r="B17" s="74"/>
      <c r="C17" s="75"/>
      <c r="D17" s="75"/>
      <c r="E17" s="75"/>
      <c r="F17" s="75"/>
      <c r="G17" s="75"/>
      <c r="H17" s="75"/>
      <c r="I17" s="75"/>
      <c r="J17" s="75"/>
      <c r="K17" s="75"/>
      <c r="L17" s="75"/>
      <c r="M17" s="75"/>
      <c r="N17" s="75"/>
      <c r="O17" s="75"/>
      <c r="P17" s="75"/>
      <c r="Q17" s="75"/>
      <c r="R17" s="75"/>
      <c r="S17" s="75"/>
      <c r="T17" s="75"/>
      <c r="U17" s="75"/>
      <c r="V17" s="75"/>
      <c r="W17" s="76"/>
    </row>
    <row r="18" spans="1:23">
      <c r="A18" s="70"/>
      <c r="B18" s="74"/>
      <c r="C18" s="158" t="s">
        <v>4</v>
      </c>
      <c r="D18" s="158"/>
      <c r="E18" s="158"/>
      <c r="F18" s="158"/>
      <c r="G18" s="158"/>
      <c r="H18" s="158"/>
      <c r="I18" s="158"/>
      <c r="J18" s="158"/>
      <c r="K18" s="158"/>
      <c r="L18" s="158"/>
      <c r="M18" s="158"/>
      <c r="N18" s="158"/>
      <c r="O18" s="158"/>
      <c r="P18" s="158"/>
      <c r="Q18" s="158"/>
      <c r="R18" s="158"/>
      <c r="S18" s="158"/>
      <c r="T18" s="158"/>
      <c r="U18" s="158"/>
      <c r="V18" s="158"/>
      <c r="W18" s="76"/>
    </row>
    <row r="19" spans="1:23">
      <c r="A19" s="70"/>
      <c r="B19" s="74"/>
      <c r="C19" s="75"/>
      <c r="D19" s="75"/>
      <c r="E19" s="75"/>
      <c r="F19" s="75"/>
      <c r="G19" s="75"/>
      <c r="H19" s="75"/>
      <c r="I19" s="75"/>
      <c r="J19" s="75"/>
      <c r="K19" s="75"/>
      <c r="L19" s="75"/>
      <c r="M19" s="75"/>
      <c r="N19" s="75"/>
      <c r="O19" s="75"/>
      <c r="P19" s="75"/>
      <c r="Q19" s="75"/>
      <c r="R19" s="75"/>
      <c r="S19" s="75"/>
      <c r="T19" s="75"/>
      <c r="U19" s="75"/>
      <c r="V19" s="75"/>
      <c r="W19" s="76"/>
    </row>
    <row r="20" spans="1:23">
      <c r="A20" s="70"/>
      <c r="B20" s="74"/>
      <c r="C20" s="75" t="s">
        <v>113</v>
      </c>
      <c r="D20" s="75"/>
      <c r="E20" s="75"/>
      <c r="F20" s="75"/>
      <c r="G20" s="75"/>
      <c r="H20" s="75"/>
      <c r="I20" s="75"/>
      <c r="J20" s="75"/>
      <c r="K20" s="75"/>
      <c r="L20" s="75"/>
      <c r="M20" s="75"/>
      <c r="N20" s="75"/>
      <c r="O20" s="75"/>
      <c r="P20" s="75"/>
      <c r="Q20" s="75"/>
      <c r="R20" s="75"/>
      <c r="S20" s="75"/>
      <c r="T20" s="75"/>
      <c r="U20" s="75"/>
      <c r="V20" s="75"/>
      <c r="W20" s="76"/>
    </row>
    <row r="21" spans="1:23">
      <c r="A21" s="70"/>
      <c r="B21" s="74"/>
      <c r="C21" s="75"/>
      <c r="D21" s="75"/>
      <c r="E21" s="75"/>
      <c r="F21" s="75"/>
      <c r="G21" s="75"/>
      <c r="H21" s="75"/>
      <c r="I21" s="75"/>
      <c r="J21" s="75"/>
      <c r="K21" s="75"/>
      <c r="L21" s="75"/>
      <c r="M21" s="75"/>
      <c r="N21" s="75"/>
      <c r="O21" s="75"/>
      <c r="P21" s="75"/>
      <c r="Q21" s="75"/>
      <c r="R21" s="75"/>
      <c r="S21" s="75"/>
      <c r="T21" s="75"/>
      <c r="U21" s="75"/>
      <c r="V21" s="75"/>
      <c r="W21" s="76"/>
    </row>
    <row r="22" spans="1:23">
      <c r="A22" s="70"/>
      <c r="B22" s="74"/>
      <c r="C22" s="75" t="s">
        <v>6</v>
      </c>
      <c r="D22" s="75"/>
      <c r="E22" s="155">
        <f>入力シート!F46</f>
        <v>1000000</v>
      </c>
      <c r="F22" s="155"/>
      <c r="G22" s="155"/>
      <c r="H22" s="155"/>
      <c r="I22" s="155"/>
      <c r="J22" s="155"/>
      <c r="K22" s="155"/>
      <c r="L22" s="155"/>
      <c r="M22" s="155"/>
      <c r="N22" s="155"/>
      <c r="O22" s="75"/>
      <c r="P22" s="75"/>
      <c r="Q22" s="75"/>
      <c r="R22" s="75"/>
      <c r="S22" s="75"/>
      <c r="T22" s="75"/>
      <c r="U22" s="75"/>
      <c r="V22" s="75"/>
      <c r="W22" s="76"/>
    </row>
    <row r="23" spans="1:23">
      <c r="A23" s="70"/>
      <c r="B23" s="74"/>
      <c r="C23" s="75"/>
      <c r="D23" s="75"/>
      <c r="E23" s="75"/>
      <c r="F23" s="75"/>
      <c r="G23" s="75"/>
      <c r="H23" s="75"/>
      <c r="I23" s="75"/>
      <c r="J23" s="75"/>
      <c r="K23" s="75"/>
      <c r="L23" s="75"/>
      <c r="M23" s="75"/>
      <c r="N23" s="75"/>
      <c r="O23" s="75"/>
      <c r="P23" s="75"/>
      <c r="Q23" s="75"/>
      <c r="R23" s="75"/>
      <c r="S23" s="75"/>
      <c r="T23" s="75"/>
      <c r="U23" s="75"/>
      <c r="V23" s="75"/>
      <c r="W23" s="76"/>
    </row>
    <row r="24" spans="1:23">
      <c r="A24" s="70"/>
      <c r="B24" s="74"/>
      <c r="C24" s="75" t="s">
        <v>114</v>
      </c>
      <c r="D24" s="75"/>
      <c r="E24" s="75"/>
      <c r="F24" s="75"/>
      <c r="G24" s="75"/>
      <c r="H24" s="75"/>
      <c r="I24" s="75"/>
      <c r="J24" s="75"/>
      <c r="K24" s="75"/>
      <c r="L24" s="75"/>
      <c r="M24" s="75"/>
      <c r="N24" s="75"/>
      <c r="O24" s="75"/>
      <c r="P24" s="75"/>
      <c r="Q24" s="75"/>
      <c r="R24" s="75"/>
      <c r="S24" s="75"/>
      <c r="T24" s="75"/>
      <c r="U24" s="75"/>
      <c r="V24" s="75"/>
      <c r="W24" s="76"/>
    </row>
    <row r="25" spans="1:23">
      <c r="A25" s="70"/>
      <c r="B25" s="74"/>
      <c r="C25" s="75"/>
      <c r="D25" s="75"/>
      <c r="E25" s="75"/>
      <c r="F25" s="75"/>
      <c r="G25" s="75"/>
      <c r="H25" s="75"/>
      <c r="I25" s="75"/>
      <c r="J25" s="75"/>
      <c r="K25" s="75"/>
      <c r="L25" s="75"/>
      <c r="M25" s="75"/>
      <c r="N25" s="75"/>
      <c r="O25" s="75"/>
      <c r="P25" s="75"/>
      <c r="Q25" s="75"/>
      <c r="R25" s="75"/>
      <c r="S25" s="75"/>
      <c r="T25" s="75"/>
      <c r="U25" s="75"/>
      <c r="V25" s="75"/>
      <c r="W25" s="76"/>
    </row>
    <row r="26" spans="1:23">
      <c r="A26" s="70"/>
      <c r="B26" s="74"/>
      <c r="C26" s="75"/>
      <c r="D26" s="75"/>
      <c r="E26" s="75" t="s">
        <v>115</v>
      </c>
      <c r="F26" s="75"/>
      <c r="G26" s="75"/>
      <c r="H26" s="75"/>
      <c r="I26" s="75"/>
      <c r="J26" s="75"/>
      <c r="K26" s="75"/>
      <c r="L26" s="75"/>
      <c r="M26" s="75"/>
      <c r="N26" s="75"/>
      <c r="O26" s="75"/>
      <c r="P26" s="75"/>
      <c r="Q26" s="75"/>
      <c r="R26" s="75"/>
      <c r="S26" s="75"/>
      <c r="T26" s="75"/>
      <c r="U26" s="75"/>
      <c r="V26" s="75"/>
      <c r="W26" s="76"/>
    </row>
    <row r="27" spans="1:23">
      <c r="A27" s="70"/>
      <c r="B27" s="74"/>
      <c r="C27" s="75"/>
      <c r="D27" s="75"/>
      <c r="E27" s="75"/>
      <c r="F27" s="75"/>
      <c r="G27" s="75"/>
      <c r="H27" s="75"/>
      <c r="I27" s="75"/>
      <c r="J27" s="75"/>
      <c r="K27" s="75"/>
      <c r="L27" s="75"/>
      <c r="M27" s="75"/>
      <c r="N27" s="75"/>
      <c r="O27" s="75"/>
      <c r="P27" s="75"/>
      <c r="Q27" s="75"/>
      <c r="R27" s="75"/>
      <c r="S27" s="75"/>
      <c r="T27" s="75"/>
      <c r="U27" s="75"/>
      <c r="V27" s="75"/>
      <c r="W27" s="76"/>
    </row>
    <row r="28" spans="1:23">
      <c r="A28" s="70"/>
      <c r="B28" s="74"/>
      <c r="C28" s="75" t="s">
        <v>116</v>
      </c>
      <c r="D28" s="75"/>
      <c r="E28" s="75"/>
      <c r="F28" s="75"/>
      <c r="G28" s="75"/>
      <c r="H28" s="75"/>
      <c r="I28" s="75"/>
      <c r="J28" s="75"/>
      <c r="K28" s="75"/>
      <c r="L28" s="75"/>
      <c r="M28" s="75"/>
      <c r="N28" s="75"/>
      <c r="O28" s="75"/>
      <c r="P28" s="75"/>
      <c r="Q28" s="75"/>
      <c r="R28" s="75"/>
      <c r="S28" s="75"/>
      <c r="T28" s="75"/>
      <c r="U28" s="75"/>
      <c r="V28" s="75"/>
      <c r="W28" s="76"/>
    </row>
    <row r="29" spans="1:23">
      <c r="A29" s="70"/>
      <c r="B29" s="74"/>
      <c r="C29" s="75"/>
      <c r="D29" s="75"/>
      <c r="E29" s="75"/>
      <c r="F29" s="75"/>
      <c r="G29" s="75"/>
      <c r="H29" s="75"/>
      <c r="I29" s="75"/>
      <c r="J29" s="75"/>
      <c r="K29" s="75"/>
      <c r="L29" s="75"/>
      <c r="M29" s="75"/>
      <c r="N29" s="75"/>
      <c r="O29" s="75"/>
      <c r="P29" s="75"/>
      <c r="Q29" s="75"/>
      <c r="R29" s="75"/>
      <c r="S29" s="75"/>
      <c r="T29" s="75"/>
      <c r="U29" s="75"/>
      <c r="V29" s="75"/>
      <c r="W29" s="76"/>
    </row>
    <row r="30" spans="1:23">
      <c r="A30" s="70"/>
      <c r="B30" s="74"/>
      <c r="C30" s="75"/>
      <c r="D30" s="75"/>
      <c r="E30" s="155">
        <f>入力シート!F40</f>
        <v>2200000</v>
      </c>
      <c r="F30" s="155"/>
      <c r="G30" s="155"/>
      <c r="H30" s="155"/>
      <c r="I30" s="155"/>
      <c r="J30" s="155"/>
      <c r="K30" s="156">
        <f>入力シート!F41</f>
        <v>2000000</v>
      </c>
      <c r="L30" s="156"/>
      <c r="M30" s="156"/>
      <c r="N30" s="156"/>
      <c r="O30" s="156"/>
      <c r="P30" s="156"/>
      <c r="Q30" s="156"/>
      <c r="R30" s="75"/>
      <c r="S30" s="75"/>
      <c r="T30" s="75"/>
      <c r="U30" s="75"/>
      <c r="V30" s="75"/>
      <c r="W30" s="76"/>
    </row>
    <row r="31" spans="1:23">
      <c r="A31" s="70"/>
      <c r="B31" s="74"/>
      <c r="C31" s="75"/>
      <c r="D31" s="75"/>
      <c r="E31" s="75"/>
      <c r="F31" s="75"/>
      <c r="G31" s="75"/>
      <c r="H31" s="75"/>
      <c r="I31" s="75"/>
      <c r="J31" s="75"/>
      <c r="K31" s="75"/>
      <c r="L31" s="75"/>
      <c r="M31" s="75"/>
      <c r="N31" s="75"/>
      <c r="O31" s="75"/>
      <c r="P31" s="75"/>
      <c r="Q31" s="75"/>
      <c r="R31" s="75"/>
      <c r="S31" s="75"/>
      <c r="T31" s="75"/>
      <c r="U31" s="75"/>
      <c r="V31" s="75"/>
      <c r="W31" s="76"/>
    </row>
    <row r="32" spans="1:23">
      <c r="A32" s="70"/>
      <c r="B32" s="74"/>
      <c r="C32" s="75" t="s">
        <v>117</v>
      </c>
      <c r="D32" s="75"/>
      <c r="E32" s="75"/>
      <c r="F32" s="75"/>
      <c r="G32" s="75"/>
      <c r="H32" s="75"/>
      <c r="I32" s="75"/>
      <c r="J32" s="75"/>
      <c r="K32" s="75"/>
      <c r="L32" s="75"/>
      <c r="M32" s="75"/>
      <c r="N32" s="75"/>
      <c r="O32" s="75"/>
      <c r="P32" s="75"/>
      <c r="Q32" s="75"/>
      <c r="R32" s="75"/>
      <c r="S32" s="75"/>
      <c r="T32" s="75"/>
      <c r="U32" s="75"/>
      <c r="V32" s="75"/>
      <c r="W32" s="76"/>
    </row>
    <row r="33" spans="1:23">
      <c r="A33" s="70"/>
      <c r="B33" s="74"/>
      <c r="C33" s="75"/>
      <c r="D33" s="75"/>
      <c r="E33" s="75"/>
      <c r="F33" s="75"/>
      <c r="G33" s="75"/>
      <c r="H33" s="75"/>
      <c r="I33" s="75"/>
      <c r="J33" s="75"/>
      <c r="K33" s="75"/>
      <c r="L33" s="75"/>
      <c r="M33" s="75"/>
      <c r="N33" s="75"/>
      <c r="O33" s="75"/>
      <c r="P33" s="75"/>
      <c r="Q33" s="75"/>
      <c r="R33" s="75"/>
      <c r="S33" s="75"/>
      <c r="T33" s="75"/>
      <c r="U33" s="75"/>
      <c r="V33" s="75"/>
      <c r="W33" s="76"/>
    </row>
    <row r="34" spans="1:23">
      <c r="A34" s="70"/>
      <c r="B34" s="74"/>
      <c r="C34" s="75"/>
      <c r="D34" s="75"/>
      <c r="E34" s="154">
        <f>入力シート!F38</f>
        <v>45809</v>
      </c>
      <c r="F34" s="154"/>
      <c r="G34" s="154"/>
      <c r="H34" s="154"/>
      <c r="I34" s="154"/>
      <c r="J34" s="154"/>
      <c r="K34" s="154"/>
      <c r="L34" s="75"/>
      <c r="M34" s="75"/>
      <c r="N34" s="75"/>
      <c r="O34" s="75"/>
      <c r="P34" s="75"/>
      <c r="Q34" s="75"/>
      <c r="R34" s="75"/>
      <c r="S34" s="75"/>
      <c r="T34" s="75"/>
      <c r="U34" s="75"/>
      <c r="V34" s="75"/>
      <c r="W34" s="76"/>
    </row>
    <row r="35" spans="1:23">
      <c r="A35" s="70"/>
      <c r="B35" s="74"/>
      <c r="C35" s="75"/>
      <c r="D35" s="75"/>
      <c r="E35" s="75"/>
      <c r="F35" s="75"/>
      <c r="G35" s="75"/>
      <c r="H35" s="75"/>
      <c r="I35" s="75"/>
      <c r="J35" s="75"/>
      <c r="K35" s="75"/>
      <c r="L35" s="75"/>
      <c r="M35" s="75"/>
      <c r="N35" s="75"/>
      <c r="O35" s="75"/>
      <c r="P35" s="75"/>
      <c r="Q35" s="75"/>
      <c r="R35" s="75"/>
      <c r="S35" s="75"/>
      <c r="T35" s="75"/>
      <c r="U35" s="75"/>
      <c r="V35" s="75"/>
      <c r="W35" s="76"/>
    </row>
    <row r="36" spans="1:23">
      <c r="A36" s="70"/>
      <c r="B36" s="74"/>
      <c r="C36" s="75" t="s">
        <v>118</v>
      </c>
      <c r="D36" s="75"/>
      <c r="E36" s="75"/>
      <c r="F36" s="75"/>
      <c r="G36" s="75"/>
      <c r="H36" s="75"/>
      <c r="I36" s="75"/>
      <c r="J36" s="75"/>
      <c r="K36" s="75"/>
      <c r="L36" s="75"/>
      <c r="M36" s="75"/>
      <c r="N36" s="75"/>
      <c r="O36" s="75"/>
      <c r="P36" s="75"/>
      <c r="Q36" s="75"/>
      <c r="R36" s="75"/>
      <c r="S36" s="75"/>
      <c r="T36" s="75"/>
      <c r="U36" s="75"/>
      <c r="V36" s="75"/>
      <c r="W36" s="76"/>
    </row>
    <row r="37" spans="1:23">
      <c r="A37" s="70"/>
      <c r="B37" s="74"/>
      <c r="C37" s="75"/>
      <c r="D37" s="75"/>
      <c r="E37" s="75"/>
      <c r="F37" s="75"/>
      <c r="G37" s="75"/>
      <c r="H37" s="75"/>
      <c r="I37" s="75"/>
      <c r="J37" s="75"/>
      <c r="K37" s="75"/>
      <c r="L37" s="75"/>
      <c r="M37" s="75"/>
      <c r="N37" s="75"/>
      <c r="O37" s="75"/>
      <c r="P37" s="75"/>
      <c r="Q37" s="75"/>
      <c r="R37" s="75"/>
      <c r="S37" s="75"/>
      <c r="T37" s="75"/>
      <c r="U37" s="75"/>
      <c r="V37" s="75"/>
      <c r="W37" s="76"/>
    </row>
    <row r="38" spans="1:23">
      <c r="A38" s="70"/>
      <c r="B38" s="74"/>
      <c r="C38" s="75"/>
      <c r="D38" s="75"/>
      <c r="E38" s="154">
        <f>入力シート!F39</f>
        <v>46082</v>
      </c>
      <c r="F38" s="154"/>
      <c r="G38" s="154"/>
      <c r="H38" s="154"/>
      <c r="I38" s="154"/>
      <c r="J38" s="154"/>
      <c r="K38" s="154"/>
      <c r="L38" s="75"/>
      <c r="M38" s="75"/>
      <c r="N38" s="75"/>
      <c r="O38" s="75"/>
      <c r="P38" s="75"/>
      <c r="Q38" s="75"/>
      <c r="R38" s="75"/>
      <c r="S38" s="75"/>
      <c r="T38" s="75"/>
      <c r="U38" s="75"/>
      <c r="V38" s="75"/>
      <c r="W38" s="76"/>
    </row>
    <row r="39" spans="1:23">
      <c r="A39" s="70"/>
      <c r="B39" s="74"/>
      <c r="C39" s="75"/>
      <c r="D39" s="75"/>
      <c r="E39" s="75"/>
      <c r="F39" s="75"/>
      <c r="G39" s="75"/>
      <c r="H39" s="75"/>
      <c r="I39" s="75"/>
      <c r="J39" s="75"/>
      <c r="K39" s="75"/>
      <c r="L39" s="75"/>
      <c r="M39" s="75"/>
      <c r="N39" s="75"/>
      <c r="O39" s="75"/>
      <c r="P39" s="75"/>
      <c r="Q39" s="75"/>
      <c r="R39" s="75"/>
      <c r="S39" s="75"/>
      <c r="T39" s="75"/>
      <c r="U39" s="75"/>
      <c r="V39" s="75"/>
      <c r="W39" s="76"/>
    </row>
    <row r="40" spans="1:23">
      <c r="A40" s="70"/>
      <c r="B40" s="79"/>
      <c r="C40" s="80"/>
      <c r="D40" s="80"/>
      <c r="E40" s="80"/>
      <c r="F40" s="80"/>
      <c r="G40" s="80"/>
      <c r="H40" s="80"/>
      <c r="I40" s="80"/>
      <c r="J40" s="80"/>
      <c r="K40" s="80"/>
      <c r="L40" s="80"/>
      <c r="M40" s="80"/>
      <c r="N40" s="80"/>
      <c r="O40" s="80"/>
      <c r="P40" s="80"/>
      <c r="Q40" s="80"/>
      <c r="R40" s="80"/>
      <c r="S40" s="80"/>
      <c r="T40" s="80"/>
      <c r="U40" s="80"/>
      <c r="V40" s="80"/>
      <c r="W40" s="81"/>
    </row>
    <row r="41" spans="1:23">
      <c r="A41" s="70"/>
      <c r="B41" s="70"/>
      <c r="C41" s="70"/>
      <c r="D41" s="70"/>
      <c r="E41" s="70"/>
      <c r="F41" s="70"/>
      <c r="G41" s="70"/>
      <c r="H41" s="70"/>
      <c r="I41" s="70"/>
      <c r="J41" s="70"/>
      <c r="K41" s="70"/>
      <c r="L41" s="70"/>
      <c r="M41" s="70"/>
      <c r="N41" s="70"/>
      <c r="O41" s="70"/>
      <c r="P41" s="70"/>
      <c r="Q41" s="70"/>
      <c r="R41" s="70"/>
      <c r="S41" s="70"/>
      <c r="T41" s="70"/>
      <c r="U41" s="70"/>
      <c r="V41" s="70"/>
      <c r="W41" s="70"/>
    </row>
    <row r="42" spans="1:23">
      <c r="A42" s="70"/>
      <c r="B42" s="70" t="s">
        <v>119</v>
      </c>
      <c r="C42" s="70"/>
      <c r="D42" s="70"/>
      <c r="E42" s="70"/>
      <c r="F42" s="70"/>
      <c r="G42" s="70"/>
      <c r="H42" s="70"/>
      <c r="I42" s="70"/>
      <c r="J42" s="70"/>
      <c r="K42" s="70"/>
      <c r="L42" s="70"/>
      <c r="M42" s="70"/>
      <c r="N42" s="70"/>
      <c r="O42" s="70"/>
      <c r="P42" s="70"/>
      <c r="Q42" s="70"/>
      <c r="R42" s="70"/>
      <c r="S42" s="70"/>
      <c r="T42" s="70"/>
      <c r="U42" s="70"/>
      <c r="V42" s="70"/>
      <c r="W42" s="70"/>
    </row>
    <row r="43" spans="1:23" ht="24.75" customHeight="1">
      <c r="A43" s="70"/>
      <c r="B43" s="264" t="s">
        <v>120</v>
      </c>
      <c r="C43" s="264"/>
      <c r="D43" s="264"/>
      <c r="E43" s="264"/>
      <c r="F43" s="264"/>
      <c r="G43" s="265" t="str">
        <f>入力シート!F50</f>
        <v>宮崎銀行　延岡支店</v>
      </c>
      <c r="H43" s="265"/>
      <c r="I43" s="265"/>
      <c r="J43" s="265"/>
      <c r="K43" s="265"/>
      <c r="L43" s="265"/>
      <c r="M43" s="265"/>
      <c r="N43" s="265"/>
      <c r="O43" s="265"/>
      <c r="P43" s="265"/>
      <c r="Q43" s="265"/>
      <c r="R43" s="265"/>
      <c r="S43" s="265"/>
      <c r="T43" s="265"/>
      <c r="U43" s="265"/>
      <c r="V43" s="265"/>
      <c r="W43" s="265"/>
    </row>
    <row r="44" spans="1:23" ht="24.75" customHeight="1">
      <c r="A44" s="70"/>
      <c r="B44" s="264" t="s">
        <v>121</v>
      </c>
      <c r="C44" s="264"/>
      <c r="D44" s="264"/>
      <c r="E44" s="264"/>
      <c r="F44" s="264"/>
      <c r="G44" s="265" t="str">
        <f>入力シート!F51</f>
        <v>普通</v>
      </c>
      <c r="H44" s="265"/>
      <c r="I44" s="265"/>
      <c r="J44" s="265"/>
      <c r="K44" s="265"/>
      <c r="L44" s="265"/>
      <c r="M44" s="265"/>
      <c r="N44" s="265"/>
      <c r="O44" s="265"/>
      <c r="P44" s="265"/>
      <c r="Q44" s="265"/>
      <c r="R44" s="265"/>
      <c r="S44" s="265"/>
      <c r="T44" s="265"/>
      <c r="U44" s="265"/>
      <c r="V44" s="265"/>
      <c r="W44" s="265"/>
    </row>
    <row r="45" spans="1:23" ht="24.75" customHeight="1">
      <c r="A45" s="70"/>
      <c r="B45" s="264" t="s">
        <v>122</v>
      </c>
      <c r="C45" s="264"/>
      <c r="D45" s="264"/>
      <c r="E45" s="264"/>
      <c r="F45" s="264"/>
      <c r="G45" s="265">
        <f>入力シート!F52</f>
        <v>1234567</v>
      </c>
      <c r="H45" s="265"/>
      <c r="I45" s="265"/>
      <c r="J45" s="265"/>
      <c r="K45" s="265"/>
      <c r="L45" s="265"/>
      <c r="M45" s="265"/>
      <c r="N45" s="265"/>
      <c r="O45" s="265"/>
      <c r="P45" s="265"/>
      <c r="Q45" s="265"/>
      <c r="R45" s="265"/>
      <c r="S45" s="265"/>
      <c r="T45" s="265"/>
      <c r="U45" s="265"/>
      <c r="V45" s="265"/>
      <c r="W45" s="265"/>
    </row>
    <row r="46" spans="1:23" ht="24.75" customHeight="1">
      <c r="A46" s="70"/>
      <c r="B46" s="264" t="s">
        <v>123</v>
      </c>
      <c r="C46" s="264"/>
      <c r="D46" s="264"/>
      <c r="E46" s="264"/>
      <c r="F46" s="264"/>
      <c r="G46" s="265" t="str">
        <f>入力シート!F54</f>
        <v>ノベオカタロウ</v>
      </c>
      <c r="H46" s="265"/>
      <c r="I46" s="265"/>
      <c r="J46" s="265"/>
      <c r="K46" s="265"/>
      <c r="L46" s="265"/>
      <c r="M46" s="265"/>
      <c r="N46" s="265"/>
      <c r="O46" s="265"/>
      <c r="P46" s="265"/>
      <c r="Q46" s="265"/>
      <c r="R46" s="265"/>
      <c r="S46" s="265"/>
      <c r="T46" s="265"/>
      <c r="U46" s="265"/>
      <c r="V46" s="265"/>
      <c r="W46" s="265"/>
    </row>
    <row r="47" spans="1:23" ht="24.75" customHeight="1">
      <c r="A47" s="70"/>
      <c r="B47" s="264" t="s">
        <v>124</v>
      </c>
      <c r="C47" s="264"/>
      <c r="D47" s="264"/>
      <c r="E47" s="264"/>
      <c r="F47" s="264"/>
      <c r="G47" s="265" t="str">
        <f>入力シート!F53</f>
        <v>延岡太郎</v>
      </c>
      <c r="H47" s="265"/>
      <c r="I47" s="265"/>
      <c r="J47" s="265"/>
      <c r="K47" s="265"/>
      <c r="L47" s="265"/>
      <c r="M47" s="265"/>
      <c r="N47" s="265"/>
      <c r="O47" s="265"/>
      <c r="P47" s="265"/>
      <c r="Q47" s="265"/>
      <c r="R47" s="265"/>
      <c r="S47" s="265"/>
      <c r="T47" s="265"/>
      <c r="U47" s="265"/>
      <c r="V47" s="265"/>
      <c r="W47" s="265"/>
    </row>
    <row r="48" spans="1:23">
      <c r="A48" s="70"/>
      <c r="B48" s="70" t="s">
        <v>125</v>
      </c>
      <c r="C48" s="70"/>
      <c r="D48" s="70"/>
      <c r="E48" s="70"/>
      <c r="F48" s="70"/>
      <c r="G48" s="70"/>
      <c r="H48" s="70"/>
      <c r="I48" s="70"/>
      <c r="J48" s="70"/>
      <c r="K48" s="70"/>
      <c r="L48" s="70"/>
      <c r="M48" s="70"/>
      <c r="N48" s="70"/>
      <c r="O48" s="70"/>
      <c r="P48" s="70"/>
      <c r="Q48" s="70"/>
      <c r="R48" s="70"/>
      <c r="S48" s="70"/>
      <c r="T48" s="70"/>
      <c r="U48" s="70"/>
      <c r="V48" s="70"/>
      <c r="W48" s="70"/>
    </row>
    <row r="49" spans="1:23">
      <c r="A49" s="70"/>
      <c r="B49" s="70"/>
      <c r="C49" s="70"/>
      <c r="D49" s="70"/>
      <c r="E49" s="70"/>
      <c r="F49" s="70"/>
      <c r="G49" s="70"/>
      <c r="H49" s="70"/>
      <c r="I49" s="70"/>
      <c r="J49" s="70"/>
      <c r="K49" s="70"/>
      <c r="L49" s="70"/>
      <c r="M49" s="70"/>
      <c r="N49" s="70"/>
      <c r="O49" s="70"/>
      <c r="P49" s="70"/>
      <c r="Q49" s="70"/>
      <c r="R49" s="70"/>
      <c r="S49" s="70"/>
      <c r="T49" s="70"/>
      <c r="U49" s="70"/>
      <c r="V49" s="70"/>
      <c r="W49" s="70"/>
    </row>
  </sheetData>
  <sheetProtection algorithmName="SHA-512" hashValue="sTtVx85/Ol2DwXDEYu9LYUI6+mRZCnsGgTFD82kq25+mO9prBUxr8RO+sbnxh27I5zlTRq9enfbTGiVoX0SbcQ==" saltValue="3BPfFOO/4MaXHi4+asIQVg==" spinCount="100000" sheet="1" objects="1" scenarios="1"/>
  <mergeCells count="22">
    <mergeCell ref="Q3:V3"/>
    <mergeCell ref="O11:W11"/>
    <mergeCell ref="O8:W9"/>
    <mergeCell ref="O10:W10"/>
    <mergeCell ref="B5:W5"/>
    <mergeCell ref="C18:V18"/>
    <mergeCell ref="C13:V16"/>
    <mergeCell ref="B43:F43"/>
    <mergeCell ref="G43:W43"/>
    <mergeCell ref="B44:F44"/>
    <mergeCell ref="G44:W44"/>
    <mergeCell ref="E22:N22"/>
    <mergeCell ref="E30:J30"/>
    <mergeCell ref="K30:Q30"/>
    <mergeCell ref="E34:K34"/>
    <mergeCell ref="E38:K38"/>
    <mergeCell ref="B45:F45"/>
    <mergeCell ref="B46:F46"/>
    <mergeCell ref="B47:F47"/>
    <mergeCell ref="G47:W47"/>
    <mergeCell ref="G46:W46"/>
    <mergeCell ref="G45:W4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6F9A-28E2-461A-84F2-AAFEF89BA2F9}">
  <dimension ref="A1:W35"/>
  <sheetViews>
    <sheetView zoomScaleNormal="100" zoomScaleSheetLayoutView="115" workbookViewId="0">
      <selection activeCell="H31" sqref="H31:U31"/>
    </sheetView>
  </sheetViews>
  <sheetFormatPr defaultColWidth="3.5" defaultRowHeight="13.5"/>
  <cols>
    <col min="1" max="1" width="1.875" style="39" customWidth="1"/>
    <col min="2" max="21" width="3.5" style="39"/>
    <col min="22" max="23" width="4" style="39" customWidth="1"/>
    <col min="24" max="16384" width="3.5" style="39"/>
  </cols>
  <sheetData>
    <row r="1" spans="1:23">
      <c r="A1" s="70"/>
      <c r="B1" s="70" t="s">
        <v>126</v>
      </c>
      <c r="C1" s="70"/>
      <c r="D1" s="70"/>
      <c r="E1" s="70"/>
      <c r="F1" s="70"/>
      <c r="G1" s="70"/>
      <c r="H1" s="70"/>
      <c r="I1" s="70"/>
      <c r="J1" s="70"/>
      <c r="K1" s="70"/>
      <c r="L1" s="70"/>
      <c r="M1" s="70"/>
      <c r="N1" s="70"/>
      <c r="O1" s="70"/>
      <c r="P1" s="70"/>
      <c r="Q1" s="70"/>
      <c r="R1" s="70"/>
      <c r="S1" s="70"/>
      <c r="T1" s="70"/>
      <c r="U1" s="70"/>
      <c r="V1" s="70"/>
      <c r="W1" s="70"/>
    </row>
    <row r="2" spans="1:23">
      <c r="A2" s="70"/>
      <c r="B2" s="71"/>
      <c r="C2" s="72"/>
      <c r="D2" s="72"/>
      <c r="E2" s="72"/>
      <c r="F2" s="72"/>
      <c r="G2" s="72"/>
      <c r="H2" s="72"/>
      <c r="I2" s="72"/>
      <c r="J2" s="72"/>
      <c r="K2" s="72"/>
      <c r="L2" s="72"/>
      <c r="M2" s="72"/>
      <c r="N2" s="72"/>
      <c r="O2" s="72"/>
      <c r="P2" s="72"/>
      <c r="Q2" s="72"/>
      <c r="R2" s="72"/>
      <c r="S2" s="72"/>
      <c r="T2" s="72"/>
      <c r="U2" s="72"/>
      <c r="V2" s="72"/>
      <c r="W2" s="73"/>
    </row>
    <row r="3" spans="1:23">
      <c r="A3" s="70"/>
      <c r="B3" s="74"/>
      <c r="C3" s="75"/>
      <c r="D3" s="75"/>
      <c r="E3" s="75"/>
      <c r="F3" s="75"/>
      <c r="G3" s="75"/>
      <c r="H3" s="75"/>
      <c r="I3" s="75"/>
      <c r="J3" s="75"/>
      <c r="K3" s="75"/>
      <c r="L3" s="75"/>
      <c r="M3" s="75"/>
      <c r="N3" s="75"/>
      <c r="O3" s="75"/>
      <c r="P3" s="202">
        <f>入力シート!F57</f>
        <v>45931</v>
      </c>
      <c r="Q3" s="202"/>
      <c r="R3" s="202"/>
      <c r="S3" s="202"/>
      <c r="T3" s="202"/>
      <c r="U3" s="202"/>
      <c r="V3" s="202"/>
      <c r="W3" s="76"/>
    </row>
    <row r="4" spans="1:23">
      <c r="A4" s="70"/>
      <c r="B4" s="74"/>
      <c r="C4" s="75"/>
      <c r="D4" s="75"/>
      <c r="E4" s="75"/>
      <c r="F4" s="75"/>
      <c r="G4" s="75"/>
      <c r="H4" s="75"/>
      <c r="I4" s="75"/>
      <c r="J4" s="75"/>
      <c r="K4" s="75"/>
      <c r="L4" s="75"/>
      <c r="M4" s="75"/>
      <c r="N4" s="75"/>
      <c r="O4" s="75"/>
      <c r="P4" s="75"/>
      <c r="Q4" s="75"/>
      <c r="R4" s="75"/>
      <c r="S4" s="75"/>
      <c r="T4" s="75"/>
      <c r="U4" s="75"/>
      <c r="V4" s="75"/>
      <c r="W4" s="76"/>
    </row>
    <row r="5" spans="1:23">
      <c r="A5" s="70"/>
      <c r="B5" s="74"/>
      <c r="C5" s="75"/>
      <c r="D5" s="75"/>
      <c r="E5" s="75"/>
      <c r="F5" s="75"/>
      <c r="G5" s="75"/>
      <c r="H5" s="75"/>
      <c r="I5" s="75"/>
      <c r="J5" s="75"/>
      <c r="K5" s="75"/>
      <c r="L5" s="75"/>
      <c r="M5" s="75"/>
      <c r="N5" s="75"/>
      <c r="O5" s="75"/>
      <c r="P5" s="75"/>
      <c r="Q5" s="75"/>
      <c r="R5" s="75"/>
      <c r="S5" s="75"/>
      <c r="T5" s="75"/>
      <c r="U5" s="75"/>
      <c r="V5" s="75"/>
      <c r="W5" s="76"/>
    </row>
    <row r="6" spans="1:23">
      <c r="A6" s="70"/>
      <c r="B6" s="157" t="s">
        <v>127</v>
      </c>
      <c r="C6" s="158"/>
      <c r="D6" s="158"/>
      <c r="E6" s="158"/>
      <c r="F6" s="158"/>
      <c r="G6" s="158"/>
      <c r="H6" s="158"/>
      <c r="I6" s="158"/>
      <c r="J6" s="158"/>
      <c r="K6" s="158"/>
      <c r="L6" s="158"/>
      <c r="M6" s="158"/>
      <c r="N6" s="158"/>
      <c r="O6" s="158"/>
      <c r="P6" s="158"/>
      <c r="Q6" s="158"/>
      <c r="R6" s="158"/>
      <c r="S6" s="158"/>
      <c r="T6" s="158"/>
      <c r="U6" s="158"/>
      <c r="V6" s="158"/>
      <c r="W6" s="159"/>
    </row>
    <row r="7" spans="1:23">
      <c r="A7" s="70"/>
      <c r="B7" s="74"/>
      <c r="C7" s="75"/>
      <c r="D7" s="75"/>
      <c r="E7" s="75"/>
      <c r="F7" s="75"/>
      <c r="G7" s="75"/>
      <c r="H7" s="75"/>
      <c r="I7" s="75"/>
      <c r="J7" s="75"/>
      <c r="K7" s="75"/>
      <c r="L7" s="75"/>
      <c r="M7" s="75"/>
      <c r="N7" s="75"/>
      <c r="O7" s="75"/>
      <c r="P7" s="75"/>
      <c r="Q7" s="75"/>
      <c r="R7" s="75"/>
      <c r="S7" s="75"/>
      <c r="T7" s="75"/>
      <c r="U7" s="75"/>
      <c r="V7" s="75"/>
      <c r="W7" s="76"/>
    </row>
    <row r="8" spans="1:23">
      <c r="A8" s="70"/>
      <c r="B8" s="74"/>
      <c r="C8" s="75"/>
      <c r="D8" s="75"/>
      <c r="E8" s="75"/>
      <c r="F8" s="75"/>
      <c r="G8" s="75"/>
      <c r="H8" s="75"/>
      <c r="I8" s="75"/>
      <c r="J8" s="75"/>
      <c r="K8" s="75"/>
      <c r="L8" s="75"/>
      <c r="M8" s="75"/>
      <c r="N8" s="75"/>
      <c r="O8" s="75"/>
      <c r="P8" s="75"/>
      <c r="Q8" s="75"/>
      <c r="R8" s="75"/>
      <c r="S8" s="75"/>
      <c r="T8" s="75"/>
      <c r="U8" s="75"/>
      <c r="V8" s="75"/>
      <c r="W8" s="76"/>
    </row>
    <row r="9" spans="1:23">
      <c r="A9" s="70"/>
      <c r="B9" s="74"/>
      <c r="C9" s="75" t="s">
        <v>247</v>
      </c>
      <c r="D9" s="75"/>
      <c r="E9" s="75"/>
      <c r="F9" s="75"/>
      <c r="G9" s="75"/>
      <c r="H9" s="75"/>
      <c r="I9" s="75"/>
      <c r="J9" s="75"/>
      <c r="K9" s="75"/>
      <c r="L9" s="75"/>
      <c r="M9" s="75"/>
      <c r="N9" s="75"/>
      <c r="O9" s="75"/>
      <c r="P9" s="75"/>
      <c r="Q9" s="75"/>
      <c r="R9" s="75"/>
      <c r="S9" s="75"/>
      <c r="T9" s="75"/>
      <c r="U9" s="75"/>
      <c r="V9" s="75"/>
      <c r="W9" s="76"/>
    </row>
    <row r="10" spans="1:23">
      <c r="A10" s="70"/>
      <c r="B10" s="74"/>
      <c r="C10" s="75"/>
      <c r="D10" s="75"/>
      <c r="E10" s="75"/>
      <c r="F10" s="75"/>
      <c r="G10" s="75"/>
      <c r="H10" s="75"/>
      <c r="I10" s="75"/>
      <c r="J10" s="75"/>
      <c r="K10" s="75"/>
      <c r="L10" s="75"/>
      <c r="M10" s="75"/>
      <c r="N10" s="75"/>
      <c r="O10" s="75"/>
      <c r="P10" s="75"/>
      <c r="Q10" s="75"/>
      <c r="R10" s="75"/>
      <c r="S10" s="75"/>
      <c r="T10" s="75"/>
      <c r="U10" s="75"/>
      <c r="V10" s="75"/>
      <c r="W10" s="76"/>
    </row>
    <row r="11" spans="1:23">
      <c r="A11" s="70"/>
      <c r="B11" s="74"/>
      <c r="C11" s="75"/>
      <c r="D11" s="75"/>
      <c r="E11" s="75"/>
      <c r="F11" s="75"/>
      <c r="G11" s="75"/>
      <c r="H11" s="75"/>
      <c r="I11" s="75"/>
      <c r="J11" s="75"/>
      <c r="K11" s="75"/>
      <c r="L11" s="95" t="s">
        <v>3</v>
      </c>
      <c r="M11" s="82"/>
      <c r="N11" s="211" t="str">
        <f>入力シート!F18</f>
        <v>宮崎県延岡市東本小路１番地２３</v>
      </c>
      <c r="O11" s="211"/>
      <c r="P11" s="211"/>
      <c r="Q11" s="211"/>
      <c r="R11" s="211"/>
      <c r="S11" s="211"/>
      <c r="T11" s="211"/>
      <c r="U11" s="211"/>
      <c r="V11" s="211"/>
      <c r="W11" s="212"/>
    </row>
    <row r="12" spans="1:23">
      <c r="A12" s="70"/>
      <c r="B12" s="74"/>
      <c r="C12" s="75"/>
      <c r="D12" s="75"/>
      <c r="E12" s="75"/>
      <c r="F12" s="75"/>
      <c r="G12" s="75"/>
      <c r="H12" s="75"/>
      <c r="I12" s="75"/>
      <c r="J12" s="75"/>
      <c r="K12" s="75"/>
      <c r="L12" s="96"/>
      <c r="M12" s="82"/>
      <c r="N12" s="211"/>
      <c r="O12" s="211"/>
      <c r="P12" s="211"/>
      <c r="Q12" s="211"/>
      <c r="R12" s="211"/>
      <c r="S12" s="211"/>
      <c r="T12" s="211"/>
      <c r="U12" s="211"/>
      <c r="V12" s="211"/>
      <c r="W12" s="212"/>
    </row>
    <row r="13" spans="1:23">
      <c r="A13" s="70"/>
      <c r="B13" s="74"/>
      <c r="C13" s="75"/>
      <c r="D13" s="75"/>
      <c r="E13" s="75"/>
      <c r="F13" s="75"/>
      <c r="G13" s="75"/>
      <c r="H13" s="75"/>
      <c r="I13" s="75"/>
      <c r="J13" s="75"/>
      <c r="K13" s="75"/>
      <c r="L13" s="95" t="s">
        <v>38</v>
      </c>
      <c r="M13" s="82"/>
      <c r="N13" s="213" t="str">
        <f>入力シート!F19</f>
        <v>延岡株式会社</v>
      </c>
      <c r="O13" s="213"/>
      <c r="P13" s="213"/>
      <c r="Q13" s="213"/>
      <c r="R13" s="213"/>
      <c r="S13" s="213"/>
      <c r="T13" s="213"/>
      <c r="U13" s="213"/>
      <c r="V13" s="213"/>
      <c r="W13" s="214"/>
    </row>
    <row r="14" spans="1:23">
      <c r="A14" s="70"/>
      <c r="B14" s="74"/>
      <c r="C14" s="75"/>
      <c r="D14" s="75"/>
      <c r="E14" s="75"/>
      <c r="F14" s="75"/>
      <c r="G14" s="75"/>
      <c r="H14" s="75"/>
      <c r="I14" s="75"/>
      <c r="J14" s="75"/>
      <c r="K14" s="75"/>
      <c r="L14" s="88"/>
      <c r="M14" s="88"/>
      <c r="N14" s="203" t="str">
        <f>"　"&amp;入力シート!F20</f>
        <v>　延岡　太郎</v>
      </c>
      <c r="O14" s="203"/>
      <c r="P14" s="203"/>
      <c r="Q14" s="203"/>
      <c r="R14" s="203"/>
      <c r="S14" s="203"/>
      <c r="T14" s="203"/>
      <c r="U14" s="203"/>
      <c r="V14" s="203"/>
      <c r="W14" s="214"/>
    </row>
    <row r="15" spans="1:23">
      <c r="A15" s="70"/>
      <c r="B15" s="74"/>
      <c r="C15" s="75"/>
      <c r="D15" s="75"/>
      <c r="E15" s="75"/>
      <c r="F15" s="75"/>
      <c r="G15" s="75"/>
      <c r="H15" s="75"/>
      <c r="I15" s="75"/>
      <c r="J15" s="75"/>
      <c r="K15" s="75"/>
      <c r="L15" s="75"/>
      <c r="M15" s="75"/>
      <c r="N15" s="75"/>
      <c r="O15" s="75"/>
      <c r="P15" s="75"/>
      <c r="Q15" s="75"/>
      <c r="R15" s="75"/>
      <c r="S15" s="75"/>
      <c r="T15" s="75"/>
      <c r="U15" s="75"/>
      <c r="V15" s="75"/>
      <c r="W15" s="76"/>
    </row>
    <row r="16" spans="1:23">
      <c r="A16" s="70"/>
      <c r="B16" s="74"/>
      <c r="C16" s="75"/>
      <c r="D16" s="75"/>
      <c r="E16" s="75"/>
      <c r="F16" s="75"/>
      <c r="G16" s="75"/>
      <c r="H16" s="75"/>
      <c r="I16" s="75"/>
      <c r="J16" s="75"/>
      <c r="K16" s="75"/>
      <c r="L16" s="75"/>
      <c r="M16" s="75"/>
      <c r="N16" s="75"/>
      <c r="O16" s="75"/>
      <c r="P16" s="75"/>
      <c r="Q16" s="75"/>
      <c r="R16" s="75"/>
      <c r="S16" s="75"/>
      <c r="T16" s="75"/>
      <c r="U16" s="75"/>
      <c r="V16" s="75"/>
      <c r="W16" s="76"/>
    </row>
    <row r="17" spans="1:23" ht="13.5" customHeight="1">
      <c r="A17" s="70"/>
      <c r="B17" s="74"/>
      <c r="C17" s="160" t="str">
        <f>"　"&amp;TEXT(入力シート!F30,"[$-ja-JP]ggge年m月d日")&amp;"付け第"&amp;TEXT(入力シート!F31,"###")&amp;"号で補助金等の交付の決定を受けた水産業新技術・設備導入支援事業について次のとおり中止・変更したいので、延岡市補助金等の交付に関する規則第８条第１項に基づいて申請します。"</f>
        <v>　令和7年5月15日付け第35号で補助金等の交付の決定を受けた水産業新技術・設備導入支援事業について次のとおり中止・変更したいので、延岡市補助金等の交付に関する規則第８条第１項に基づいて申請します。</v>
      </c>
      <c r="D17" s="160"/>
      <c r="E17" s="160"/>
      <c r="F17" s="160"/>
      <c r="G17" s="160"/>
      <c r="H17" s="160"/>
      <c r="I17" s="160"/>
      <c r="J17" s="160"/>
      <c r="K17" s="160"/>
      <c r="L17" s="160"/>
      <c r="M17" s="160"/>
      <c r="N17" s="160"/>
      <c r="O17" s="160"/>
      <c r="P17" s="160"/>
      <c r="Q17" s="160"/>
      <c r="R17" s="160"/>
      <c r="S17" s="160"/>
      <c r="T17" s="160"/>
      <c r="U17" s="160"/>
      <c r="V17" s="160"/>
      <c r="W17" s="76"/>
    </row>
    <row r="18" spans="1:23">
      <c r="A18" s="70"/>
      <c r="B18" s="74"/>
      <c r="C18" s="160"/>
      <c r="D18" s="160"/>
      <c r="E18" s="160"/>
      <c r="F18" s="160"/>
      <c r="G18" s="160"/>
      <c r="H18" s="160"/>
      <c r="I18" s="160"/>
      <c r="J18" s="160"/>
      <c r="K18" s="160"/>
      <c r="L18" s="160"/>
      <c r="M18" s="160"/>
      <c r="N18" s="160"/>
      <c r="O18" s="160"/>
      <c r="P18" s="160"/>
      <c r="Q18" s="160"/>
      <c r="R18" s="160"/>
      <c r="S18" s="160"/>
      <c r="T18" s="160"/>
      <c r="U18" s="160"/>
      <c r="V18" s="160"/>
      <c r="W18" s="76"/>
    </row>
    <row r="19" spans="1:23">
      <c r="A19" s="70"/>
      <c r="B19" s="74"/>
      <c r="C19" s="160"/>
      <c r="D19" s="160"/>
      <c r="E19" s="160"/>
      <c r="F19" s="160"/>
      <c r="G19" s="160"/>
      <c r="H19" s="160"/>
      <c r="I19" s="160"/>
      <c r="J19" s="160"/>
      <c r="K19" s="160"/>
      <c r="L19" s="160"/>
      <c r="M19" s="160"/>
      <c r="N19" s="160"/>
      <c r="O19" s="160"/>
      <c r="P19" s="160"/>
      <c r="Q19" s="160"/>
      <c r="R19" s="160"/>
      <c r="S19" s="160"/>
      <c r="T19" s="160"/>
      <c r="U19" s="160"/>
      <c r="V19" s="160"/>
      <c r="W19" s="76"/>
    </row>
    <row r="20" spans="1:23">
      <c r="A20" s="70"/>
      <c r="B20" s="74"/>
      <c r="C20" s="160"/>
      <c r="D20" s="160"/>
      <c r="E20" s="160"/>
      <c r="F20" s="160"/>
      <c r="G20" s="160"/>
      <c r="H20" s="160"/>
      <c r="I20" s="160"/>
      <c r="J20" s="160"/>
      <c r="K20" s="160"/>
      <c r="L20" s="160"/>
      <c r="M20" s="160"/>
      <c r="N20" s="160"/>
      <c r="O20" s="160"/>
      <c r="P20" s="160"/>
      <c r="Q20" s="160"/>
      <c r="R20" s="160"/>
      <c r="S20" s="160"/>
      <c r="T20" s="160"/>
      <c r="U20" s="160"/>
      <c r="V20" s="160"/>
      <c r="W20" s="76"/>
    </row>
    <row r="21" spans="1:23">
      <c r="A21" s="70"/>
      <c r="B21" s="74"/>
      <c r="C21" s="75"/>
      <c r="D21" s="75"/>
      <c r="E21" s="75"/>
      <c r="F21" s="75"/>
      <c r="G21" s="75"/>
      <c r="H21" s="75"/>
      <c r="I21" s="75"/>
      <c r="J21" s="75"/>
      <c r="K21" s="75"/>
      <c r="L21" s="75"/>
      <c r="M21" s="75"/>
      <c r="N21" s="75"/>
      <c r="O21" s="75"/>
      <c r="P21" s="75"/>
      <c r="Q21" s="75"/>
      <c r="R21" s="75"/>
      <c r="S21" s="75"/>
      <c r="T21" s="75"/>
      <c r="U21" s="75"/>
      <c r="V21" s="75"/>
      <c r="W21" s="76"/>
    </row>
    <row r="22" spans="1:23">
      <c r="A22" s="70"/>
      <c r="B22" s="74"/>
      <c r="C22" s="158" t="s">
        <v>4</v>
      </c>
      <c r="D22" s="158"/>
      <c r="E22" s="158"/>
      <c r="F22" s="158"/>
      <c r="G22" s="158"/>
      <c r="H22" s="158"/>
      <c r="I22" s="158"/>
      <c r="J22" s="158"/>
      <c r="K22" s="158"/>
      <c r="L22" s="158"/>
      <c r="M22" s="158"/>
      <c r="N22" s="158"/>
      <c r="O22" s="158"/>
      <c r="P22" s="158"/>
      <c r="Q22" s="158"/>
      <c r="R22" s="158"/>
      <c r="S22" s="158"/>
      <c r="T22" s="158"/>
      <c r="U22" s="158"/>
      <c r="V22" s="158"/>
      <c r="W22" s="76"/>
    </row>
    <row r="23" spans="1:23">
      <c r="A23" s="70"/>
      <c r="B23" s="74"/>
      <c r="C23" s="75"/>
      <c r="D23" s="75"/>
      <c r="E23" s="75"/>
      <c r="F23" s="75"/>
      <c r="G23" s="75"/>
      <c r="H23" s="75"/>
      <c r="I23" s="75"/>
      <c r="J23" s="75"/>
      <c r="K23" s="75"/>
      <c r="L23" s="75"/>
      <c r="M23" s="75"/>
      <c r="N23" s="75"/>
      <c r="O23" s="75"/>
      <c r="P23" s="75"/>
      <c r="Q23" s="75"/>
      <c r="R23" s="75"/>
      <c r="S23" s="75"/>
      <c r="T23" s="75"/>
      <c r="U23" s="75"/>
      <c r="V23" s="75"/>
      <c r="W23" s="76"/>
    </row>
    <row r="24" spans="1:23">
      <c r="A24" s="70"/>
      <c r="B24" s="74"/>
      <c r="C24" s="75"/>
      <c r="D24" s="75"/>
      <c r="E24" s="75"/>
      <c r="F24" s="75"/>
      <c r="G24" s="75"/>
      <c r="H24" s="75"/>
      <c r="I24" s="75"/>
      <c r="J24" s="75"/>
      <c r="K24" s="75"/>
      <c r="L24" s="75"/>
      <c r="M24" s="75"/>
      <c r="N24" s="75"/>
      <c r="O24" s="75"/>
      <c r="P24" s="75"/>
      <c r="Q24" s="75"/>
      <c r="R24" s="75"/>
      <c r="S24" s="75"/>
      <c r="T24" s="75"/>
      <c r="U24" s="75"/>
      <c r="V24" s="75"/>
      <c r="W24" s="76"/>
    </row>
    <row r="25" spans="1:23" ht="28.5" customHeight="1">
      <c r="A25" s="70"/>
      <c r="B25" s="74"/>
      <c r="C25" s="264" t="s">
        <v>128</v>
      </c>
      <c r="D25" s="264"/>
      <c r="E25" s="264"/>
      <c r="F25" s="264"/>
      <c r="G25" s="264"/>
      <c r="H25" s="264" t="s">
        <v>200</v>
      </c>
      <c r="I25" s="264"/>
      <c r="J25" s="264"/>
      <c r="K25" s="264"/>
      <c r="L25" s="264"/>
      <c r="M25" s="264"/>
      <c r="N25" s="264"/>
      <c r="O25" s="264"/>
      <c r="P25" s="264"/>
      <c r="Q25" s="264"/>
      <c r="R25" s="264"/>
      <c r="S25" s="264"/>
      <c r="T25" s="264"/>
      <c r="U25" s="264"/>
      <c r="V25" s="75"/>
      <c r="W25" s="76"/>
    </row>
    <row r="26" spans="1:23" ht="28.5" customHeight="1">
      <c r="A26" s="70"/>
      <c r="B26" s="74"/>
      <c r="C26" s="264"/>
      <c r="D26" s="264"/>
      <c r="E26" s="264"/>
      <c r="F26" s="264"/>
      <c r="G26" s="264"/>
      <c r="H26" s="264" t="s">
        <v>129</v>
      </c>
      <c r="I26" s="264"/>
      <c r="J26" s="264"/>
      <c r="K26" s="264"/>
      <c r="L26" s="264"/>
      <c r="M26" s="264"/>
      <c r="N26" s="264"/>
      <c r="O26" s="264" t="s">
        <v>130</v>
      </c>
      <c r="P26" s="264"/>
      <c r="Q26" s="264"/>
      <c r="R26" s="264"/>
      <c r="S26" s="264"/>
      <c r="T26" s="264"/>
      <c r="U26" s="264"/>
      <c r="V26" s="75"/>
      <c r="W26" s="76"/>
    </row>
    <row r="27" spans="1:23" ht="28.5" customHeight="1">
      <c r="A27" s="70"/>
      <c r="B27" s="74"/>
      <c r="C27" s="264" t="s">
        <v>131</v>
      </c>
      <c r="D27" s="264"/>
      <c r="E27" s="264"/>
      <c r="F27" s="264"/>
      <c r="G27" s="264"/>
      <c r="H27" s="268">
        <f>入力シート!F24</f>
        <v>1980000</v>
      </c>
      <c r="I27" s="269"/>
      <c r="J27" s="269"/>
      <c r="K27" s="269"/>
      <c r="L27" s="269"/>
      <c r="M27" s="269"/>
      <c r="N27" s="97" t="s">
        <v>201</v>
      </c>
      <c r="O27" s="268">
        <f>IF(入力シート!F58="","変更なし",入力シート!F58)</f>
        <v>2200000</v>
      </c>
      <c r="P27" s="269"/>
      <c r="Q27" s="269"/>
      <c r="R27" s="269"/>
      <c r="S27" s="269"/>
      <c r="T27" s="269"/>
      <c r="U27" s="97" t="str">
        <f>IF(O27="変更なし","","円")</f>
        <v>円</v>
      </c>
      <c r="V27" s="75"/>
      <c r="W27" s="76"/>
    </row>
    <row r="28" spans="1:23" ht="28.5" customHeight="1">
      <c r="A28" s="70"/>
      <c r="B28" s="74"/>
      <c r="C28" s="264" t="s">
        <v>132</v>
      </c>
      <c r="D28" s="264"/>
      <c r="E28" s="264"/>
      <c r="F28" s="264"/>
      <c r="G28" s="264"/>
      <c r="H28" s="268">
        <f>入力シート!F25</f>
        <v>1800000</v>
      </c>
      <c r="I28" s="269"/>
      <c r="J28" s="269"/>
      <c r="K28" s="269"/>
      <c r="L28" s="269"/>
      <c r="M28" s="269"/>
      <c r="N28" s="97" t="s">
        <v>201</v>
      </c>
      <c r="O28" s="268">
        <f>IF(入力シート!F59="","変更なし",入力シート!F59)</f>
        <v>2000000</v>
      </c>
      <c r="P28" s="269"/>
      <c r="Q28" s="269"/>
      <c r="R28" s="269"/>
      <c r="S28" s="269"/>
      <c r="T28" s="269"/>
      <c r="U28" s="97" t="str">
        <f>IF(O28="変更なし","","円")</f>
        <v>円</v>
      </c>
      <c r="V28" s="75"/>
      <c r="W28" s="76"/>
    </row>
    <row r="29" spans="1:23" ht="28.5" customHeight="1">
      <c r="A29" s="70"/>
      <c r="B29" s="74"/>
      <c r="C29" s="264" t="s">
        <v>133</v>
      </c>
      <c r="D29" s="264"/>
      <c r="E29" s="264"/>
      <c r="F29" s="264"/>
      <c r="G29" s="264"/>
      <c r="H29" s="268">
        <f>入力シート!F26</f>
        <v>900000</v>
      </c>
      <c r="I29" s="269"/>
      <c r="J29" s="269"/>
      <c r="K29" s="269"/>
      <c r="L29" s="269"/>
      <c r="M29" s="269"/>
      <c r="N29" s="97" t="s">
        <v>201</v>
      </c>
      <c r="O29" s="268">
        <f>IF(入力シート!F60="","変更なし",入力シート!F60)</f>
        <v>1000000</v>
      </c>
      <c r="P29" s="269"/>
      <c r="Q29" s="269"/>
      <c r="R29" s="269"/>
      <c r="S29" s="269"/>
      <c r="T29" s="269"/>
      <c r="U29" s="97" t="str">
        <f>IF(O29="変更なし","","円")</f>
        <v>円</v>
      </c>
      <c r="V29" s="75"/>
      <c r="W29" s="76"/>
    </row>
    <row r="30" spans="1:23" ht="28.5" customHeight="1">
      <c r="A30" s="70"/>
      <c r="B30" s="74"/>
      <c r="C30" s="264" t="s">
        <v>134</v>
      </c>
      <c r="D30" s="264"/>
      <c r="E30" s="264"/>
      <c r="F30" s="264"/>
      <c r="G30" s="264"/>
      <c r="H30" s="266">
        <f>入力シート!F23</f>
        <v>46112</v>
      </c>
      <c r="I30" s="267"/>
      <c r="J30" s="267"/>
      <c r="K30" s="267"/>
      <c r="L30" s="267"/>
      <c r="M30" s="267"/>
      <c r="N30" s="125"/>
      <c r="O30" s="266">
        <f>IF(入力シート!F61="","変更なし",入力シート!F61)</f>
        <v>45731</v>
      </c>
      <c r="P30" s="267"/>
      <c r="Q30" s="267"/>
      <c r="R30" s="267"/>
      <c r="S30" s="267"/>
      <c r="T30" s="267"/>
      <c r="U30" s="125"/>
      <c r="V30" s="75"/>
      <c r="W30" s="76"/>
    </row>
    <row r="31" spans="1:23" ht="167.25" customHeight="1">
      <c r="A31" s="70"/>
      <c r="B31" s="74"/>
      <c r="C31" s="271" t="s">
        <v>135</v>
      </c>
      <c r="D31" s="264"/>
      <c r="E31" s="264"/>
      <c r="F31" s="264"/>
      <c r="G31" s="264"/>
      <c r="H31" s="270" t="str">
        <f>IF(入力シート!F62="","",入力シート!F62)</f>
        <v/>
      </c>
      <c r="I31" s="270"/>
      <c r="J31" s="270"/>
      <c r="K31" s="270"/>
      <c r="L31" s="270"/>
      <c r="M31" s="270"/>
      <c r="N31" s="270"/>
      <c r="O31" s="270"/>
      <c r="P31" s="270"/>
      <c r="Q31" s="270"/>
      <c r="R31" s="270"/>
      <c r="S31" s="270"/>
      <c r="T31" s="270"/>
      <c r="U31" s="270"/>
      <c r="V31" s="75"/>
      <c r="W31" s="76"/>
    </row>
    <row r="32" spans="1:23" ht="28.5" customHeight="1">
      <c r="A32" s="70"/>
      <c r="B32" s="74"/>
      <c r="C32" s="75"/>
      <c r="D32" s="75"/>
      <c r="E32" s="75"/>
      <c r="F32" s="75"/>
      <c r="G32" s="75"/>
      <c r="H32" s="75"/>
      <c r="I32" s="75"/>
      <c r="J32" s="75"/>
      <c r="K32" s="75"/>
      <c r="L32" s="75"/>
      <c r="M32" s="75"/>
      <c r="N32" s="75"/>
      <c r="O32" s="75"/>
      <c r="P32" s="75"/>
      <c r="Q32" s="75"/>
      <c r="R32" s="75"/>
      <c r="S32" s="75"/>
      <c r="T32" s="75"/>
      <c r="U32" s="75"/>
      <c r="V32" s="75"/>
      <c r="W32" s="76"/>
    </row>
    <row r="33" spans="1:23">
      <c r="A33" s="70"/>
      <c r="B33" s="74"/>
      <c r="C33" s="75"/>
      <c r="D33" s="75"/>
      <c r="E33" s="75"/>
      <c r="F33" s="75"/>
      <c r="G33" s="75"/>
      <c r="H33" s="75"/>
      <c r="I33" s="75"/>
      <c r="J33" s="75"/>
      <c r="K33" s="75"/>
      <c r="L33" s="75"/>
      <c r="M33" s="75"/>
      <c r="N33" s="75"/>
      <c r="O33" s="75"/>
      <c r="P33" s="75"/>
      <c r="Q33" s="75"/>
      <c r="R33" s="75"/>
      <c r="S33" s="75"/>
      <c r="T33" s="75"/>
      <c r="U33" s="75"/>
      <c r="V33" s="75"/>
      <c r="W33" s="76"/>
    </row>
    <row r="34" spans="1:23">
      <c r="A34" s="70"/>
      <c r="B34" s="79"/>
      <c r="C34" s="80"/>
      <c r="D34" s="80"/>
      <c r="E34" s="80"/>
      <c r="F34" s="80"/>
      <c r="G34" s="80"/>
      <c r="H34" s="80"/>
      <c r="I34" s="80"/>
      <c r="J34" s="80"/>
      <c r="K34" s="80"/>
      <c r="L34" s="80"/>
      <c r="M34" s="80"/>
      <c r="N34" s="80"/>
      <c r="O34" s="80"/>
      <c r="P34" s="80"/>
      <c r="Q34" s="80"/>
      <c r="R34" s="80"/>
      <c r="S34" s="80"/>
      <c r="T34" s="80"/>
      <c r="U34" s="80"/>
      <c r="V34" s="80"/>
      <c r="W34" s="81"/>
    </row>
    <row r="35" spans="1:23">
      <c r="A35" s="70"/>
      <c r="B35" s="70"/>
      <c r="C35" s="70"/>
      <c r="D35" s="70"/>
      <c r="E35" s="70"/>
      <c r="F35" s="70"/>
      <c r="G35" s="70"/>
      <c r="H35" s="70"/>
      <c r="I35" s="70"/>
      <c r="J35" s="70"/>
      <c r="K35" s="70"/>
      <c r="L35" s="70"/>
      <c r="M35" s="70"/>
      <c r="N35" s="70"/>
      <c r="O35" s="70"/>
      <c r="P35" s="70"/>
      <c r="Q35" s="70"/>
      <c r="R35" s="70"/>
      <c r="S35" s="70"/>
      <c r="T35" s="70"/>
      <c r="U35" s="70"/>
      <c r="V35" s="70"/>
      <c r="W35" s="70"/>
    </row>
  </sheetData>
  <sheetProtection algorithmName="SHA-512" hashValue="WgJ4jYzzZpqizEoo+CgkX024eoJvZ6iHGzGEkIL1V8uWQAybm8MZ2cFr7XsShbCM2jJ586ppWbpoRHZduZfdbQ==" saltValue="wzgE6J0LdK8vazJ9FitSRA==" spinCount="100000" sheet="1" objects="1" scenarios="1"/>
  <mergeCells count="26">
    <mergeCell ref="H31:U31"/>
    <mergeCell ref="C30:G30"/>
    <mergeCell ref="C31:G31"/>
    <mergeCell ref="H26:N26"/>
    <mergeCell ref="O26:U26"/>
    <mergeCell ref="C29:G29"/>
    <mergeCell ref="H27:M27"/>
    <mergeCell ref="H28:M28"/>
    <mergeCell ref="H29:M29"/>
    <mergeCell ref="O27:T27"/>
    <mergeCell ref="O28:T28"/>
    <mergeCell ref="C26:G26"/>
    <mergeCell ref="C27:G27"/>
    <mergeCell ref="C28:G28"/>
    <mergeCell ref="H30:M30"/>
    <mergeCell ref="O30:T30"/>
    <mergeCell ref="O29:T29"/>
    <mergeCell ref="P3:V3"/>
    <mergeCell ref="N11:W12"/>
    <mergeCell ref="N13:W13"/>
    <mergeCell ref="N14:W14"/>
    <mergeCell ref="H25:U25"/>
    <mergeCell ref="B6:W6"/>
    <mergeCell ref="C22:V22"/>
    <mergeCell ref="C17:V20"/>
    <mergeCell ref="C25:G25"/>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50A48-85C5-4B32-891D-8411F79CA1F5}">
  <dimension ref="A1:U51"/>
  <sheetViews>
    <sheetView zoomScaleNormal="100" zoomScaleSheetLayoutView="85" workbookViewId="0">
      <selection activeCell="H31" sqref="H31:U31"/>
    </sheetView>
  </sheetViews>
  <sheetFormatPr defaultColWidth="3.5" defaultRowHeight="12"/>
  <cols>
    <col min="1" max="1" width="2.125" style="40" customWidth="1"/>
    <col min="2" max="21" width="3.875" style="40" customWidth="1"/>
    <col min="22" max="16384" width="3.5" style="40"/>
  </cols>
  <sheetData>
    <row r="1" spans="1:21">
      <c r="A1" s="82"/>
      <c r="B1" s="82"/>
      <c r="C1" s="82"/>
      <c r="D1" s="82"/>
      <c r="E1" s="82"/>
      <c r="F1" s="82"/>
      <c r="G1" s="82"/>
      <c r="H1" s="82"/>
      <c r="I1" s="82"/>
      <c r="J1" s="82"/>
      <c r="K1" s="82"/>
      <c r="L1" s="82"/>
      <c r="M1" s="82"/>
      <c r="N1" s="82"/>
      <c r="O1" s="82"/>
      <c r="P1" s="82"/>
      <c r="Q1" s="82"/>
      <c r="R1" s="82"/>
      <c r="S1" s="82"/>
      <c r="T1" s="82"/>
      <c r="U1" s="82"/>
    </row>
    <row r="2" spans="1:21">
      <c r="A2" s="82"/>
      <c r="B2" s="84"/>
      <c r="C2" s="85"/>
      <c r="D2" s="85"/>
      <c r="E2" s="85"/>
      <c r="F2" s="85"/>
      <c r="G2" s="85"/>
      <c r="H2" s="85"/>
      <c r="I2" s="85"/>
      <c r="J2" s="85"/>
      <c r="K2" s="85"/>
      <c r="L2" s="85"/>
      <c r="M2" s="85"/>
      <c r="N2" s="85"/>
      <c r="O2" s="85"/>
      <c r="P2" s="85"/>
      <c r="Q2" s="85"/>
      <c r="R2" s="85"/>
      <c r="S2" s="85"/>
      <c r="T2" s="85"/>
      <c r="U2" s="86"/>
    </row>
    <row r="3" spans="1:21">
      <c r="A3" s="82"/>
      <c r="B3" s="87"/>
      <c r="C3" s="88"/>
      <c r="D3" s="88"/>
      <c r="E3" s="88"/>
      <c r="F3" s="88"/>
      <c r="G3" s="88"/>
      <c r="H3" s="88"/>
      <c r="I3" s="88"/>
      <c r="J3" s="88"/>
      <c r="K3" s="88"/>
      <c r="L3" s="88"/>
      <c r="M3" s="88"/>
      <c r="N3" s="88"/>
      <c r="O3" s="201" t="str">
        <f>"延水産第"&amp;入力シート!F66&amp;"号"</f>
        <v>延水産第40号</v>
      </c>
      <c r="P3" s="201"/>
      <c r="Q3" s="201"/>
      <c r="R3" s="201"/>
      <c r="S3" s="201"/>
      <c r="T3" s="201"/>
      <c r="U3" s="89"/>
    </row>
    <row r="4" spans="1:21">
      <c r="A4" s="82"/>
      <c r="B4" s="87"/>
      <c r="C4" s="88"/>
      <c r="D4" s="88"/>
      <c r="E4" s="88"/>
      <c r="F4" s="88"/>
      <c r="G4" s="88"/>
      <c r="H4" s="88"/>
      <c r="I4" s="88"/>
      <c r="J4" s="88"/>
      <c r="K4" s="88"/>
      <c r="L4" s="88"/>
      <c r="M4" s="88"/>
      <c r="N4" s="88"/>
      <c r="O4" s="202">
        <f>入力シート!F65</f>
        <v>46082</v>
      </c>
      <c r="P4" s="202"/>
      <c r="Q4" s="202"/>
      <c r="R4" s="202"/>
      <c r="S4" s="202"/>
      <c r="T4" s="202"/>
      <c r="U4" s="89"/>
    </row>
    <row r="5" spans="1:21">
      <c r="A5" s="82"/>
      <c r="B5" s="87"/>
      <c r="C5" s="88"/>
      <c r="D5" s="88"/>
      <c r="E5" s="88"/>
      <c r="F5" s="88"/>
      <c r="G5" s="88"/>
      <c r="H5" s="88"/>
      <c r="I5" s="88"/>
      <c r="J5" s="88"/>
      <c r="K5" s="88"/>
      <c r="L5" s="88"/>
      <c r="M5" s="88"/>
      <c r="N5" s="88"/>
      <c r="O5" s="88"/>
      <c r="P5" s="88"/>
      <c r="Q5" s="88"/>
      <c r="R5" s="88"/>
      <c r="S5" s="88"/>
      <c r="T5" s="88"/>
      <c r="U5" s="89"/>
    </row>
    <row r="6" spans="1:21" ht="13.5">
      <c r="A6" s="82"/>
      <c r="B6" s="157" t="s">
        <v>137</v>
      </c>
      <c r="C6" s="158"/>
      <c r="D6" s="158"/>
      <c r="E6" s="158"/>
      <c r="F6" s="158"/>
      <c r="G6" s="158"/>
      <c r="H6" s="158"/>
      <c r="I6" s="158"/>
      <c r="J6" s="158"/>
      <c r="K6" s="158"/>
      <c r="L6" s="158"/>
      <c r="M6" s="158"/>
      <c r="N6" s="158"/>
      <c r="O6" s="158"/>
      <c r="P6" s="158"/>
      <c r="Q6" s="158"/>
      <c r="R6" s="158"/>
      <c r="S6" s="158"/>
      <c r="T6" s="158"/>
      <c r="U6" s="159"/>
    </row>
    <row r="7" spans="1:21">
      <c r="A7" s="82"/>
      <c r="B7" s="87"/>
      <c r="C7" s="88"/>
      <c r="D7" s="88"/>
      <c r="E7" s="88"/>
      <c r="F7" s="88"/>
      <c r="G7" s="88"/>
      <c r="H7" s="88"/>
      <c r="I7" s="88"/>
      <c r="J7" s="88"/>
      <c r="K7" s="88"/>
      <c r="L7" s="88"/>
      <c r="M7" s="88"/>
      <c r="N7" s="88"/>
      <c r="O7" s="88"/>
      <c r="P7" s="88"/>
      <c r="Q7" s="88"/>
      <c r="R7" s="88"/>
      <c r="S7" s="88"/>
      <c r="T7" s="88"/>
      <c r="U7" s="89"/>
    </row>
    <row r="8" spans="1:21">
      <c r="A8" s="82"/>
      <c r="B8" s="87"/>
      <c r="C8" s="90" t="s">
        <v>3</v>
      </c>
      <c r="D8" s="82"/>
      <c r="E8" s="203" t="str">
        <f>入力シート!F18</f>
        <v>宮崎県延岡市東本小路１番地２３</v>
      </c>
      <c r="F8" s="203"/>
      <c r="G8" s="203"/>
      <c r="H8" s="203"/>
      <c r="I8" s="203"/>
      <c r="J8" s="203"/>
      <c r="K8" s="203"/>
      <c r="L8" s="203"/>
      <c r="M8" s="88"/>
      <c r="N8" s="88"/>
      <c r="O8" s="88"/>
      <c r="P8" s="88"/>
      <c r="Q8" s="88"/>
      <c r="R8" s="88"/>
      <c r="S8" s="88"/>
      <c r="T8" s="88"/>
      <c r="U8" s="89"/>
    </row>
    <row r="9" spans="1:21">
      <c r="A9" s="82"/>
      <c r="B9" s="87"/>
      <c r="C9" s="88"/>
      <c r="D9" s="82"/>
      <c r="E9" s="98"/>
      <c r="F9" s="98"/>
      <c r="G9" s="98"/>
      <c r="H9" s="98"/>
      <c r="I9" s="98"/>
      <c r="J9" s="98"/>
      <c r="K9" s="98"/>
      <c r="L9" s="98"/>
      <c r="M9" s="88"/>
      <c r="N9" s="88"/>
      <c r="O9" s="88"/>
      <c r="P9" s="88"/>
      <c r="Q9" s="88"/>
      <c r="R9" s="88"/>
      <c r="S9" s="88"/>
      <c r="T9" s="88"/>
      <c r="U9" s="89"/>
    </row>
    <row r="10" spans="1:21">
      <c r="A10" s="82"/>
      <c r="B10" s="87"/>
      <c r="C10" s="90" t="s">
        <v>38</v>
      </c>
      <c r="D10" s="82"/>
      <c r="E10" s="203" t="str">
        <f>入力シート!F19</f>
        <v>延岡株式会社</v>
      </c>
      <c r="F10" s="203"/>
      <c r="G10" s="203"/>
      <c r="H10" s="203"/>
      <c r="I10" s="203"/>
      <c r="J10" s="203"/>
      <c r="K10" s="203"/>
      <c r="L10" s="203"/>
      <c r="M10" s="88"/>
      <c r="N10" s="88"/>
      <c r="O10" s="88"/>
      <c r="P10" s="88"/>
      <c r="Q10" s="88"/>
      <c r="R10" s="88"/>
      <c r="S10" s="88"/>
      <c r="T10" s="88"/>
      <c r="U10" s="89"/>
    </row>
    <row r="11" spans="1:21">
      <c r="A11" s="82"/>
      <c r="B11" s="87"/>
      <c r="C11" s="88"/>
      <c r="D11" s="88"/>
      <c r="E11" s="204" t="str">
        <f>" "&amp;入力シート!F20&amp;" 　様"</f>
        <v xml:space="preserve"> 延岡　太郎 　様</v>
      </c>
      <c r="F11" s="204"/>
      <c r="G11" s="204"/>
      <c r="H11" s="204"/>
      <c r="I11" s="204"/>
      <c r="J11" s="204"/>
      <c r="K11" s="204"/>
      <c r="L11" s="204"/>
      <c r="M11" s="82"/>
      <c r="N11" s="82"/>
      <c r="O11" s="88"/>
      <c r="P11" s="88"/>
      <c r="Q11" s="88"/>
      <c r="R11" s="88"/>
      <c r="S11" s="88"/>
      <c r="T11" s="88"/>
      <c r="U11" s="89"/>
    </row>
    <row r="12" spans="1:21">
      <c r="A12" s="82"/>
      <c r="B12" s="87"/>
      <c r="C12" s="88"/>
      <c r="D12" s="88"/>
      <c r="E12" s="88"/>
      <c r="F12" s="88"/>
      <c r="G12" s="88"/>
      <c r="H12" s="88"/>
      <c r="I12" s="88"/>
      <c r="J12" s="88"/>
      <c r="K12" s="88"/>
      <c r="L12" s="88"/>
      <c r="M12" s="82"/>
      <c r="N12" s="82"/>
      <c r="O12" s="88"/>
      <c r="P12" s="88"/>
      <c r="Q12" s="88"/>
      <c r="R12" s="88"/>
      <c r="S12" s="88"/>
      <c r="T12" s="88"/>
      <c r="U12" s="89"/>
    </row>
    <row r="13" spans="1:21">
      <c r="A13" s="82"/>
      <c r="B13" s="87"/>
      <c r="C13" s="88"/>
      <c r="D13" s="88"/>
      <c r="E13" s="88"/>
      <c r="F13" s="88"/>
      <c r="G13" s="88"/>
      <c r="H13" s="88"/>
      <c r="I13" s="88"/>
      <c r="J13" s="88"/>
      <c r="K13" s="88"/>
      <c r="L13" s="88"/>
      <c r="M13" s="82"/>
      <c r="N13" s="82"/>
      <c r="O13" s="88"/>
      <c r="P13" s="88"/>
      <c r="Q13" s="88"/>
      <c r="R13" s="88"/>
      <c r="S13" s="88"/>
      <c r="T13" s="88"/>
      <c r="U13" s="89"/>
    </row>
    <row r="14" spans="1:21">
      <c r="A14" s="82"/>
      <c r="B14" s="87"/>
      <c r="C14" s="88"/>
      <c r="D14" s="88"/>
      <c r="E14" s="88"/>
      <c r="F14" s="88"/>
      <c r="G14" s="88"/>
      <c r="H14" s="88"/>
      <c r="I14" s="88"/>
      <c r="J14" s="88"/>
      <c r="K14" s="88"/>
      <c r="L14" s="88"/>
      <c r="M14" s="88"/>
      <c r="N14" s="88"/>
      <c r="O14" s="88"/>
      <c r="P14" s="88"/>
      <c r="Q14" s="88"/>
      <c r="R14" s="90" t="s">
        <v>246</v>
      </c>
      <c r="S14" s="82"/>
      <c r="T14" s="88" t="s">
        <v>39</v>
      </c>
      <c r="U14" s="89"/>
    </row>
    <row r="15" spans="1:21">
      <c r="A15" s="82"/>
      <c r="B15" s="87"/>
      <c r="C15" s="88"/>
      <c r="D15" s="88"/>
      <c r="E15" s="88"/>
      <c r="F15" s="88"/>
      <c r="G15" s="88"/>
      <c r="H15" s="88"/>
      <c r="I15" s="88"/>
      <c r="J15" s="88"/>
      <c r="K15" s="88"/>
      <c r="L15" s="88"/>
      <c r="M15" s="88"/>
      <c r="N15" s="88"/>
      <c r="O15" s="88"/>
      <c r="P15" s="88"/>
      <c r="Q15" s="88"/>
      <c r="R15" s="88"/>
      <c r="S15" s="88"/>
      <c r="T15" s="88"/>
      <c r="U15" s="89"/>
    </row>
    <row r="16" spans="1:21">
      <c r="A16" s="82"/>
      <c r="B16" s="87"/>
      <c r="C16" s="88"/>
      <c r="D16" s="88"/>
      <c r="E16" s="88"/>
      <c r="F16" s="88"/>
      <c r="G16" s="88"/>
      <c r="H16" s="88"/>
      <c r="I16" s="88"/>
      <c r="J16" s="88"/>
      <c r="K16" s="88"/>
      <c r="L16" s="88"/>
      <c r="M16" s="88"/>
      <c r="N16" s="88"/>
      <c r="O16" s="88"/>
      <c r="P16" s="88"/>
      <c r="Q16" s="88"/>
      <c r="R16" s="88"/>
      <c r="S16" s="88"/>
      <c r="T16" s="88"/>
      <c r="U16" s="89"/>
    </row>
    <row r="17" spans="1:21" ht="13.5" customHeight="1">
      <c r="A17" s="82"/>
      <c r="B17" s="87"/>
      <c r="C17" s="198" t="str">
        <f>"　"&amp;TEXT(入力シート!F57,"[$-ja-JP]ggge年m月d日")&amp;"付けで提出のあった水産業新技術・設備導入支援事業に係る補助事業変更承認申請について、次のとおり承認しますので通知します。"</f>
        <v>　令和7年10月1日付けで提出のあった水産業新技術・設備導入支援事業に係る補助事業変更承認申請について、次のとおり承認しますので通知します。</v>
      </c>
      <c r="D17" s="198"/>
      <c r="E17" s="198"/>
      <c r="F17" s="198"/>
      <c r="G17" s="198"/>
      <c r="H17" s="198"/>
      <c r="I17" s="198"/>
      <c r="J17" s="198"/>
      <c r="K17" s="198"/>
      <c r="L17" s="198"/>
      <c r="M17" s="198"/>
      <c r="N17" s="198"/>
      <c r="O17" s="198"/>
      <c r="P17" s="198"/>
      <c r="Q17" s="198"/>
      <c r="R17" s="198"/>
      <c r="S17" s="198"/>
      <c r="T17" s="198"/>
      <c r="U17" s="89"/>
    </row>
    <row r="18" spans="1:21">
      <c r="A18" s="82"/>
      <c r="B18" s="87"/>
      <c r="C18" s="198"/>
      <c r="D18" s="198"/>
      <c r="E18" s="198"/>
      <c r="F18" s="198"/>
      <c r="G18" s="198"/>
      <c r="H18" s="198"/>
      <c r="I18" s="198"/>
      <c r="J18" s="198"/>
      <c r="K18" s="198"/>
      <c r="L18" s="198"/>
      <c r="M18" s="198"/>
      <c r="N18" s="198"/>
      <c r="O18" s="198"/>
      <c r="P18" s="198"/>
      <c r="Q18" s="198"/>
      <c r="R18" s="198"/>
      <c r="S18" s="198"/>
      <c r="T18" s="198"/>
      <c r="U18" s="89"/>
    </row>
    <row r="19" spans="1:21">
      <c r="A19" s="82"/>
      <c r="B19" s="87"/>
      <c r="C19" s="198"/>
      <c r="D19" s="198"/>
      <c r="E19" s="198"/>
      <c r="F19" s="198"/>
      <c r="G19" s="198"/>
      <c r="H19" s="198"/>
      <c r="I19" s="198"/>
      <c r="J19" s="198"/>
      <c r="K19" s="198"/>
      <c r="L19" s="198"/>
      <c r="M19" s="198"/>
      <c r="N19" s="198"/>
      <c r="O19" s="198"/>
      <c r="P19" s="198"/>
      <c r="Q19" s="198"/>
      <c r="R19" s="198"/>
      <c r="S19" s="198"/>
      <c r="T19" s="198"/>
      <c r="U19" s="89"/>
    </row>
    <row r="20" spans="1:21">
      <c r="A20" s="82"/>
      <c r="B20" s="87"/>
      <c r="C20" s="198"/>
      <c r="D20" s="198"/>
      <c r="E20" s="198"/>
      <c r="F20" s="198"/>
      <c r="G20" s="198"/>
      <c r="H20" s="198"/>
      <c r="I20" s="198"/>
      <c r="J20" s="198"/>
      <c r="K20" s="198"/>
      <c r="L20" s="198"/>
      <c r="M20" s="198"/>
      <c r="N20" s="198"/>
      <c r="O20" s="198"/>
      <c r="P20" s="198"/>
      <c r="Q20" s="198"/>
      <c r="R20" s="198"/>
      <c r="S20" s="198"/>
      <c r="T20" s="198"/>
      <c r="U20" s="89"/>
    </row>
    <row r="21" spans="1:21">
      <c r="A21" s="82"/>
      <c r="B21" s="87"/>
      <c r="C21" s="198"/>
      <c r="D21" s="198"/>
      <c r="E21" s="198"/>
      <c r="F21" s="198"/>
      <c r="G21" s="198"/>
      <c r="H21" s="198"/>
      <c r="I21" s="198"/>
      <c r="J21" s="198"/>
      <c r="K21" s="198"/>
      <c r="L21" s="198"/>
      <c r="M21" s="198"/>
      <c r="N21" s="198"/>
      <c r="O21" s="198"/>
      <c r="P21" s="198"/>
      <c r="Q21" s="198"/>
      <c r="R21" s="198"/>
      <c r="S21" s="198"/>
      <c r="T21" s="198"/>
      <c r="U21" s="89"/>
    </row>
    <row r="22" spans="1:21">
      <c r="A22" s="82"/>
      <c r="B22" s="87"/>
      <c r="C22" s="99"/>
      <c r="D22" s="99"/>
      <c r="E22" s="99"/>
      <c r="F22" s="99"/>
      <c r="G22" s="99"/>
      <c r="H22" s="99"/>
      <c r="I22" s="99"/>
      <c r="J22" s="99"/>
      <c r="K22" s="99"/>
      <c r="L22" s="99"/>
      <c r="M22" s="99"/>
      <c r="N22" s="99"/>
      <c r="O22" s="99"/>
      <c r="P22" s="99"/>
      <c r="Q22" s="99"/>
      <c r="R22" s="99"/>
      <c r="S22" s="99"/>
      <c r="T22" s="99"/>
      <c r="U22" s="89"/>
    </row>
    <row r="23" spans="1:21">
      <c r="A23" s="82"/>
      <c r="B23" s="87"/>
      <c r="C23" s="199" t="s">
        <v>4</v>
      </c>
      <c r="D23" s="199"/>
      <c r="E23" s="199"/>
      <c r="F23" s="199"/>
      <c r="G23" s="199"/>
      <c r="H23" s="199"/>
      <c r="I23" s="199"/>
      <c r="J23" s="199"/>
      <c r="K23" s="199"/>
      <c r="L23" s="199"/>
      <c r="M23" s="199"/>
      <c r="N23" s="199"/>
      <c r="O23" s="199"/>
      <c r="P23" s="199"/>
      <c r="Q23" s="199"/>
      <c r="R23" s="199"/>
      <c r="S23" s="199"/>
      <c r="T23" s="199"/>
      <c r="U23" s="89"/>
    </row>
    <row r="24" spans="1:21">
      <c r="A24" s="82"/>
      <c r="B24" s="87"/>
      <c r="C24" s="88"/>
      <c r="D24" s="88"/>
      <c r="E24" s="88"/>
      <c r="F24" s="88"/>
      <c r="G24" s="88"/>
      <c r="H24" s="88"/>
      <c r="I24" s="88"/>
      <c r="J24" s="88"/>
      <c r="K24" s="88"/>
      <c r="L24" s="88"/>
      <c r="M24" s="88"/>
      <c r="N24" s="88"/>
      <c r="O24" s="88"/>
      <c r="P24" s="88"/>
      <c r="Q24" s="88"/>
      <c r="R24" s="88"/>
      <c r="S24" s="88"/>
      <c r="T24" s="88"/>
      <c r="U24" s="89"/>
    </row>
    <row r="25" spans="1:21" ht="13.5">
      <c r="A25" s="82"/>
      <c r="B25" s="87"/>
      <c r="C25" s="88" t="s">
        <v>203</v>
      </c>
      <c r="D25" s="88"/>
      <c r="E25" s="88"/>
      <c r="F25" s="88"/>
      <c r="G25" s="88"/>
      <c r="H25" s="88"/>
      <c r="I25" s="88"/>
      <c r="J25" s="109"/>
      <c r="K25" s="109"/>
      <c r="L25" s="109"/>
      <c r="M25" s="109"/>
      <c r="N25" s="109"/>
      <c r="O25" s="109"/>
      <c r="P25" s="88"/>
      <c r="Q25" s="88"/>
      <c r="R25" s="88"/>
      <c r="S25" s="88"/>
      <c r="T25" s="88"/>
      <c r="U25" s="89"/>
    </row>
    <row r="26" spans="1:21">
      <c r="A26" s="82"/>
      <c r="B26" s="87"/>
      <c r="C26" s="88"/>
      <c r="D26" s="88"/>
      <c r="E26" s="88"/>
      <c r="F26" s="88"/>
      <c r="G26" s="88"/>
      <c r="H26" s="88"/>
      <c r="I26" s="88"/>
      <c r="J26" s="88"/>
      <c r="K26" s="88"/>
      <c r="L26" s="88"/>
      <c r="M26" s="88"/>
      <c r="N26" s="88"/>
      <c r="O26" s="88"/>
      <c r="P26" s="88"/>
      <c r="Q26" s="88"/>
      <c r="R26" s="88"/>
      <c r="S26" s="88"/>
      <c r="T26" s="88"/>
      <c r="U26" s="89"/>
    </row>
    <row r="27" spans="1:21" s="47" customFormat="1" ht="17.25" customHeight="1">
      <c r="A27" s="83"/>
      <c r="B27" s="110"/>
      <c r="C27" s="111"/>
      <c r="D27" s="112" t="s">
        <v>204</v>
      </c>
      <c r="E27" s="113"/>
      <c r="F27" s="113"/>
      <c r="G27" s="113"/>
      <c r="H27" s="113"/>
      <c r="I27" s="113"/>
      <c r="J27" s="113" t="str">
        <f>IF(入力シート!F58="",TEXT(入力シート!F24,"###,###,###")&amp;"（変更なし）",TEXT(入力シート!F58,"###,###,###")&amp;" 円（変更前　"&amp;TEXT(入力シート!F24,"###,###,###")&amp;" 円）")</f>
        <v>2,200,000 円（変更前　1,980,000 円）</v>
      </c>
      <c r="K27" s="114"/>
      <c r="L27" s="114"/>
      <c r="M27" s="114"/>
      <c r="N27" s="114"/>
      <c r="O27" s="111"/>
      <c r="P27" s="111"/>
      <c r="Q27" s="111"/>
      <c r="R27" s="111"/>
      <c r="S27" s="111"/>
      <c r="T27" s="111"/>
      <c r="U27" s="115"/>
    </row>
    <row r="28" spans="1:21" s="47" customFormat="1" ht="17.25" customHeight="1">
      <c r="A28" s="83"/>
      <c r="B28" s="110"/>
      <c r="C28" s="111"/>
      <c r="D28" s="112"/>
      <c r="E28" s="112"/>
      <c r="F28" s="116"/>
      <c r="G28" s="116"/>
      <c r="H28" s="116"/>
      <c r="I28" s="116"/>
      <c r="J28" s="116"/>
      <c r="K28" s="83"/>
      <c r="L28" s="111"/>
      <c r="M28" s="111"/>
      <c r="N28" s="111"/>
      <c r="O28" s="111"/>
      <c r="P28" s="111"/>
      <c r="Q28" s="111"/>
      <c r="R28" s="111"/>
      <c r="S28" s="111"/>
      <c r="T28" s="111"/>
      <c r="U28" s="115"/>
    </row>
    <row r="29" spans="1:21" s="48" customFormat="1" ht="17.25" customHeight="1">
      <c r="A29" s="116"/>
      <c r="B29" s="117"/>
      <c r="C29" s="112"/>
      <c r="D29" s="112" t="s">
        <v>205</v>
      </c>
      <c r="E29" s="112"/>
      <c r="F29" s="112"/>
      <c r="G29" s="112"/>
      <c r="H29" s="112"/>
      <c r="I29" s="112"/>
      <c r="J29" s="112" t="str">
        <f>IF(入力シート!F59="",TEXT(入力シート!F25,"###,###,###")&amp;"（変更なし）",TEXT(入力シート!F59,"###,###,###")&amp;" 円（変更前　"&amp;TEXT(入力シート!F25,"###,###,###")&amp;" 円）")</f>
        <v>2,000,000 円（変更前　1,800,000 円）</v>
      </c>
      <c r="K29" s="112"/>
      <c r="L29" s="112"/>
      <c r="M29" s="112"/>
      <c r="N29" s="112"/>
      <c r="O29" s="112"/>
      <c r="P29" s="112"/>
      <c r="Q29" s="112"/>
      <c r="R29" s="112"/>
      <c r="S29" s="112"/>
      <c r="T29" s="112"/>
      <c r="U29" s="118"/>
    </row>
    <row r="30" spans="1:21" s="48" customFormat="1" ht="17.25" customHeight="1">
      <c r="A30" s="116"/>
      <c r="B30" s="117"/>
      <c r="C30" s="116"/>
      <c r="D30" s="112"/>
      <c r="E30" s="116"/>
      <c r="F30" s="112"/>
      <c r="G30" s="112"/>
      <c r="H30" s="112"/>
      <c r="I30" s="112"/>
      <c r="J30" s="112"/>
      <c r="K30" s="112"/>
      <c r="L30" s="112"/>
      <c r="M30" s="112"/>
      <c r="N30" s="112"/>
      <c r="O30" s="112"/>
      <c r="P30" s="112"/>
      <c r="Q30" s="112"/>
      <c r="R30" s="112"/>
      <c r="S30" s="112"/>
      <c r="T30" s="112"/>
      <c r="U30" s="118"/>
    </row>
    <row r="31" spans="1:21" s="48" customFormat="1" ht="17.25" customHeight="1">
      <c r="A31" s="116"/>
      <c r="B31" s="117"/>
      <c r="C31" s="112"/>
      <c r="D31" s="112" t="s">
        <v>206</v>
      </c>
      <c r="E31" s="116"/>
      <c r="F31" s="112"/>
      <c r="G31" s="112"/>
      <c r="H31" s="112"/>
      <c r="I31" s="112"/>
      <c r="J31" s="116" t="str">
        <f>IF(入力シート!F60="",TEXT(入力シート!F26,"###,###,###")&amp;"（変更なし）",TEXT(入力シート!F60,"###,###,###")&amp;" 円（変更前　"&amp;TEXT(入力シート!F26,"###,###,###")&amp;" 円）")</f>
        <v>1,000,000 円（変更前　900,000 円）</v>
      </c>
      <c r="K31" s="112"/>
      <c r="L31" s="112"/>
      <c r="M31" s="112"/>
      <c r="N31" s="112"/>
      <c r="O31" s="112"/>
      <c r="P31" s="112"/>
      <c r="Q31" s="112"/>
      <c r="R31" s="112"/>
      <c r="S31" s="112"/>
      <c r="T31" s="112"/>
      <c r="U31" s="118"/>
    </row>
    <row r="32" spans="1:21" s="48" customFormat="1" ht="17.25" customHeight="1">
      <c r="A32" s="116"/>
      <c r="B32" s="117"/>
      <c r="C32" s="112"/>
      <c r="D32" s="112"/>
      <c r="E32" s="116"/>
      <c r="F32" s="112"/>
      <c r="G32" s="112"/>
      <c r="H32" s="112"/>
      <c r="I32" s="112"/>
      <c r="J32" s="112"/>
      <c r="K32" s="112"/>
      <c r="L32" s="112"/>
      <c r="M32" s="112"/>
      <c r="N32" s="112"/>
      <c r="O32" s="112"/>
      <c r="P32" s="112"/>
      <c r="Q32" s="112"/>
      <c r="R32" s="112"/>
      <c r="S32" s="112"/>
      <c r="T32" s="112"/>
      <c r="U32" s="118"/>
    </row>
    <row r="33" spans="1:21" s="48" customFormat="1" ht="17.25" customHeight="1">
      <c r="A33" s="116"/>
      <c r="B33" s="117"/>
      <c r="C33" s="112"/>
      <c r="D33" s="112" t="s">
        <v>207</v>
      </c>
      <c r="E33" s="116"/>
      <c r="F33" s="112"/>
      <c r="G33" s="112"/>
      <c r="H33" s="112"/>
      <c r="I33" s="112"/>
      <c r="J33" s="126" t="str">
        <f>IF(入力シート!F61="",TEXT(入力シート!F23,"[$-ja-JP]ggge年m月d日")&amp;"（変更なし）",TEXT(入力シート!F61,"[$-ja-JP]ggge年m月d日")&amp;"（変更前　"&amp;TEXT(入力シート!F23,"[$-ja-JP]ggge年m月d日")&amp;"）")</f>
        <v>令和7年3月15日（変更前　令和8年3月31日）</v>
      </c>
      <c r="K33" s="113"/>
      <c r="L33" s="113"/>
      <c r="M33" s="113"/>
      <c r="N33" s="113"/>
      <c r="O33" s="113"/>
      <c r="P33" s="112"/>
      <c r="Q33" s="112"/>
      <c r="R33" s="112"/>
      <c r="S33" s="112"/>
      <c r="T33" s="112"/>
      <c r="U33" s="118"/>
    </row>
    <row r="34" spans="1:21" s="33" customFormat="1" ht="18" customHeight="1">
      <c r="A34" s="100"/>
      <c r="B34" s="101"/>
      <c r="C34" s="102"/>
      <c r="D34" s="102"/>
      <c r="E34" s="100"/>
      <c r="F34" s="102"/>
      <c r="G34" s="102"/>
      <c r="H34" s="102"/>
      <c r="I34" s="102"/>
      <c r="J34" s="102"/>
      <c r="K34" s="102"/>
      <c r="L34" s="102"/>
      <c r="M34" s="102"/>
      <c r="N34" s="102"/>
      <c r="O34" s="102"/>
      <c r="P34" s="102"/>
      <c r="Q34" s="102"/>
      <c r="R34" s="102"/>
      <c r="S34" s="102"/>
      <c r="T34" s="102"/>
      <c r="U34" s="103"/>
    </row>
    <row r="35" spans="1:21" s="33" customFormat="1" ht="18" customHeight="1">
      <c r="A35" s="100"/>
      <c r="B35" s="101"/>
      <c r="C35" s="102"/>
      <c r="D35" s="102"/>
      <c r="E35" s="100"/>
      <c r="F35" s="102"/>
      <c r="G35" s="102"/>
      <c r="H35" s="102"/>
      <c r="I35" s="102"/>
      <c r="J35" s="102"/>
      <c r="K35" s="102"/>
      <c r="L35" s="102"/>
      <c r="M35" s="102"/>
      <c r="N35" s="102"/>
      <c r="O35" s="102"/>
      <c r="P35" s="102"/>
      <c r="Q35" s="102"/>
      <c r="R35" s="102"/>
      <c r="S35" s="102"/>
      <c r="T35" s="102"/>
      <c r="U35" s="103"/>
    </row>
    <row r="36" spans="1:21" s="33" customFormat="1" ht="18" customHeight="1">
      <c r="A36" s="100"/>
      <c r="B36" s="101"/>
      <c r="C36" s="102"/>
      <c r="D36" s="102"/>
      <c r="E36" s="102"/>
      <c r="F36" s="102"/>
      <c r="G36" s="102"/>
      <c r="H36" s="102"/>
      <c r="I36" s="102"/>
      <c r="J36" s="102"/>
      <c r="K36" s="102"/>
      <c r="L36" s="102"/>
      <c r="M36" s="102"/>
      <c r="N36" s="102"/>
      <c r="O36" s="102"/>
      <c r="P36" s="102"/>
      <c r="Q36" s="102"/>
      <c r="R36" s="102"/>
      <c r="S36" s="102"/>
      <c r="T36" s="102"/>
      <c r="U36" s="103"/>
    </row>
    <row r="37" spans="1:21" s="33" customFormat="1" ht="18" customHeight="1">
      <c r="A37" s="100"/>
      <c r="B37" s="101"/>
      <c r="C37" s="102"/>
      <c r="D37" s="108"/>
      <c r="E37" s="108"/>
      <c r="F37" s="108"/>
      <c r="G37" s="108"/>
      <c r="H37" s="108"/>
      <c r="I37" s="108"/>
      <c r="J37" s="108"/>
      <c r="K37" s="108"/>
      <c r="L37" s="108"/>
      <c r="M37" s="108"/>
      <c r="N37" s="108"/>
      <c r="O37" s="108"/>
      <c r="P37" s="108"/>
      <c r="Q37" s="108"/>
      <c r="R37" s="108"/>
      <c r="S37" s="108"/>
      <c r="T37" s="108"/>
      <c r="U37" s="103"/>
    </row>
    <row r="38" spans="1:21" s="33" customFormat="1" ht="18" customHeight="1">
      <c r="A38" s="100"/>
      <c r="B38" s="101"/>
      <c r="C38" s="102"/>
      <c r="D38" s="108"/>
      <c r="E38" s="108"/>
      <c r="F38" s="108"/>
      <c r="G38" s="108"/>
      <c r="H38" s="108"/>
      <c r="I38" s="108"/>
      <c r="J38" s="108"/>
      <c r="K38" s="108"/>
      <c r="L38" s="108"/>
      <c r="M38" s="108"/>
      <c r="N38" s="108"/>
      <c r="O38" s="108"/>
      <c r="P38" s="108"/>
      <c r="Q38" s="108"/>
      <c r="R38" s="108"/>
      <c r="S38" s="108"/>
      <c r="T38" s="108"/>
      <c r="U38" s="103"/>
    </row>
    <row r="39" spans="1:21" s="33" customFormat="1" ht="18" customHeight="1">
      <c r="A39" s="100"/>
      <c r="B39" s="101"/>
      <c r="C39" s="102"/>
      <c r="D39" s="102"/>
      <c r="E39" s="102"/>
      <c r="F39" s="102"/>
      <c r="G39" s="102"/>
      <c r="H39" s="102"/>
      <c r="I39" s="102"/>
      <c r="J39" s="102"/>
      <c r="K39" s="102"/>
      <c r="L39" s="102"/>
      <c r="M39" s="102"/>
      <c r="N39" s="102"/>
      <c r="O39" s="102"/>
      <c r="P39" s="102"/>
      <c r="Q39" s="102"/>
      <c r="R39" s="102"/>
      <c r="S39" s="102"/>
      <c r="T39" s="102"/>
      <c r="U39" s="103"/>
    </row>
    <row r="40" spans="1:21" s="33" customFormat="1" ht="18" customHeight="1">
      <c r="A40" s="100"/>
      <c r="B40" s="101"/>
      <c r="C40" s="102"/>
      <c r="D40" s="102"/>
      <c r="E40" s="102"/>
      <c r="F40" s="102"/>
      <c r="G40" s="102"/>
      <c r="H40" s="102"/>
      <c r="I40" s="102"/>
      <c r="J40" s="102"/>
      <c r="K40" s="102"/>
      <c r="L40" s="102"/>
      <c r="M40" s="102"/>
      <c r="N40" s="102"/>
      <c r="O40" s="102"/>
      <c r="P40" s="102"/>
      <c r="Q40" s="102"/>
      <c r="R40" s="102"/>
      <c r="S40" s="102"/>
      <c r="T40" s="102"/>
      <c r="U40" s="103"/>
    </row>
    <row r="41" spans="1:21" s="33" customFormat="1" ht="18" customHeight="1">
      <c r="A41" s="100"/>
      <c r="B41" s="101"/>
      <c r="C41" s="102"/>
      <c r="D41" s="102"/>
      <c r="E41" s="102"/>
      <c r="F41" s="102"/>
      <c r="G41" s="102"/>
      <c r="H41" s="102"/>
      <c r="I41" s="102"/>
      <c r="J41" s="102"/>
      <c r="K41" s="102"/>
      <c r="L41" s="102"/>
      <c r="M41" s="102"/>
      <c r="N41" s="102"/>
      <c r="O41" s="102"/>
      <c r="P41" s="102"/>
      <c r="Q41" s="102"/>
      <c r="R41" s="102"/>
      <c r="S41" s="102"/>
      <c r="T41" s="102"/>
      <c r="U41" s="103"/>
    </row>
    <row r="42" spans="1:21" s="33" customFormat="1" ht="18" customHeight="1">
      <c r="A42" s="100"/>
      <c r="B42" s="101"/>
      <c r="C42" s="102"/>
      <c r="D42" s="102"/>
      <c r="E42" s="102"/>
      <c r="F42" s="102"/>
      <c r="G42" s="102"/>
      <c r="H42" s="102"/>
      <c r="I42" s="102"/>
      <c r="J42" s="102"/>
      <c r="K42" s="102"/>
      <c r="L42" s="102"/>
      <c r="M42" s="102"/>
      <c r="N42" s="102"/>
      <c r="O42" s="102"/>
      <c r="P42" s="102"/>
      <c r="Q42" s="102"/>
      <c r="R42" s="102"/>
      <c r="S42" s="102"/>
      <c r="T42" s="102"/>
      <c r="U42" s="103"/>
    </row>
    <row r="43" spans="1:21" s="33" customFormat="1" ht="18" customHeight="1">
      <c r="A43" s="100"/>
      <c r="B43" s="101"/>
      <c r="C43" s="102"/>
      <c r="D43" s="102"/>
      <c r="E43" s="102"/>
      <c r="F43" s="102"/>
      <c r="G43" s="102"/>
      <c r="H43" s="102"/>
      <c r="I43" s="102"/>
      <c r="J43" s="102"/>
      <c r="K43" s="102"/>
      <c r="L43" s="102"/>
      <c r="M43" s="102"/>
      <c r="N43" s="102"/>
      <c r="O43" s="102"/>
      <c r="P43" s="102"/>
      <c r="Q43" s="102"/>
      <c r="R43" s="102"/>
      <c r="S43" s="102"/>
      <c r="T43" s="102"/>
      <c r="U43" s="103"/>
    </row>
    <row r="44" spans="1:21" s="33" customFormat="1" ht="18" customHeight="1">
      <c r="A44" s="100"/>
      <c r="B44" s="101"/>
      <c r="C44" s="102"/>
      <c r="D44" s="102"/>
      <c r="E44" s="102"/>
      <c r="F44" s="102"/>
      <c r="G44" s="102"/>
      <c r="H44" s="102"/>
      <c r="I44" s="102"/>
      <c r="J44" s="102"/>
      <c r="K44" s="102"/>
      <c r="L44" s="102"/>
      <c r="M44" s="102"/>
      <c r="N44" s="102"/>
      <c r="O44" s="102"/>
      <c r="P44" s="102"/>
      <c r="Q44" s="102"/>
      <c r="R44" s="102"/>
      <c r="S44" s="102"/>
      <c r="T44" s="102"/>
      <c r="U44" s="103"/>
    </row>
    <row r="45" spans="1:21" s="33" customFormat="1" ht="18" customHeight="1">
      <c r="A45" s="100"/>
      <c r="B45" s="101"/>
      <c r="C45" s="102"/>
      <c r="D45" s="102"/>
      <c r="E45" s="102"/>
      <c r="F45" s="102"/>
      <c r="G45" s="102"/>
      <c r="H45" s="102"/>
      <c r="I45" s="102"/>
      <c r="J45" s="102"/>
      <c r="K45" s="102"/>
      <c r="L45" s="102"/>
      <c r="M45" s="102"/>
      <c r="N45" s="102"/>
      <c r="O45" s="102"/>
      <c r="P45" s="102"/>
      <c r="Q45" s="102"/>
      <c r="R45" s="102"/>
      <c r="S45" s="102"/>
      <c r="T45" s="102"/>
      <c r="U45" s="103"/>
    </row>
    <row r="46" spans="1:21" s="33" customFormat="1" ht="18" customHeight="1">
      <c r="A46" s="100"/>
      <c r="B46" s="101"/>
      <c r="C46" s="102"/>
      <c r="D46" s="102"/>
      <c r="E46" s="102"/>
      <c r="F46" s="102"/>
      <c r="G46" s="102"/>
      <c r="H46" s="102"/>
      <c r="I46" s="102"/>
      <c r="J46" s="102"/>
      <c r="K46" s="102"/>
      <c r="L46" s="102"/>
      <c r="M46" s="102"/>
      <c r="N46" s="102"/>
      <c r="O46" s="102"/>
      <c r="P46" s="102"/>
      <c r="Q46" s="102"/>
      <c r="R46" s="102"/>
      <c r="S46" s="102"/>
      <c r="T46" s="102"/>
      <c r="U46" s="103"/>
    </row>
    <row r="47" spans="1:21" s="33" customFormat="1" ht="18" customHeight="1">
      <c r="A47" s="100"/>
      <c r="B47" s="101"/>
      <c r="C47" s="102"/>
      <c r="D47" s="102"/>
      <c r="E47" s="102"/>
      <c r="F47" s="102"/>
      <c r="G47" s="102"/>
      <c r="H47" s="102"/>
      <c r="I47" s="102"/>
      <c r="J47" s="102"/>
      <c r="K47" s="102"/>
      <c r="L47" s="102"/>
      <c r="M47" s="102"/>
      <c r="N47" s="102"/>
      <c r="O47" s="102"/>
      <c r="P47" s="102"/>
      <c r="Q47" s="102"/>
      <c r="R47" s="102"/>
      <c r="S47" s="102"/>
      <c r="T47" s="102"/>
      <c r="U47" s="103"/>
    </row>
    <row r="48" spans="1:21" s="33" customFormat="1" ht="18" customHeight="1">
      <c r="A48" s="100"/>
      <c r="B48" s="101"/>
      <c r="C48" s="102"/>
      <c r="D48" s="102"/>
      <c r="E48" s="102"/>
      <c r="F48" s="102"/>
      <c r="G48" s="102"/>
      <c r="H48" s="102"/>
      <c r="I48" s="102"/>
      <c r="J48" s="102"/>
      <c r="K48" s="102"/>
      <c r="L48" s="102"/>
      <c r="M48" s="102"/>
      <c r="N48" s="102"/>
      <c r="O48" s="102"/>
      <c r="P48" s="102"/>
      <c r="Q48" s="102"/>
      <c r="R48" s="102"/>
      <c r="S48" s="102"/>
      <c r="T48" s="102"/>
      <c r="U48" s="103"/>
    </row>
    <row r="49" spans="1:21">
      <c r="A49" s="82"/>
      <c r="B49" s="87"/>
      <c r="C49" s="88"/>
      <c r="D49" s="88"/>
      <c r="E49" s="88"/>
      <c r="F49" s="88"/>
      <c r="G49" s="88"/>
      <c r="H49" s="88"/>
      <c r="I49" s="88"/>
      <c r="J49" s="88"/>
      <c r="K49" s="88"/>
      <c r="L49" s="88"/>
      <c r="M49" s="88"/>
      <c r="N49" s="88"/>
      <c r="O49" s="88"/>
      <c r="P49" s="88"/>
      <c r="Q49" s="88"/>
      <c r="R49" s="88"/>
      <c r="S49" s="88"/>
      <c r="T49" s="88"/>
      <c r="U49" s="89"/>
    </row>
    <row r="50" spans="1:21">
      <c r="A50" s="82"/>
      <c r="B50" s="87"/>
      <c r="C50" s="88"/>
      <c r="D50" s="88"/>
      <c r="E50" s="88"/>
      <c r="F50" s="88"/>
      <c r="G50" s="88"/>
      <c r="H50" s="88"/>
      <c r="I50" s="88"/>
      <c r="J50" s="88"/>
      <c r="K50" s="88"/>
      <c r="L50" s="88"/>
      <c r="M50" s="88"/>
      <c r="N50" s="88"/>
      <c r="O50" s="88"/>
      <c r="P50" s="88"/>
      <c r="Q50" s="88"/>
      <c r="R50" s="88"/>
      <c r="S50" s="88"/>
      <c r="T50" s="88"/>
      <c r="U50" s="89"/>
    </row>
    <row r="51" spans="1:21">
      <c r="A51" s="82"/>
      <c r="B51" s="91"/>
      <c r="C51" s="92"/>
      <c r="D51" s="92"/>
      <c r="E51" s="92"/>
      <c r="F51" s="92"/>
      <c r="G51" s="92"/>
      <c r="H51" s="92"/>
      <c r="I51" s="92"/>
      <c r="J51" s="92"/>
      <c r="K51" s="92"/>
      <c r="L51" s="92"/>
      <c r="M51" s="92"/>
      <c r="N51" s="92"/>
      <c r="O51" s="92"/>
      <c r="P51" s="92"/>
      <c r="Q51" s="92"/>
      <c r="R51" s="92"/>
      <c r="S51" s="92"/>
      <c r="T51" s="92"/>
      <c r="U51" s="93"/>
    </row>
  </sheetData>
  <sheetProtection algorithmName="SHA-512" hashValue="tCrUWNTUyFZ7Bc2h/n+f02PszTEXLc8YXSRaIGdvbW9wfuZkcjeb+1tqd6momkkZVFnGLtniR2TiL4GOSQ/lqg==" saltValue="yuYcc6cQjpaybSI+MT8qdw==" spinCount="100000" sheet="1" objects="1" scenarios="1" insertRows="0" deleteRows="0"/>
  <mergeCells count="8">
    <mergeCell ref="B6:U6"/>
    <mergeCell ref="C17:T21"/>
    <mergeCell ref="C23:T23"/>
    <mergeCell ref="O3:T3"/>
    <mergeCell ref="O4:T4"/>
    <mergeCell ref="E8:L8"/>
    <mergeCell ref="E10:L10"/>
    <mergeCell ref="E11:L11"/>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D9809-1937-420F-BA90-2F411E7165A6}">
  <dimension ref="A1:AS55"/>
  <sheetViews>
    <sheetView zoomScaleNormal="100" zoomScaleSheetLayoutView="100" workbookViewId="0">
      <selection activeCell="H31" sqref="H31:U31"/>
    </sheetView>
  </sheetViews>
  <sheetFormatPr defaultColWidth="3.5" defaultRowHeight="12"/>
  <cols>
    <col min="1" max="1" width="1.25" style="40" customWidth="1"/>
    <col min="2" max="23" width="3.5" style="40" customWidth="1"/>
    <col min="24" max="16384" width="3.5" style="40"/>
  </cols>
  <sheetData>
    <row r="1" spans="1:23">
      <c r="A1" s="82"/>
      <c r="B1" s="82" t="s">
        <v>36</v>
      </c>
      <c r="C1" s="82"/>
      <c r="D1" s="82"/>
      <c r="E1" s="82"/>
      <c r="F1" s="82"/>
      <c r="G1" s="82"/>
      <c r="H1" s="82"/>
      <c r="I1" s="82"/>
      <c r="J1" s="82"/>
      <c r="K1" s="82"/>
      <c r="L1" s="82"/>
      <c r="M1" s="82"/>
      <c r="N1" s="82"/>
      <c r="O1" s="82"/>
      <c r="P1" s="82"/>
      <c r="Q1" s="82"/>
      <c r="R1" s="82"/>
      <c r="S1" s="82"/>
      <c r="T1" s="82"/>
      <c r="U1" s="82"/>
      <c r="V1" s="82"/>
      <c r="W1" s="82"/>
    </row>
    <row r="2" spans="1:23">
      <c r="A2" s="82"/>
      <c r="B2" s="84"/>
      <c r="C2" s="85"/>
      <c r="D2" s="85"/>
      <c r="E2" s="85"/>
      <c r="F2" s="85"/>
      <c r="G2" s="85"/>
      <c r="H2" s="85"/>
      <c r="I2" s="85"/>
      <c r="J2" s="85"/>
      <c r="K2" s="85"/>
      <c r="L2" s="85"/>
      <c r="M2" s="85"/>
      <c r="N2" s="85"/>
      <c r="O2" s="85"/>
      <c r="P2" s="85"/>
      <c r="Q2" s="85"/>
      <c r="R2" s="85"/>
      <c r="S2" s="85"/>
      <c r="T2" s="85"/>
      <c r="U2" s="85"/>
      <c r="V2" s="85"/>
      <c r="W2" s="86"/>
    </row>
    <row r="3" spans="1:23">
      <c r="A3" s="82"/>
      <c r="B3" s="87"/>
      <c r="C3" s="88"/>
      <c r="D3" s="88"/>
      <c r="E3" s="88"/>
      <c r="F3" s="88"/>
      <c r="G3" s="88"/>
      <c r="H3" s="88"/>
      <c r="I3" s="88"/>
      <c r="J3" s="88"/>
      <c r="K3" s="88"/>
      <c r="L3" s="88"/>
      <c r="M3" s="88"/>
      <c r="N3" s="88"/>
      <c r="O3" s="82"/>
      <c r="P3" s="82"/>
      <c r="Q3" s="201" t="str">
        <f>"延水産第"&amp;入力シート!F66&amp;"号"</f>
        <v>延水産第40号</v>
      </c>
      <c r="R3" s="201"/>
      <c r="S3" s="201"/>
      <c r="T3" s="201"/>
      <c r="U3" s="201"/>
      <c r="V3" s="201"/>
      <c r="W3" s="89"/>
    </row>
    <row r="4" spans="1:23">
      <c r="A4" s="82"/>
      <c r="B4" s="87"/>
      <c r="C4" s="88"/>
      <c r="D4" s="88"/>
      <c r="E4" s="88"/>
      <c r="F4" s="88"/>
      <c r="G4" s="88"/>
      <c r="H4" s="88"/>
      <c r="I4" s="88"/>
      <c r="J4" s="88"/>
      <c r="K4" s="88"/>
      <c r="L4" s="88"/>
      <c r="M4" s="88"/>
      <c r="N4" s="88"/>
      <c r="O4" s="82"/>
      <c r="P4" s="82"/>
      <c r="Q4" s="202">
        <f>入力シート!F67</f>
        <v>46082</v>
      </c>
      <c r="R4" s="202"/>
      <c r="S4" s="202"/>
      <c r="T4" s="202"/>
      <c r="U4" s="202"/>
      <c r="V4" s="202"/>
      <c r="W4" s="89"/>
    </row>
    <row r="5" spans="1:23">
      <c r="A5" s="82"/>
      <c r="B5" s="87"/>
      <c r="C5" s="88"/>
      <c r="D5" s="88"/>
      <c r="E5" s="88"/>
      <c r="F5" s="88"/>
      <c r="G5" s="88"/>
      <c r="H5" s="88"/>
      <c r="I5" s="88"/>
      <c r="J5" s="88"/>
      <c r="K5" s="88"/>
      <c r="L5" s="88"/>
      <c r="M5" s="88"/>
      <c r="N5" s="88"/>
      <c r="O5" s="88"/>
      <c r="P5" s="88"/>
      <c r="Q5" s="88"/>
      <c r="R5" s="88"/>
      <c r="S5" s="88"/>
      <c r="T5" s="88"/>
      <c r="U5" s="88"/>
      <c r="V5" s="88"/>
      <c r="W5" s="89"/>
    </row>
    <row r="6" spans="1:23" ht="13.5">
      <c r="A6" s="82"/>
      <c r="B6" s="275" t="s">
        <v>58</v>
      </c>
      <c r="C6" s="276"/>
      <c r="D6" s="276"/>
      <c r="E6" s="276"/>
      <c r="F6" s="276"/>
      <c r="G6" s="276"/>
      <c r="H6" s="276"/>
      <c r="I6" s="276"/>
      <c r="J6" s="276"/>
      <c r="K6" s="276"/>
      <c r="L6" s="276"/>
      <c r="M6" s="276"/>
      <c r="N6" s="276"/>
      <c r="O6" s="276"/>
      <c r="P6" s="276"/>
      <c r="Q6" s="276"/>
      <c r="R6" s="276"/>
      <c r="S6" s="276"/>
      <c r="T6" s="276"/>
      <c r="U6" s="276"/>
      <c r="V6" s="276"/>
      <c r="W6" s="277"/>
    </row>
    <row r="7" spans="1:23">
      <c r="A7" s="82"/>
      <c r="B7" s="87"/>
      <c r="C7" s="88"/>
      <c r="D7" s="88"/>
      <c r="E7" s="88"/>
      <c r="F7" s="88"/>
      <c r="G7" s="88"/>
      <c r="H7" s="88"/>
      <c r="I7" s="88"/>
      <c r="J7" s="88"/>
      <c r="K7" s="88"/>
      <c r="L7" s="88"/>
      <c r="M7" s="88"/>
      <c r="N7" s="88"/>
      <c r="O7" s="88"/>
      <c r="P7" s="88"/>
      <c r="Q7" s="88"/>
      <c r="R7" s="88"/>
      <c r="S7" s="88"/>
      <c r="T7" s="88"/>
      <c r="U7" s="88"/>
      <c r="V7" s="88"/>
      <c r="W7" s="89"/>
    </row>
    <row r="8" spans="1:23">
      <c r="A8" s="82"/>
      <c r="B8" s="87"/>
      <c r="C8" s="90" t="s">
        <v>3</v>
      </c>
      <c r="D8" s="82"/>
      <c r="E8" s="203" t="str">
        <f>入力シート!F18</f>
        <v>宮崎県延岡市東本小路１番地２３</v>
      </c>
      <c r="F8" s="203"/>
      <c r="G8" s="203"/>
      <c r="H8" s="203"/>
      <c r="I8" s="203"/>
      <c r="J8" s="203"/>
      <c r="K8" s="203"/>
      <c r="L8" s="203"/>
      <c r="M8" s="88"/>
      <c r="N8" s="88"/>
      <c r="O8" s="88"/>
      <c r="P8" s="88"/>
      <c r="Q8" s="88"/>
      <c r="R8" s="88"/>
      <c r="S8" s="88"/>
      <c r="T8" s="88"/>
      <c r="U8" s="88"/>
      <c r="V8" s="88"/>
      <c r="W8" s="89"/>
    </row>
    <row r="9" spans="1:23">
      <c r="A9" s="82"/>
      <c r="B9" s="87"/>
      <c r="C9" s="88"/>
      <c r="D9" s="82"/>
      <c r="E9" s="98"/>
      <c r="F9" s="98"/>
      <c r="G9" s="98"/>
      <c r="H9" s="98"/>
      <c r="I9" s="98"/>
      <c r="J9" s="98"/>
      <c r="K9" s="98"/>
      <c r="L9" s="98"/>
      <c r="M9" s="88"/>
      <c r="N9" s="88"/>
      <c r="O9" s="88"/>
      <c r="P9" s="88"/>
      <c r="Q9" s="88"/>
      <c r="R9" s="88"/>
      <c r="S9" s="88"/>
      <c r="T9" s="88"/>
      <c r="U9" s="88"/>
      <c r="V9" s="88"/>
      <c r="W9" s="89"/>
    </row>
    <row r="10" spans="1:23">
      <c r="A10" s="82"/>
      <c r="B10" s="87"/>
      <c r="C10" s="90" t="s">
        <v>38</v>
      </c>
      <c r="D10" s="82"/>
      <c r="E10" s="203" t="str">
        <f>入力シート!F19</f>
        <v>延岡株式会社</v>
      </c>
      <c r="F10" s="203"/>
      <c r="G10" s="203"/>
      <c r="H10" s="203"/>
      <c r="I10" s="203"/>
      <c r="J10" s="203"/>
      <c r="K10" s="203"/>
      <c r="L10" s="203"/>
      <c r="M10" s="88"/>
      <c r="N10" s="88"/>
      <c r="O10" s="88"/>
      <c r="P10" s="88"/>
      <c r="Q10" s="88"/>
      <c r="R10" s="88"/>
      <c r="S10" s="88"/>
      <c r="T10" s="88"/>
      <c r="U10" s="88"/>
      <c r="V10" s="88"/>
      <c r="W10" s="89"/>
    </row>
    <row r="11" spans="1:23">
      <c r="A11" s="82"/>
      <c r="B11" s="87"/>
      <c r="C11" s="88"/>
      <c r="D11" s="88"/>
      <c r="E11" s="204" t="str">
        <f>" "&amp;入力シート!F20&amp;" 　様"</f>
        <v xml:space="preserve"> 延岡　太郎 　様</v>
      </c>
      <c r="F11" s="204"/>
      <c r="G11" s="204"/>
      <c r="H11" s="204"/>
      <c r="I11" s="204"/>
      <c r="J11" s="204"/>
      <c r="K11" s="204"/>
      <c r="L11" s="204"/>
      <c r="M11" s="82"/>
      <c r="N11" s="82"/>
      <c r="O11" s="88"/>
      <c r="P11" s="88"/>
      <c r="Q11" s="88"/>
      <c r="R11" s="88"/>
      <c r="S11" s="88"/>
      <c r="T11" s="88"/>
      <c r="U11" s="88"/>
      <c r="V11" s="88"/>
      <c r="W11" s="89"/>
    </row>
    <row r="12" spans="1:23">
      <c r="A12" s="82"/>
      <c r="B12" s="87"/>
      <c r="C12" s="88"/>
      <c r="D12" s="88"/>
      <c r="E12" s="88"/>
      <c r="F12" s="88"/>
      <c r="G12" s="88"/>
      <c r="H12" s="88"/>
      <c r="I12" s="88"/>
      <c r="J12" s="88"/>
      <c r="K12" s="88"/>
      <c r="L12" s="88"/>
      <c r="M12" s="82"/>
      <c r="N12" s="82"/>
      <c r="O12" s="88"/>
      <c r="P12" s="88"/>
      <c r="Q12" s="88"/>
      <c r="R12" s="88"/>
      <c r="S12" s="88"/>
      <c r="T12" s="88"/>
      <c r="U12" s="88"/>
      <c r="V12" s="88"/>
      <c r="W12" s="89"/>
    </row>
    <row r="13" spans="1:23">
      <c r="A13" s="82"/>
      <c r="B13" s="87"/>
      <c r="C13" s="88"/>
      <c r="D13" s="88"/>
      <c r="E13" s="88"/>
      <c r="F13" s="88"/>
      <c r="G13" s="88"/>
      <c r="H13" s="88"/>
      <c r="I13" s="88"/>
      <c r="J13" s="88"/>
      <c r="K13" s="88"/>
      <c r="L13" s="88"/>
      <c r="M13" s="82"/>
      <c r="N13" s="82"/>
      <c r="O13" s="88"/>
      <c r="P13" s="88"/>
      <c r="Q13" s="88"/>
      <c r="R13" s="88"/>
      <c r="S13" s="88"/>
      <c r="T13" s="88"/>
      <c r="U13" s="88"/>
      <c r="V13" s="88"/>
      <c r="W13" s="89"/>
    </row>
    <row r="14" spans="1:23">
      <c r="A14" s="82"/>
      <c r="B14" s="87"/>
      <c r="C14" s="88"/>
      <c r="D14" s="88"/>
      <c r="E14" s="88"/>
      <c r="F14" s="88"/>
      <c r="G14" s="88"/>
      <c r="H14" s="88"/>
      <c r="I14" s="88"/>
      <c r="J14" s="88"/>
      <c r="K14" s="88"/>
      <c r="L14" s="88"/>
      <c r="M14" s="88"/>
      <c r="N14" s="88"/>
      <c r="O14" s="88"/>
      <c r="P14" s="88"/>
      <c r="Q14" s="88"/>
      <c r="S14" s="82"/>
      <c r="T14" s="90" t="s">
        <v>246</v>
      </c>
      <c r="U14" s="88"/>
      <c r="V14" s="88" t="s">
        <v>39</v>
      </c>
      <c r="W14" s="89"/>
    </row>
    <row r="15" spans="1:23">
      <c r="A15" s="82"/>
      <c r="B15" s="87"/>
      <c r="C15" s="88"/>
      <c r="D15" s="88"/>
      <c r="E15" s="88"/>
      <c r="F15" s="88"/>
      <c r="G15" s="88"/>
      <c r="H15" s="88"/>
      <c r="I15" s="88"/>
      <c r="J15" s="88"/>
      <c r="K15" s="88"/>
      <c r="L15" s="88"/>
      <c r="M15" s="88"/>
      <c r="N15" s="88"/>
      <c r="O15" s="88"/>
      <c r="P15" s="88"/>
      <c r="Q15" s="88"/>
      <c r="R15" s="88"/>
      <c r="S15" s="88"/>
      <c r="T15" s="88"/>
      <c r="U15" s="88"/>
      <c r="V15" s="88"/>
      <c r="W15" s="89"/>
    </row>
    <row r="16" spans="1:23">
      <c r="A16" s="82"/>
      <c r="B16" s="87"/>
      <c r="C16" s="88"/>
      <c r="D16" s="88"/>
      <c r="E16" s="88"/>
      <c r="F16" s="88"/>
      <c r="G16" s="88"/>
      <c r="H16" s="88"/>
      <c r="I16" s="88"/>
      <c r="J16" s="88"/>
      <c r="K16" s="88"/>
      <c r="L16" s="88"/>
      <c r="M16" s="88"/>
      <c r="N16" s="88"/>
      <c r="O16" s="88"/>
      <c r="P16" s="88"/>
      <c r="Q16" s="88"/>
      <c r="R16" s="88"/>
      <c r="S16" s="88"/>
      <c r="T16" s="88"/>
      <c r="U16" s="88"/>
      <c r="V16" s="88"/>
      <c r="W16" s="89"/>
    </row>
    <row r="17" spans="1:45" ht="13.5" customHeight="1">
      <c r="A17" s="82"/>
      <c r="B17" s="87"/>
      <c r="C17" s="198" t="str">
        <f>"　"&amp;TEXT(入力シート!F57,"[$-ja-JP]ggge年m月d日")&amp;"付けをもって変更承認申請のあった水産業新技術・設備導入支援事業について次のとおり補助することを決定したので、延岡市補助金等の交付に関する規則第８条第２項の規定の基づいて通知します。"</f>
        <v>　令和7年10月1日付けをもって変更承認申請のあった水産業新技術・設備導入支援事業について次のとおり補助することを決定したので、延岡市補助金等の交付に関する規則第８条第２項の規定の基づいて通知します。</v>
      </c>
      <c r="D17" s="198"/>
      <c r="E17" s="198"/>
      <c r="F17" s="198"/>
      <c r="G17" s="198"/>
      <c r="H17" s="198"/>
      <c r="I17" s="198"/>
      <c r="J17" s="198"/>
      <c r="K17" s="198"/>
      <c r="L17" s="198"/>
      <c r="M17" s="198"/>
      <c r="N17" s="198"/>
      <c r="O17" s="198"/>
      <c r="P17" s="198"/>
      <c r="Q17" s="198"/>
      <c r="R17" s="198"/>
      <c r="S17" s="198"/>
      <c r="T17" s="198"/>
      <c r="U17" s="198"/>
      <c r="V17" s="198"/>
      <c r="W17" s="89"/>
    </row>
    <row r="18" spans="1:45">
      <c r="A18" s="82"/>
      <c r="B18" s="87"/>
      <c r="C18" s="198"/>
      <c r="D18" s="198"/>
      <c r="E18" s="198"/>
      <c r="F18" s="198"/>
      <c r="G18" s="198"/>
      <c r="H18" s="198"/>
      <c r="I18" s="198"/>
      <c r="J18" s="198"/>
      <c r="K18" s="198"/>
      <c r="L18" s="198"/>
      <c r="M18" s="198"/>
      <c r="N18" s="198"/>
      <c r="O18" s="198"/>
      <c r="P18" s="198"/>
      <c r="Q18" s="198"/>
      <c r="R18" s="198"/>
      <c r="S18" s="198"/>
      <c r="T18" s="198"/>
      <c r="U18" s="198"/>
      <c r="V18" s="198"/>
      <c r="W18" s="89"/>
    </row>
    <row r="19" spans="1:45">
      <c r="A19" s="82"/>
      <c r="B19" s="87"/>
      <c r="C19" s="198"/>
      <c r="D19" s="198"/>
      <c r="E19" s="198"/>
      <c r="F19" s="198"/>
      <c r="G19" s="198"/>
      <c r="H19" s="198"/>
      <c r="I19" s="198"/>
      <c r="J19" s="198"/>
      <c r="K19" s="198"/>
      <c r="L19" s="198"/>
      <c r="M19" s="198"/>
      <c r="N19" s="198"/>
      <c r="O19" s="198"/>
      <c r="P19" s="198"/>
      <c r="Q19" s="198"/>
      <c r="R19" s="198"/>
      <c r="S19" s="198"/>
      <c r="T19" s="198"/>
      <c r="U19" s="198"/>
      <c r="V19" s="198"/>
      <c r="W19" s="89"/>
    </row>
    <row r="20" spans="1:45">
      <c r="A20" s="82"/>
      <c r="B20" s="87"/>
      <c r="C20" s="198"/>
      <c r="D20" s="198"/>
      <c r="E20" s="198"/>
      <c r="F20" s="198"/>
      <c r="G20" s="198"/>
      <c r="H20" s="198"/>
      <c r="I20" s="198"/>
      <c r="J20" s="198"/>
      <c r="K20" s="198"/>
      <c r="L20" s="198"/>
      <c r="M20" s="198"/>
      <c r="N20" s="198"/>
      <c r="O20" s="198"/>
      <c r="P20" s="198"/>
      <c r="Q20" s="198"/>
      <c r="R20" s="198"/>
      <c r="S20" s="198"/>
      <c r="T20" s="198"/>
      <c r="U20" s="198"/>
      <c r="V20" s="198"/>
      <c r="W20" s="89"/>
    </row>
    <row r="21" spans="1:45">
      <c r="A21" s="82"/>
      <c r="B21" s="87"/>
      <c r="C21" s="198"/>
      <c r="D21" s="198"/>
      <c r="E21" s="198"/>
      <c r="F21" s="198"/>
      <c r="G21" s="198"/>
      <c r="H21" s="198"/>
      <c r="I21" s="198"/>
      <c r="J21" s="198"/>
      <c r="K21" s="198"/>
      <c r="L21" s="198"/>
      <c r="M21" s="198"/>
      <c r="N21" s="198"/>
      <c r="O21" s="198"/>
      <c r="P21" s="198"/>
      <c r="Q21" s="198"/>
      <c r="R21" s="198"/>
      <c r="S21" s="198"/>
      <c r="T21" s="198"/>
      <c r="U21" s="198"/>
      <c r="V21" s="198"/>
      <c r="W21" s="89"/>
    </row>
    <row r="22" spans="1:45">
      <c r="A22" s="82"/>
      <c r="B22" s="87"/>
      <c r="C22" s="99"/>
      <c r="D22" s="99"/>
      <c r="E22" s="99"/>
      <c r="F22" s="99"/>
      <c r="G22" s="99"/>
      <c r="H22" s="99"/>
      <c r="I22" s="99"/>
      <c r="J22" s="99"/>
      <c r="K22" s="99"/>
      <c r="L22" s="99"/>
      <c r="M22" s="99"/>
      <c r="N22" s="99"/>
      <c r="O22" s="99"/>
      <c r="P22" s="99"/>
      <c r="Q22" s="99"/>
      <c r="R22" s="99"/>
      <c r="S22" s="99"/>
      <c r="T22" s="99"/>
      <c r="U22" s="99"/>
      <c r="V22" s="99"/>
      <c r="W22" s="89"/>
    </row>
    <row r="23" spans="1:45">
      <c r="A23" s="82"/>
      <c r="B23" s="87"/>
      <c r="C23" s="199" t="s">
        <v>4</v>
      </c>
      <c r="D23" s="199"/>
      <c r="E23" s="199"/>
      <c r="F23" s="199"/>
      <c r="G23" s="199"/>
      <c r="H23" s="199"/>
      <c r="I23" s="199"/>
      <c r="J23" s="199"/>
      <c r="K23" s="199"/>
      <c r="L23" s="199"/>
      <c r="M23" s="199"/>
      <c r="N23" s="199"/>
      <c r="O23" s="199"/>
      <c r="P23" s="199"/>
      <c r="Q23" s="199"/>
      <c r="R23" s="199"/>
      <c r="S23" s="199"/>
      <c r="T23" s="199"/>
      <c r="U23" s="199"/>
      <c r="V23" s="199"/>
      <c r="W23" s="89"/>
    </row>
    <row r="24" spans="1:45">
      <c r="A24" s="82"/>
      <c r="B24" s="87"/>
      <c r="C24" s="88"/>
      <c r="D24" s="88"/>
      <c r="E24" s="88"/>
      <c r="F24" s="88"/>
      <c r="G24" s="88"/>
      <c r="H24" s="88"/>
      <c r="I24" s="88"/>
      <c r="J24" s="88"/>
      <c r="K24" s="88"/>
      <c r="L24" s="88"/>
      <c r="M24" s="88"/>
      <c r="N24" s="88"/>
      <c r="O24" s="88"/>
      <c r="P24" s="88"/>
      <c r="Q24" s="88"/>
      <c r="R24" s="88"/>
      <c r="S24" s="88"/>
      <c r="T24" s="88"/>
      <c r="U24" s="88"/>
      <c r="V24" s="88"/>
      <c r="W24" s="89"/>
    </row>
    <row r="25" spans="1:45">
      <c r="A25" s="82"/>
      <c r="B25" s="87"/>
      <c r="C25" s="88"/>
      <c r="D25" s="88"/>
      <c r="E25" s="88"/>
      <c r="F25" s="88"/>
      <c r="G25" s="88"/>
      <c r="H25" s="88"/>
      <c r="I25" s="88"/>
      <c r="J25" s="88"/>
      <c r="K25" s="88"/>
      <c r="L25" s="88"/>
      <c r="M25" s="88"/>
      <c r="N25" s="88"/>
      <c r="O25" s="88"/>
      <c r="P25" s="88"/>
      <c r="Q25" s="88"/>
      <c r="R25" s="88"/>
      <c r="S25" s="88"/>
      <c r="T25" s="88"/>
      <c r="U25" s="88"/>
      <c r="V25" s="88"/>
      <c r="W25" s="89"/>
    </row>
    <row r="26" spans="1:45" s="33" customFormat="1" ht="16.5" customHeight="1">
      <c r="A26" s="100"/>
      <c r="B26" s="101"/>
      <c r="C26" s="100" t="s">
        <v>209</v>
      </c>
      <c r="D26" s="102"/>
      <c r="E26" s="102"/>
      <c r="F26" s="102"/>
      <c r="G26" s="102"/>
      <c r="H26" s="274">
        <f>入力シート!F60</f>
        <v>1000000</v>
      </c>
      <c r="I26" s="274"/>
      <c r="J26" s="274"/>
      <c r="K26" s="274"/>
      <c r="L26" s="274"/>
      <c r="M26" s="274"/>
      <c r="N26" s="274"/>
      <c r="O26" s="274"/>
      <c r="P26" s="102"/>
      <c r="Q26" s="102"/>
      <c r="R26" s="102"/>
      <c r="S26" s="102"/>
      <c r="T26" s="102"/>
      <c r="U26" s="102"/>
      <c r="V26" s="102"/>
      <c r="W26" s="103"/>
    </row>
    <row r="27" spans="1:45" s="33" customFormat="1" ht="16.5" customHeight="1">
      <c r="A27" s="100"/>
      <c r="B27" s="101"/>
      <c r="C27" s="100"/>
      <c r="D27" s="102"/>
      <c r="E27" s="102"/>
      <c r="F27" s="102"/>
      <c r="G27" s="102"/>
      <c r="H27" s="119"/>
      <c r="I27" s="119"/>
      <c r="J27" s="119"/>
      <c r="K27" s="119"/>
      <c r="L27" s="119"/>
      <c r="M27" s="119"/>
      <c r="N27" s="119"/>
      <c r="O27" s="119"/>
      <c r="P27" s="102"/>
      <c r="Q27" s="102"/>
      <c r="R27" s="102"/>
      <c r="S27" s="102"/>
      <c r="T27" s="102"/>
      <c r="U27" s="102"/>
      <c r="V27" s="102"/>
      <c r="W27" s="103"/>
    </row>
    <row r="28" spans="1:45" s="33" customFormat="1" ht="16.5" customHeight="1">
      <c r="A28" s="100"/>
      <c r="B28" s="101"/>
      <c r="C28" s="102" t="s">
        <v>41</v>
      </c>
      <c r="D28" s="102"/>
      <c r="E28" s="102"/>
      <c r="F28" s="102"/>
      <c r="G28" s="102"/>
      <c r="H28" s="102"/>
      <c r="I28" s="102"/>
      <c r="J28" s="102"/>
      <c r="K28" s="102"/>
      <c r="L28" s="102"/>
      <c r="M28" s="102"/>
      <c r="N28" s="102"/>
      <c r="O28" s="102"/>
      <c r="P28" s="102"/>
      <c r="Q28" s="102"/>
      <c r="R28" s="102"/>
      <c r="S28" s="102"/>
      <c r="T28" s="102"/>
      <c r="U28" s="102"/>
      <c r="V28" s="102"/>
      <c r="W28" s="102"/>
      <c r="Z28" s="40"/>
      <c r="AA28" s="40"/>
      <c r="AB28" s="40"/>
      <c r="AC28" s="40"/>
      <c r="AD28" s="40"/>
      <c r="AE28" s="40"/>
      <c r="AF28" s="40"/>
      <c r="AG28" s="40"/>
      <c r="AH28" s="40"/>
      <c r="AI28" s="40"/>
      <c r="AJ28" s="40"/>
      <c r="AK28" s="40"/>
      <c r="AL28" s="40"/>
      <c r="AM28" s="40"/>
      <c r="AN28" s="40"/>
      <c r="AO28" s="40"/>
      <c r="AP28" s="40"/>
      <c r="AQ28" s="40"/>
      <c r="AR28" s="40"/>
      <c r="AS28" s="40"/>
    </row>
    <row r="29" spans="1:45" s="33" customFormat="1" ht="14.25" customHeight="1">
      <c r="A29" s="100"/>
      <c r="B29" s="101"/>
      <c r="C29" s="107" t="s">
        <v>183</v>
      </c>
      <c r="D29" s="273" t="str">
        <f>"　補助金等は、補助事業に充当し、他に流用してはならない。"</f>
        <v>　補助金等は、補助事業に充当し、他に流用してはならない。</v>
      </c>
      <c r="E29" s="273"/>
      <c r="F29" s="273"/>
      <c r="G29" s="273"/>
      <c r="H29" s="273"/>
      <c r="I29" s="273"/>
      <c r="J29" s="273"/>
      <c r="K29" s="273"/>
      <c r="L29" s="273"/>
      <c r="M29" s="273"/>
      <c r="N29" s="273"/>
      <c r="O29" s="273"/>
      <c r="P29" s="273"/>
      <c r="Q29" s="273"/>
      <c r="R29" s="273"/>
      <c r="S29" s="273"/>
      <c r="T29" s="273"/>
      <c r="U29" s="273"/>
      <c r="V29" s="273"/>
      <c r="W29" s="100"/>
      <c r="Z29" s="40"/>
      <c r="AA29" s="40"/>
      <c r="AB29" s="40"/>
      <c r="AC29" s="40"/>
      <c r="AD29" s="40"/>
      <c r="AE29" s="40"/>
      <c r="AF29" s="40"/>
      <c r="AG29" s="40"/>
      <c r="AH29" s="40"/>
      <c r="AI29" s="40"/>
      <c r="AJ29" s="40"/>
      <c r="AK29" s="40"/>
      <c r="AL29" s="40"/>
      <c r="AM29" s="40"/>
      <c r="AN29" s="40"/>
      <c r="AO29" s="40"/>
      <c r="AP29" s="40"/>
      <c r="AQ29" s="40"/>
      <c r="AR29" s="40"/>
      <c r="AS29" s="40"/>
    </row>
    <row r="30" spans="1:45" s="33" customFormat="1" ht="14.25" customHeight="1">
      <c r="A30" s="100"/>
      <c r="B30" s="101"/>
      <c r="C30" s="107"/>
      <c r="D30" s="128"/>
      <c r="E30" s="128"/>
      <c r="F30" s="128"/>
      <c r="G30" s="128"/>
      <c r="H30" s="128"/>
      <c r="I30" s="128"/>
      <c r="J30" s="128"/>
      <c r="K30" s="128"/>
      <c r="L30" s="128"/>
      <c r="M30" s="128"/>
      <c r="N30" s="128"/>
      <c r="O30" s="128"/>
      <c r="P30" s="128"/>
      <c r="Q30" s="128"/>
      <c r="R30" s="128"/>
      <c r="S30" s="128"/>
      <c r="T30" s="128"/>
      <c r="U30" s="128"/>
      <c r="V30" s="128"/>
      <c r="W30" s="105"/>
      <c r="Z30" s="40"/>
      <c r="AA30" s="40"/>
      <c r="AB30" s="40"/>
      <c r="AC30" s="40"/>
      <c r="AD30" s="40"/>
      <c r="AE30" s="40"/>
      <c r="AF30" s="40"/>
      <c r="AG30" s="40"/>
      <c r="AH30" s="40"/>
      <c r="AI30" s="40"/>
      <c r="AJ30" s="40"/>
      <c r="AK30" s="40"/>
      <c r="AL30" s="40"/>
      <c r="AM30" s="40"/>
      <c r="AN30" s="40"/>
      <c r="AO30" s="40"/>
      <c r="AP30" s="40"/>
      <c r="AQ30" s="40"/>
      <c r="AR30" s="40"/>
      <c r="AS30" s="40"/>
    </row>
    <row r="31" spans="1:45" s="33" customFormat="1" ht="14.25" customHeight="1">
      <c r="A31" s="100"/>
      <c r="B31" s="101"/>
      <c r="C31" s="95" t="s">
        <v>185</v>
      </c>
      <c r="D31" s="272" t="str">
        <f>"　補助事業の内容を変更（市長が認める軽微な変更を除く。）し、又は補助事業を中止する場合においては、速やかに市長に申請し、承認を受けなければならない。"</f>
        <v>　補助事業の内容を変更（市長が認める軽微な変更を除く。）し、又は補助事業を中止する場合においては、速やかに市長に申請し、承認を受けなければならない。</v>
      </c>
      <c r="E31" s="272"/>
      <c r="F31" s="272"/>
      <c r="G31" s="272"/>
      <c r="H31" s="272"/>
      <c r="I31" s="272"/>
      <c r="J31" s="272"/>
      <c r="K31" s="272"/>
      <c r="L31" s="272"/>
      <c r="M31" s="272"/>
      <c r="N31" s="272"/>
      <c r="O31" s="272"/>
      <c r="P31" s="272"/>
      <c r="Q31" s="272"/>
      <c r="R31" s="272"/>
      <c r="S31" s="272"/>
      <c r="T31" s="272"/>
      <c r="U31" s="272"/>
      <c r="V31" s="272"/>
      <c r="W31" s="127"/>
      <c r="Z31" s="40"/>
      <c r="AA31" s="40"/>
      <c r="AB31" s="40"/>
      <c r="AC31" s="40"/>
      <c r="AD31" s="40"/>
      <c r="AE31" s="40"/>
      <c r="AF31" s="40"/>
      <c r="AG31" s="40"/>
      <c r="AH31" s="40"/>
      <c r="AI31" s="40"/>
      <c r="AJ31" s="40"/>
      <c r="AK31" s="40"/>
      <c r="AL31" s="40"/>
      <c r="AM31" s="40"/>
      <c r="AN31" s="40"/>
      <c r="AO31" s="40"/>
      <c r="AP31" s="40"/>
      <c r="AQ31" s="40"/>
      <c r="AR31" s="40"/>
      <c r="AS31" s="40"/>
    </row>
    <row r="32" spans="1:45" s="33" customFormat="1" ht="14.25" customHeight="1">
      <c r="A32" s="100"/>
      <c r="B32" s="101"/>
      <c r="C32" s="96" t="s">
        <v>184</v>
      </c>
      <c r="D32" s="272"/>
      <c r="E32" s="272"/>
      <c r="F32" s="272"/>
      <c r="G32" s="272"/>
      <c r="H32" s="272"/>
      <c r="I32" s="272"/>
      <c r="J32" s="272"/>
      <c r="K32" s="272"/>
      <c r="L32" s="272"/>
      <c r="M32" s="272"/>
      <c r="N32" s="272"/>
      <c r="O32" s="272"/>
      <c r="P32" s="272"/>
      <c r="Q32" s="272"/>
      <c r="R32" s="272"/>
      <c r="S32" s="272"/>
      <c r="T32" s="272"/>
      <c r="U32" s="272"/>
      <c r="V32" s="272"/>
      <c r="W32" s="127"/>
      <c r="Z32" s="40"/>
      <c r="AA32" s="40"/>
      <c r="AB32" s="40"/>
      <c r="AC32" s="40"/>
      <c r="AD32" s="40"/>
      <c r="AE32" s="40"/>
      <c r="AF32" s="40"/>
      <c r="AG32" s="40"/>
      <c r="AH32" s="40"/>
      <c r="AI32" s="40"/>
      <c r="AJ32" s="40"/>
      <c r="AK32" s="40"/>
      <c r="AL32" s="40"/>
      <c r="AM32" s="40"/>
      <c r="AN32" s="40"/>
      <c r="AO32" s="40"/>
      <c r="AP32" s="40"/>
      <c r="AQ32" s="40"/>
      <c r="AR32" s="40"/>
      <c r="AS32" s="40"/>
    </row>
    <row r="33" spans="1:45" s="33" customFormat="1" ht="14.25" customHeight="1">
      <c r="A33" s="100"/>
      <c r="B33" s="101"/>
      <c r="C33" s="96" t="s">
        <v>184</v>
      </c>
      <c r="D33" s="272"/>
      <c r="E33" s="272"/>
      <c r="F33" s="272"/>
      <c r="G33" s="272"/>
      <c r="H33" s="272"/>
      <c r="I33" s="272"/>
      <c r="J33" s="272"/>
      <c r="K33" s="272"/>
      <c r="L33" s="272"/>
      <c r="M33" s="272"/>
      <c r="N33" s="272"/>
      <c r="O33" s="272"/>
      <c r="P33" s="272"/>
      <c r="Q33" s="272"/>
      <c r="R33" s="272"/>
      <c r="S33" s="272"/>
      <c r="T33" s="272"/>
      <c r="U33" s="272"/>
      <c r="V33" s="272"/>
      <c r="W33" s="127"/>
      <c r="Z33" s="40"/>
      <c r="AA33" s="40"/>
      <c r="AB33" s="40"/>
      <c r="AC33" s="40"/>
      <c r="AD33" s="40"/>
      <c r="AE33" s="40"/>
      <c r="AF33" s="40"/>
      <c r="AG33" s="40"/>
      <c r="AH33" s="40"/>
      <c r="AI33" s="40"/>
      <c r="AJ33" s="40"/>
      <c r="AK33" s="40"/>
      <c r="AL33" s="40"/>
      <c r="AM33" s="40"/>
      <c r="AN33" s="40"/>
      <c r="AO33" s="40"/>
      <c r="AP33" s="40"/>
      <c r="AQ33" s="40"/>
      <c r="AR33" s="40"/>
      <c r="AS33" s="40"/>
    </row>
    <row r="34" spans="1:45" s="33" customFormat="1" ht="14.25" customHeight="1">
      <c r="A34" s="100"/>
      <c r="B34" s="101"/>
      <c r="C34" s="95" t="s">
        <v>186</v>
      </c>
      <c r="D34" s="272" t="str">
        <f>"　補助事業が予定の期間内に完了しない場合又は補助事業の遂行が困難となった場合においては、速やかに市長に報告してその指示を受けること。"</f>
        <v>　補助事業が予定の期間内に完了しない場合又は補助事業の遂行が困難となった場合においては、速やかに市長に報告してその指示を受けること。</v>
      </c>
      <c r="E34" s="272"/>
      <c r="F34" s="272"/>
      <c r="G34" s="272"/>
      <c r="H34" s="272"/>
      <c r="I34" s="272"/>
      <c r="J34" s="272"/>
      <c r="K34" s="272"/>
      <c r="L34" s="272"/>
      <c r="M34" s="272"/>
      <c r="N34" s="272"/>
      <c r="O34" s="272"/>
      <c r="P34" s="272"/>
      <c r="Q34" s="272"/>
      <c r="R34" s="272"/>
      <c r="S34" s="272"/>
      <c r="T34" s="272"/>
      <c r="U34" s="272"/>
      <c r="V34" s="272"/>
      <c r="W34" s="127"/>
      <c r="Z34" s="40"/>
      <c r="AA34" s="40"/>
      <c r="AB34" s="40"/>
      <c r="AC34" s="40"/>
      <c r="AD34" s="40"/>
      <c r="AE34" s="40"/>
      <c r="AF34" s="40"/>
      <c r="AG34" s="40"/>
      <c r="AH34" s="40"/>
      <c r="AI34" s="40"/>
      <c r="AJ34" s="40"/>
      <c r="AK34" s="40"/>
      <c r="AL34" s="40"/>
      <c r="AM34" s="40"/>
      <c r="AN34" s="40"/>
      <c r="AO34" s="40"/>
      <c r="AP34" s="40"/>
      <c r="AQ34" s="40"/>
      <c r="AR34" s="40"/>
      <c r="AS34" s="40"/>
    </row>
    <row r="35" spans="1:45" s="33" customFormat="1" ht="14.25" customHeight="1">
      <c r="A35" s="100"/>
      <c r="B35" s="101"/>
      <c r="C35" s="96" t="s">
        <v>184</v>
      </c>
      <c r="D35" s="272"/>
      <c r="E35" s="272"/>
      <c r="F35" s="272"/>
      <c r="G35" s="272"/>
      <c r="H35" s="272"/>
      <c r="I35" s="272"/>
      <c r="J35" s="272"/>
      <c r="K35" s="272"/>
      <c r="L35" s="272"/>
      <c r="M35" s="272"/>
      <c r="N35" s="272"/>
      <c r="O35" s="272"/>
      <c r="P35" s="272"/>
      <c r="Q35" s="272"/>
      <c r="R35" s="272"/>
      <c r="S35" s="272"/>
      <c r="T35" s="272"/>
      <c r="U35" s="272"/>
      <c r="V35" s="272"/>
      <c r="W35" s="127"/>
      <c r="Z35" s="40"/>
      <c r="AA35" s="40"/>
      <c r="AB35" s="40"/>
      <c r="AC35" s="40"/>
      <c r="AD35" s="40"/>
      <c r="AE35" s="40"/>
      <c r="AF35" s="40"/>
      <c r="AG35" s="40"/>
      <c r="AH35" s="40"/>
      <c r="AI35" s="40"/>
      <c r="AJ35" s="40"/>
      <c r="AK35" s="40"/>
      <c r="AL35" s="40"/>
      <c r="AM35" s="40"/>
      <c r="AN35" s="40"/>
      <c r="AO35" s="40"/>
      <c r="AP35" s="40"/>
      <c r="AQ35" s="40"/>
      <c r="AR35" s="40"/>
      <c r="AS35" s="40"/>
    </row>
    <row r="36" spans="1:45" s="33" customFormat="1" ht="14.25" customHeight="1">
      <c r="A36" s="100"/>
      <c r="B36" s="101"/>
      <c r="C36" s="96"/>
      <c r="D36" s="127"/>
      <c r="E36" s="127"/>
      <c r="F36" s="127"/>
      <c r="G36" s="127"/>
      <c r="H36" s="127"/>
      <c r="I36" s="127"/>
      <c r="J36" s="127"/>
      <c r="K36" s="127"/>
      <c r="L36" s="127"/>
      <c r="M36" s="127"/>
      <c r="N36" s="127"/>
      <c r="O36" s="127"/>
      <c r="P36" s="127"/>
      <c r="Q36" s="127"/>
      <c r="R36" s="127"/>
      <c r="S36" s="127"/>
      <c r="T36" s="127"/>
      <c r="U36" s="127"/>
      <c r="V36" s="127"/>
      <c r="W36" s="127"/>
      <c r="Z36" s="40"/>
      <c r="AA36" s="40"/>
      <c r="AB36" s="40"/>
      <c r="AC36" s="40"/>
      <c r="AD36" s="40"/>
      <c r="AE36" s="40"/>
      <c r="AF36" s="40"/>
      <c r="AG36" s="40"/>
      <c r="AH36" s="40"/>
      <c r="AI36" s="40"/>
      <c r="AJ36" s="40"/>
      <c r="AK36" s="40"/>
      <c r="AL36" s="40"/>
      <c r="AM36" s="40"/>
      <c r="AN36" s="40"/>
      <c r="AO36" s="40"/>
      <c r="AP36" s="40"/>
      <c r="AQ36" s="40"/>
      <c r="AR36" s="40"/>
      <c r="AS36" s="40"/>
    </row>
    <row r="37" spans="1:45" s="33" customFormat="1" ht="14.25" customHeight="1">
      <c r="A37" s="100"/>
      <c r="B37" s="101"/>
      <c r="C37" s="107" t="s">
        <v>187</v>
      </c>
      <c r="D37" s="272" t="str">
        <f>"　補助事業の使途等について適当でないと認めたときは、交付の決定を取り消し、又は補助金等の全部若しくは一部の返還を求めることがある。"</f>
        <v>　補助事業の使途等について適当でないと認めたときは、交付の決定を取り消し、又は補助金等の全部若しくは一部の返還を求めることがある。</v>
      </c>
      <c r="E37" s="272"/>
      <c r="F37" s="272"/>
      <c r="G37" s="272"/>
      <c r="H37" s="272"/>
      <c r="I37" s="272"/>
      <c r="J37" s="272"/>
      <c r="K37" s="272"/>
      <c r="L37" s="272"/>
      <c r="M37" s="272"/>
      <c r="N37" s="272"/>
      <c r="O37" s="272"/>
      <c r="P37" s="272"/>
      <c r="Q37" s="272"/>
      <c r="R37" s="272"/>
      <c r="S37" s="272"/>
      <c r="T37" s="272"/>
      <c r="U37" s="272"/>
      <c r="V37" s="272"/>
      <c r="W37" s="127"/>
      <c r="Z37" s="40"/>
      <c r="AA37" s="40"/>
      <c r="AB37" s="40"/>
      <c r="AC37" s="40"/>
      <c r="AD37" s="40"/>
      <c r="AE37" s="40"/>
      <c r="AF37" s="40"/>
      <c r="AG37" s="40"/>
      <c r="AH37" s="40"/>
      <c r="AI37" s="40"/>
      <c r="AJ37" s="40"/>
      <c r="AK37" s="40"/>
      <c r="AL37" s="40"/>
      <c r="AM37" s="40"/>
      <c r="AN37" s="40"/>
      <c r="AO37" s="40"/>
      <c r="AP37" s="40"/>
      <c r="AQ37" s="40"/>
      <c r="AR37" s="40"/>
      <c r="AS37" s="40"/>
    </row>
    <row r="38" spans="1:45" s="33" customFormat="1" ht="14.25" customHeight="1">
      <c r="A38" s="100"/>
      <c r="B38" s="101"/>
      <c r="C38" s="107"/>
      <c r="D38" s="272"/>
      <c r="E38" s="272"/>
      <c r="F38" s="272"/>
      <c r="G38" s="272"/>
      <c r="H38" s="272"/>
      <c r="I38" s="272"/>
      <c r="J38" s="272"/>
      <c r="K38" s="272"/>
      <c r="L38" s="272"/>
      <c r="M38" s="272"/>
      <c r="N38" s="272"/>
      <c r="O38" s="272"/>
      <c r="P38" s="272"/>
      <c r="Q38" s="272"/>
      <c r="R38" s="272"/>
      <c r="S38" s="272"/>
      <c r="T38" s="272"/>
      <c r="U38" s="272"/>
      <c r="V38" s="272"/>
      <c r="W38" s="127"/>
      <c r="Z38" s="40"/>
      <c r="AA38" s="40"/>
      <c r="AB38" s="40"/>
      <c r="AC38" s="40"/>
      <c r="AD38" s="40"/>
      <c r="AE38" s="40"/>
      <c r="AF38" s="40"/>
      <c r="AG38" s="40"/>
      <c r="AH38" s="40"/>
      <c r="AI38" s="40"/>
      <c r="AJ38" s="40"/>
      <c r="AK38" s="40"/>
      <c r="AL38" s="40"/>
      <c r="AM38" s="40"/>
      <c r="AN38" s="40"/>
      <c r="AO38" s="40"/>
      <c r="AP38" s="40"/>
      <c r="AQ38" s="40"/>
      <c r="AR38" s="40"/>
      <c r="AS38" s="40"/>
    </row>
    <row r="39" spans="1:45" s="33" customFormat="1" ht="14.25" customHeight="1">
      <c r="A39" s="100"/>
      <c r="B39" s="101"/>
      <c r="C39" s="107"/>
      <c r="D39" s="127"/>
      <c r="E39" s="127"/>
      <c r="F39" s="127"/>
      <c r="G39" s="127"/>
      <c r="H39" s="127"/>
      <c r="I39" s="127"/>
      <c r="J39" s="127"/>
      <c r="K39" s="127"/>
      <c r="L39" s="127"/>
      <c r="M39" s="127"/>
      <c r="N39" s="127"/>
      <c r="O39" s="127"/>
      <c r="P39" s="127"/>
      <c r="Q39" s="127"/>
      <c r="R39" s="127"/>
      <c r="S39" s="127"/>
      <c r="T39" s="127"/>
      <c r="U39" s="127"/>
      <c r="V39" s="127"/>
      <c r="W39" s="127"/>
      <c r="Z39" s="40"/>
      <c r="AA39" s="40"/>
      <c r="AB39" s="40"/>
      <c r="AC39" s="40"/>
      <c r="AD39" s="40"/>
      <c r="AE39" s="40"/>
      <c r="AF39" s="40"/>
      <c r="AG39" s="40"/>
      <c r="AH39" s="40"/>
      <c r="AI39" s="40"/>
      <c r="AJ39" s="40"/>
      <c r="AK39" s="40"/>
      <c r="AL39" s="40"/>
      <c r="AM39" s="40"/>
      <c r="AN39" s="40"/>
      <c r="AO39" s="40"/>
      <c r="AP39" s="40"/>
      <c r="AQ39" s="40"/>
      <c r="AR39" s="40"/>
      <c r="AS39" s="40"/>
    </row>
    <row r="40" spans="1:45" s="33" customFormat="1" ht="14.25" customHeight="1">
      <c r="A40" s="100"/>
      <c r="B40" s="101"/>
      <c r="C40" s="107" t="s">
        <v>188</v>
      </c>
      <c r="D40" s="272" t="str">
        <f>"　市長が必要と認めるときは、関係事項について報告を求め、又は関係書類の検査をすることがある。"</f>
        <v>　市長が必要と認めるときは、関係事項について報告を求め、又は関係書類の検査をすることがある。</v>
      </c>
      <c r="E40" s="272"/>
      <c r="F40" s="272"/>
      <c r="G40" s="272"/>
      <c r="H40" s="272"/>
      <c r="I40" s="272"/>
      <c r="J40" s="272"/>
      <c r="K40" s="272"/>
      <c r="L40" s="272"/>
      <c r="M40" s="272"/>
      <c r="N40" s="272"/>
      <c r="O40" s="272"/>
      <c r="P40" s="272"/>
      <c r="Q40" s="272"/>
      <c r="R40" s="272"/>
      <c r="S40" s="272"/>
      <c r="T40" s="272"/>
      <c r="U40" s="272"/>
      <c r="V40" s="272"/>
      <c r="W40" s="127"/>
      <c r="Z40" s="40"/>
      <c r="AA40" s="40"/>
      <c r="AB40" s="40"/>
      <c r="AC40" s="40"/>
      <c r="AD40" s="40"/>
      <c r="AE40" s="40"/>
      <c r="AF40" s="40"/>
      <c r="AG40" s="40"/>
      <c r="AH40" s="40"/>
      <c r="AI40" s="40"/>
      <c r="AJ40" s="40"/>
      <c r="AK40" s="40"/>
      <c r="AL40" s="40"/>
      <c r="AM40" s="40"/>
      <c r="AN40" s="40"/>
      <c r="AO40" s="40"/>
      <c r="AP40" s="40"/>
      <c r="AQ40" s="40"/>
      <c r="AR40" s="40"/>
      <c r="AS40" s="40"/>
    </row>
    <row r="41" spans="1:45" s="33" customFormat="1" ht="14.25" customHeight="1">
      <c r="A41" s="100"/>
      <c r="B41" s="101"/>
      <c r="C41" s="128"/>
      <c r="D41" s="272"/>
      <c r="E41" s="272"/>
      <c r="F41" s="272"/>
      <c r="G41" s="272"/>
      <c r="H41" s="272"/>
      <c r="I41" s="272"/>
      <c r="J41" s="272"/>
      <c r="K41" s="272"/>
      <c r="L41" s="272"/>
      <c r="M41" s="272"/>
      <c r="N41" s="272"/>
      <c r="O41" s="272"/>
      <c r="P41" s="272"/>
      <c r="Q41" s="272"/>
      <c r="R41" s="272"/>
      <c r="S41" s="272"/>
      <c r="T41" s="272"/>
      <c r="U41" s="272"/>
      <c r="V41" s="272"/>
      <c r="W41" s="127"/>
      <c r="Z41" s="40"/>
      <c r="AA41" s="40"/>
      <c r="AB41" s="40"/>
      <c r="AC41" s="40"/>
      <c r="AD41" s="40"/>
      <c r="AE41" s="40"/>
      <c r="AF41" s="40"/>
      <c r="AG41" s="40"/>
      <c r="AH41" s="40"/>
      <c r="AI41" s="40"/>
      <c r="AJ41" s="40"/>
      <c r="AK41" s="40"/>
      <c r="AL41" s="40"/>
      <c r="AM41" s="40"/>
      <c r="AN41" s="40"/>
      <c r="AO41" s="40"/>
      <c r="AP41" s="40"/>
      <c r="AQ41" s="40"/>
      <c r="AR41" s="40"/>
      <c r="AS41" s="40"/>
    </row>
    <row r="42" spans="1:45" s="33" customFormat="1" ht="14.25" customHeight="1">
      <c r="A42" s="100"/>
      <c r="B42" s="101"/>
      <c r="C42" s="96"/>
      <c r="D42" s="96"/>
      <c r="E42" s="96"/>
      <c r="F42" s="96"/>
      <c r="G42" s="96"/>
      <c r="H42" s="96"/>
      <c r="I42" s="96"/>
      <c r="J42" s="96"/>
      <c r="K42" s="96"/>
      <c r="L42" s="96"/>
      <c r="M42" s="96"/>
      <c r="N42" s="96"/>
      <c r="O42" s="96"/>
      <c r="P42" s="96"/>
      <c r="Q42" s="96"/>
      <c r="R42" s="96"/>
      <c r="S42" s="96"/>
      <c r="T42" s="96"/>
      <c r="U42" s="96"/>
      <c r="V42" s="96"/>
      <c r="W42" s="102"/>
      <c r="Z42" s="40"/>
      <c r="AA42" s="40"/>
      <c r="AB42" s="40"/>
      <c r="AC42" s="40"/>
      <c r="AD42" s="40"/>
      <c r="AE42" s="40"/>
      <c r="AF42" s="40"/>
      <c r="AG42" s="40"/>
      <c r="AH42" s="40"/>
      <c r="AI42" s="40"/>
      <c r="AJ42" s="40"/>
      <c r="AK42" s="40"/>
      <c r="AL42" s="40"/>
      <c r="AM42" s="40"/>
      <c r="AN42" s="40"/>
      <c r="AO42" s="40"/>
      <c r="AP42" s="40"/>
      <c r="AQ42" s="40"/>
      <c r="AR42" s="40"/>
      <c r="AS42" s="40"/>
    </row>
    <row r="43" spans="1:45" s="33" customFormat="1" ht="14.25" customHeight="1">
      <c r="A43" s="100"/>
      <c r="B43" s="101"/>
      <c r="C43" s="96" t="s">
        <v>42</v>
      </c>
      <c r="D43" s="96"/>
      <c r="E43" s="96"/>
      <c r="F43" s="96"/>
      <c r="G43" s="96"/>
      <c r="H43" s="96"/>
      <c r="I43" s="96"/>
      <c r="J43" s="96"/>
      <c r="K43" s="96"/>
      <c r="L43" s="96"/>
      <c r="M43" s="96"/>
      <c r="N43" s="96"/>
      <c r="O43" s="96"/>
      <c r="P43" s="96"/>
      <c r="Q43" s="96"/>
      <c r="R43" s="96"/>
      <c r="S43" s="96"/>
      <c r="T43" s="96"/>
      <c r="U43" s="96"/>
      <c r="V43" s="96"/>
      <c r="W43" s="102"/>
      <c r="Z43" s="40"/>
      <c r="AA43" s="40"/>
      <c r="AB43" s="40"/>
      <c r="AC43" s="40"/>
      <c r="AD43" s="40"/>
      <c r="AE43" s="40"/>
      <c r="AF43" s="40"/>
      <c r="AG43" s="40"/>
      <c r="AH43" s="40"/>
      <c r="AI43" s="40"/>
      <c r="AJ43" s="40"/>
      <c r="AK43" s="40"/>
      <c r="AL43" s="40"/>
      <c r="AM43" s="40"/>
      <c r="AN43" s="40"/>
      <c r="AO43" s="40"/>
      <c r="AP43" s="40"/>
      <c r="AQ43" s="40"/>
      <c r="AR43" s="40"/>
      <c r="AS43" s="40"/>
    </row>
    <row r="44" spans="1:45" s="33" customFormat="1" ht="14.25" customHeight="1">
      <c r="A44" s="100"/>
      <c r="B44" s="101"/>
      <c r="C44" s="107" t="s">
        <v>183</v>
      </c>
      <c r="D44" s="272" t="str">
        <f>"　補助対象事業完了後30日以内又は補助金の交付の決定を受けた日の属する年度の３月31日のいずれか早い日までに、補助事業実績報告書（規則様式第５号）、事業報告書、収支計算書及び領収書等を提出してください。"</f>
        <v>　補助対象事業完了後30日以内又は補助金の交付の決定を受けた日の属する年度の３月31日のいずれか早い日までに、補助事業実績報告書（規則様式第５号）、事業報告書、収支計算書及び領収書等を提出してください。</v>
      </c>
      <c r="E44" s="272"/>
      <c r="F44" s="272"/>
      <c r="G44" s="272"/>
      <c r="H44" s="272"/>
      <c r="I44" s="272"/>
      <c r="J44" s="272"/>
      <c r="K44" s="272"/>
      <c r="L44" s="272"/>
      <c r="M44" s="272"/>
      <c r="N44" s="272"/>
      <c r="O44" s="272"/>
      <c r="P44" s="272"/>
      <c r="Q44" s="272"/>
      <c r="R44" s="272"/>
      <c r="S44" s="272"/>
      <c r="T44" s="272"/>
      <c r="U44" s="272"/>
      <c r="V44" s="272"/>
      <c r="W44" s="127"/>
      <c r="Z44" s="40"/>
      <c r="AA44" s="40"/>
      <c r="AB44" s="40"/>
      <c r="AC44" s="40"/>
      <c r="AD44" s="40"/>
      <c r="AE44" s="40"/>
      <c r="AF44" s="40"/>
      <c r="AG44" s="40"/>
      <c r="AH44" s="40"/>
      <c r="AI44" s="40"/>
      <c r="AJ44" s="40"/>
      <c r="AK44" s="40"/>
      <c r="AL44" s="40"/>
      <c r="AM44" s="40"/>
      <c r="AN44" s="40"/>
      <c r="AO44" s="40"/>
      <c r="AP44" s="40"/>
      <c r="AQ44" s="40"/>
      <c r="AR44" s="40"/>
      <c r="AS44" s="40"/>
    </row>
    <row r="45" spans="1:45" s="33" customFormat="1" ht="14.25" customHeight="1">
      <c r="A45" s="100"/>
      <c r="B45" s="101"/>
      <c r="C45" s="107"/>
      <c r="D45" s="272"/>
      <c r="E45" s="272"/>
      <c r="F45" s="272"/>
      <c r="G45" s="272"/>
      <c r="H45" s="272"/>
      <c r="I45" s="272"/>
      <c r="J45" s="272"/>
      <c r="K45" s="272"/>
      <c r="L45" s="272"/>
      <c r="M45" s="272"/>
      <c r="N45" s="272"/>
      <c r="O45" s="272"/>
      <c r="P45" s="272"/>
      <c r="Q45" s="272"/>
      <c r="R45" s="272"/>
      <c r="S45" s="272"/>
      <c r="T45" s="272"/>
      <c r="U45" s="272"/>
      <c r="V45" s="272"/>
      <c r="W45" s="127"/>
      <c r="Z45" s="40"/>
      <c r="AA45" s="40"/>
      <c r="AB45" s="40"/>
      <c r="AC45" s="40"/>
      <c r="AD45" s="40"/>
      <c r="AE45" s="40"/>
      <c r="AF45" s="40"/>
      <c r="AG45" s="40"/>
      <c r="AH45" s="40"/>
      <c r="AI45" s="40"/>
      <c r="AJ45" s="40"/>
      <c r="AK45" s="40"/>
      <c r="AL45" s="40"/>
      <c r="AM45" s="40"/>
      <c r="AN45" s="40"/>
      <c r="AO45" s="40"/>
      <c r="AP45" s="40"/>
      <c r="AQ45" s="40"/>
      <c r="AR45" s="40"/>
      <c r="AS45" s="40"/>
    </row>
    <row r="46" spans="1:45" s="33" customFormat="1" ht="14.25" customHeight="1">
      <c r="A46" s="100"/>
      <c r="B46" s="101"/>
      <c r="C46" s="107"/>
      <c r="D46" s="272"/>
      <c r="E46" s="272"/>
      <c r="F46" s="272"/>
      <c r="G46" s="272"/>
      <c r="H46" s="272"/>
      <c r="I46" s="272"/>
      <c r="J46" s="272"/>
      <c r="K46" s="272"/>
      <c r="L46" s="272"/>
      <c r="M46" s="272"/>
      <c r="N46" s="272"/>
      <c r="O46" s="272"/>
      <c r="P46" s="272"/>
      <c r="Q46" s="272"/>
      <c r="R46" s="272"/>
      <c r="S46" s="272"/>
      <c r="T46" s="272"/>
      <c r="U46" s="272"/>
      <c r="V46" s="272"/>
      <c r="W46" s="127"/>
      <c r="Z46" s="40"/>
      <c r="AA46" s="40"/>
      <c r="AB46" s="40"/>
      <c r="AC46" s="40"/>
      <c r="AD46" s="40"/>
      <c r="AE46" s="40"/>
      <c r="AF46" s="40"/>
      <c r="AG46" s="40"/>
      <c r="AH46" s="40"/>
      <c r="AI46" s="40"/>
      <c r="AJ46" s="40"/>
      <c r="AK46" s="40"/>
      <c r="AL46" s="40"/>
      <c r="AM46" s="40"/>
      <c r="AN46" s="40"/>
      <c r="AO46" s="40"/>
      <c r="AP46" s="40"/>
      <c r="AQ46" s="40"/>
      <c r="AR46" s="40"/>
      <c r="AS46" s="40"/>
    </row>
    <row r="47" spans="1:45" s="33" customFormat="1" ht="14.25" customHeight="1">
      <c r="A47" s="100"/>
      <c r="B47" s="101"/>
      <c r="C47" s="107"/>
      <c r="D47" s="127"/>
      <c r="E47" s="127"/>
      <c r="F47" s="127"/>
      <c r="G47" s="127"/>
      <c r="H47" s="127"/>
      <c r="I47" s="127"/>
      <c r="J47" s="127"/>
      <c r="K47" s="127"/>
      <c r="L47" s="127"/>
      <c r="M47" s="127"/>
      <c r="N47" s="127"/>
      <c r="O47" s="127"/>
      <c r="P47" s="127"/>
      <c r="Q47" s="127"/>
      <c r="R47" s="127"/>
      <c r="S47" s="127"/>
      <c r="T47" s="127"/>
      <c r="U47" s="127"/>
      <c r="V47" s="127"/>
      <c r="W47" s="127"/>
      <c r="Z47" s="40"/>
      <c r="AA47" s="40"/>
      <c r="AB47" s="40"/>
      <c r="AC47" s="40"/>
      <c r="AD47" s="40"/>
      <c r="AE47" s="40"/>
      <c r="AF47" s="40"/>
      <c r="AG47" s="40"/>
      <c r="AH47" s="40"/>
      <c r="AI47" s="40"/>
      <c r="AJ47" s="40"/>
      <c r="AK47" s="40"/>
      <c r="AL47" s="40"/>
      <c r="AM47" s="40"/>
      <c r="AN47" s="40"/>
      <c r="AO47" s="40"/>
      <c r="AP47" s="40"/>
      <c r="AQ47" s="40"/>
      <c r="AR47" s="40"/>
      <c r="AS47" s="40"/>
    </row>
    <row r="48" spans="1:45" s="33" customFormat="1" ht="14.25" customHeight="1">
      <c r="A48" s="100"/>
      <c r="B48" s="101"/>
      <c r="C48" s="107" t="s">
        <v>185</v>
      </c>
      <c r="D48" s="272" t="str">
        <f>"　補助事業に係る収支の状況を明らかにした書類、帳簿等を常に整備し、補助事業完了後５年間保存しておかなければなりません。"</f>
        <v>　補助事業に係る収支の状況を明らかにした書類、帳簿等を常に整備し、補助事業完了後５年間保存しておかなければなりません。</v>
      </c>
      <c r="E48" s="272"/>
      <c r="F48" s="272"/>
      <c r="G48" s="272"/>
      <c r="H48" s="272"/>
      <c r="I48" s="272"/>
      <c r="J48" s="272"/>
      <c r="K48" s="272"/>
      <c r="L48" s="272"/>
      <c r="M48" s="272"/>
      <c r="N48" s="272"/>
      <c r="O48" s="272"/>
      <c r="P48" s="272"/>
      <c r="Q48" s="272"/>
      <c r="R48" s="272"/>
      <c r="S48" s="272"/>
      <c r="T48" s="272"/>
      <c r="U48" s="272"/>
      <c r="V48" s="272"/>
      <c r="W48" s="127"/>
      <c r="Z48" s="40"/>
      <c r="AA48" s="40"/>
      <c r="AB48" s="40"/>
      <c r="AC48" s="40"/>
      <c r="AD48" s="40"/>
      <c r="AE48" s="40"/>
      <c r="AF48" s="40"/>
      <c r="AG48" s="40"/>
      <c r="AH48" s="40"/>
      <c r="AI48" s="40"/>
      <c r="AJ48" s="40"/>
      <c r="AK48" s="40"/>
      <c r="AL48" s="40"/>
      <c r="AM48" s="40"/>
      <c r="AN48" s="40"/>
      <c r="AO48" s="40"/>
      <c r="AP48" s="40"/>
      <c r="AQ48" s="40"/>
      <c r="AR48" s="40"/>
      <c r="AS48" s="40"/>
    </row>
    <row r="49" spans="1:45" s="33" customFormat="1" ht="14.25" customHeight="1">
      <c r="A49" s="100"/>
      <c r="B49" s="101"/>
      <c r="C49" s="107"/>
      <c r="D49" s="272"/>
      <c r="E49" s="272"/>
      <c r="F49" s="272"/>
      <c r="G49" s="272"/>
      <c r="H49" s="272"/>
      <c r="I49" s="272"/>
      <c r="J49" s="272"/>
      <c r="K49" s="272"/>
      <c r="L49" s="272"/>
      <c r="M49" s="272"/>
      <c r="N49" s="272"/>
      <c r="O49" s="272"/>
      <c r="P49" s="272"/>
      <c r="Q49" s="272"/>
      <c r="R49" s="272"/>
      <c r="S49" s="272"/>
      <c r="T49" s="272"/>
      <c r="U49" s="272"/>
      <c r="V49" s="272"/>
      <c r="W49" s="127"/>
      <c r="Z49" s="40"/>
      <c r="AA49" s="40"/>
      <c r="AB49" s="40"/>
      <c r="AC49" s="40"/>
      <c r="AD49" s="40"/>
      <c r="AE49" s="40"/>
      <c r="AF49" s="40"/>
      <c r="AG49" s="40"/>
      <c r="AH49" s="40"/>
      <c r="AI49" s="40"/>
      <c r="AJ49" s="40"/>
      <c r="AK49" s="40"/>
      <c r="AL49" s="40"/>
      <c r="AM49" s="40"/>
      <c r="AN49" s="40"/>
      <c r="AO49" s="40"/>
      <c r="AP49" s="40"/>
      <c r="AQ49" s="40"/>
      <c r="AR49" s="40"/>
      <c r="AS49" s="40"/>
    </row>
    <row r="50" spans="1:45" s="33" customFormat="1" ht="14.25" customHeight="1">
      <c r="A50" s="100"/>
      <c r="B50" s="101"/>
      <c r="C50" s="107"/>
      <c r="D50" s="127"/>
      <c r="E50" s="127"/>
      <c r="F50" s="127"/>
      <c r="G50" s="127"/>
      <c r="H50" s="127"/>
      <c r="I50" s="127"/>
      <c r="J50" s="127"/>
      <c r="K50" s="127"/>
      <c r="L50" s="127"/>
      <c r="M50" s="127"/>
      <c r="N50" s="127"/>
      <c r="O50" s="127"/>
      <c r="P50" s="127"/>
      <c r="Q50" s="127"/>
      <c r="R50" s="127"/>
      <c r="S50" s="127"/>
      <c r="T50" s="127"/>
      <c r="U50" s="127"/>
      <c r="V50" s="127"/>
      <c r="W50" s="127"/>
      <c r="Z50" s="40"/>
      <c r="AA50" s="40"/>
      <c r="AB50" s="40"/>
      <c r="AC50" s="40"/>
      <c r="AD50" s="40"/>
      <c r="AE50" s="40"/>
      <c r="AF50" s="40"/>
      <c r="AG50" s="40"/>
      <c r="AH50" s="40"/>
      <c r="AI50" s="40"/>
      <c r="AJ50" s="40"/>
      <c r="AK50" s="40"/>
      <c r="AL50" s="40"/>
      <c r="AM50" s="40"/>
      <c r="AN50" s="40"/>
      <c r="AO50" s="40"/>
      <c r="AP50" s="40"/>
      <c r="AQ50" s="40"/>
      <c r="AR50" s="40"/>
      <c r="AS50" s="40"/>
    </row>
    <row r="51" spans="1:45" s="33" customFormat="1" ht="14.25" customHeight="1">
      <c r="A51" s="100"/>
      <c r="B51" s="101"/>
      <c r="C51" s="107" t="s">
        <v>186</v>
      </c>
      <c r="D51" s="272" t="str">
        <f>"　この決定に不服がある場合は、"&amp;TEXT(入力シート!F68,"[$-ja-JP]ggge年m月d日")&amp;"までに申請の取下げができます。"</f>
        <v>　この決定に不服がある場合は、令和7年5月30日までに申請の取下げができます。</v>
      </c>
      <c r="E51" s="272"/>
      <c r="F51" s="272"/>
      <c r="G51" s="272"/>
      <c r="H51" s="272"/>
      <c r="I51" s="272"/>
      <c r="J51" s="272"/>
      <c r="K51" s="272"/>
      <c r="L51" s="272"/>
      <c r="M51" s="272"/>
      <c r="N51" s="272"/>
      <c r="O51" s="272"/>
      <c r="P51" s="272"/>
      <c r="Q51" s="272"/>
      <c r="R51" s="272"/>
      <c r="S51" s="272"/>
      <c r="T51" s="272"/>
      <c r="U51" s="272"/>
      <c r="V51" s="272"/>
      <c r="W51" s="127"/>
      <c r="Z51" s="40"/>
      <c r="AA51" s="40"/>
      <c r="AB51" s="40"/>
      <c r="AC51" s="40"/>
      <c r="AD51" s="40"/>
      <c r="AE51" s="40"/>
      <c r="AF51" s="40"/>
      <c r="AG51" s="40"/>
      <c r="AH51" s="40"/>
      <c r="AI51" s="40"/>
      <c r="AJ51" s="40"/>
      <c r="AK51" s="40"/>
      <c r="AL51" s="40"/>
      <c r="AM51" s="40"/>
      <c r="AN51" s="40"/>
      <c r="AO51" s="40"/>
      <c r="AP51" s="40"/>
      <c r="AQ51" s="40"/>
      <c r="AR51" s="40"/>
      <c r="AS51" s="40"/>
    </row>
    <row r="52" spans="1:45" s="33" customFormat="1" ht="14.25" customHeight="1">
      <c r="A52" s="100"/>
      <c r="B52" s="101"/>
      <c r="C52" s="100"/>
      <c r="D52" s="272"/>
      <c r="E52" s="272"/>
      <c r="F52" s="272"/>
      <c r="G52" s="272"/>
      <c r="H52" s="272"/>
      <c r="I52" s="272"/>
      <c r="J52" s="272"/>
      <c r="K52" s="272"/>
      <c r="L52" s="272"/>
      <c r="M52" s="272"/>
      <c r="N52" s="272"/>
      <c r="O52" s="272"/>
      <c r="P52" s="272"/>
      <c r="Q52" s="272"/>
      <c r="R52" s="272"/>
      <c r="S52" s="272"/>
      <c r="T52" s="272"/>
      <c r="U52" s="272"/>
      <c r="V52" s="272"/>
      <c r="W52" s="127"/>
      <c r="Z52" s="40"/>
      <c r="AA52" s="40"/>
      <c r="AB52" s="40"/>
      <c r="AC52" s="40"/>
      <c r="AD52" s="40"/>
      <c r="AE52" s="40"/>
      <c r="AF52" s="40"/>
      <c r="AG52" s="40"/>
      <c r="AH52" s="40"/>
      <c r="AI52" s="40"/>
      <c r="AJ52" s="40"/>
      <c r="AK52" s="40"/>
      <c r="AL52" s="40"/>
      <c r="AM52" s="40"/>
      <c r="AN52" s="40"/>
      <c r="AO52" s="40"/>
      <c r="AP52" s="40"/>
      <c r="AQ52" s="40"/>
      <c r="AR52" s="40"/>
      <c r="AS52" s="40"/>
    </row>
    <row r="53" spans="1:45" s="33" customFormat="1" ht="14.25" customHeight="1">
      <c r="A53" s="100"/>
      <c r="B53" s="101"/>
      <c r="C53" s="120"/>
      <c r="D53" s="120"/>
      <c r="E53" s="120"/>
      <c r="F53" s="120"/>
      <c r="G53" s="120"/>
      <c r="H53" s="120"/>
      <c r="I53" s="120"/>
      <c r="J53" s="120"/>
      <c r="K53" s="120"/>
      <c r="L53" s="120"/>
      <c r="M53" s="120"/>
      <c r="N53" s="120"/>
      <c r="O53" s="120"/>
      <c r="P53" s="120"/>
      <c r="Q53" s="120"/>
      <c r="R53" s="120"/>
      <c r="S53" s="120"/>
      <c r="T53" s="120"/>
      <c r="U53" s="120"/>
      <c r="V53" s="120"/>
      <c r="W53" s="121"/>
      <c r="Z53" s="40"/>
      <c r="AA53" s="40"/>
      <c r="AB53" s="40"/>
      <c r="AC53" s="40"/>
      <c r="AD53" s="40"/>
      <c r="AE53" s="40"/>
      <c r="AF53" s="40"/>
      <c r="AG53" s="40"/>
      <c r="AH53" s="40"/>
      <c r="AI53" s="40"/>
      <c r="AJ53" s="40"/>
      <c r="AK53" s="40"/>
      <c r="AL53" s="40"/>
      <c r="AM53" s="40"/>
      <c r="AN53" s="40"/>
      <c r="AO53" s="40"/>
      <c r="AP53" s="40"/>
      <c r="AQ53" s="40"/>
      <c r="AR53" s="40"/>
      <c r="AS53" s="40"/>
    </row>
    <row r="54" spans="1:45" s="33" customFormat="1" ht="14.25" customHeight="1">
      <c r="A54" s="100"/>
      <c r="B54" s="101"/>
      <c r="C54" s="120"/>
      <c r="D54" s="120"/>
      <c r="E54" s="120"/>
      <c r="F54" s="120"/>
      <c r="G54" s="120"/>
      <c r="H54" s="120"/>
      <c r="I54" s="120"/>
      <c r="J54" s="120"/>
      <c r="K54" s="120"/>
      <c r="L54" s="120"/>
      <c r="M54" s="120"/>
      <c r="N54" s="120"/>
      <c r="O54" s="120"/>
      <c r="P54" s="120"/>
      <c r="Q54" s="120"/>
      <c r="R54" s="120"/>
      <c r="S54" s="120"/>
      <c r="T54" s="120"/>
      <c r="U54" s="120"/>
      <c r="V54" s="120"/>
      <c r="W54" s="121"/>
      <c r="Z54" s="40"/>
      <c r="AA54" s="40"/>
      <c r="AB54" s="40"/>
      <c r="AC54" s="40"/>
      <c r="AD54" s="40"/>
      <c r="AE54" s="40"/>
      <c r="AF54" s="40"/>
      <c r="AG54" s="40"/>
      <c r="AH54" s="40"/>
      <c r="AI54" s="40"/>
      <c r="AJ54" s="40"/>
      <c r="AK54" s="40"/>
      <c r="AL54" s="40"/>
      <c r="AM54" s="40"/>
      <c r="AN54" s="40"/>
      <c r="AO54" s="40"/>
      <c r="AP54" s="40"/>
      <c r="AQ54" s="40"/>
      <c r="AR54" s="40"/>
      <c r="AS54" s="40"/>
    </row>
    <row r="55" spans="1:45" s="33" customFormat="1" ht="14.25" customHeight="1">
      <c r="A55" s="100"/>
      <c r="B55" s="122"/>
      <c r="C55" s="123"/>
      <c r="D55" s="123"/>
      <c r="E55" s="123"/>
      <c r="F55" s="123"/>
      <c r="G55" s="123"/>
      <c r="H55" s="123"/>
      <c r="I55" s="123"/>
      <c r="J55" s="123"/>
      <c r="K55" s="123"/>
      <c r="L55" s="123"/>
      <c r="M55" s="123"/>
      <c r="N55" s="123"/>
      <c r="O55" s="123"/>
      <c r="P55" s="123"/>
      <c r="Q55" s="123"/>
      <c r="R55" s="123"/>
      <c r="S55" s="123"/>
      <c r="T55" s="123"/>
      <c r="U55" s="123"/>
      <c r="V55" s="123"/>
      <c r="W55" s="124"/>
      <c r="Z55" s="40"/>
      <c r="AA55" s="40"/>
      <c r="AB55" s="40"/>
      <c r="AC55" s="40"/>
      <c r="AD55" s="40"/>
      <c r="AE55" s="40"/>
      <c r="AF55" s="40"/>
      <c r="AG55" s="40"/>
      <c r="AH55" s="40"/>
      <c r="AI55" s="40"/>
      <c r="AJ55" s="40"/>
      <c r="AK55" s="40"/>
      <c r="AL55" s="40"/>
      <c r="AM55" s="40"/>
      <c r="AN55" s="40"/>
      <c r="AO55" s="40"/>
      <c r="AP55" s="40"/>
      <c r="AQ55" s="40"/>
      <c r="AR55" s="40"/>
      <c r="AS55" s="40"/>
    </row>
  </sheetData>
  <sheetProtection algorithmName="SHA-512" hashValue="s5ywgxD147umQcE27A/LFATuob1fUKatiFNDK8NTFEfDgev3ekTdZJgwzh9tQPC0AqAtIxlgDG00rI3JIoJ+PQ==" saltValue="2qX7t6AGOSIc9kXKltC/cw==" spinCount="100000" sheet="1" objects="1" scenarios="1"/>
  <mergeCells count="17">
    <mergeCell ref="D44:V46"/>
    <mergeCell ref="D48:V49"/>
    <mergeCell ref="D51:V52"/>
    <mergeCell ref="E10:L10"/>
    <mergeCell ref="E11:L11"/>
    <mergeCell ref="H26:O26"/>
    <mergeCell ref="Q3:V3"/>
    <mergeCell ref="Q4:V4"/>
    <mergeCell ref="E8:L8"/>
    <mergeCell ref="B6:W6"/>
    <mergeCell ref="C17:V21"/>
    <mergeCell ref="C23:V23"/>
    <mergeCell ref="D31:V33"/>
    <mergeCell ref="D29:V29"/>
    <mergeCell ref="D34:V35"/>
    <mergeCell ref="D37:V38"/>
    <mergeCell ref="D40:V4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70"/>
  <sheetViews>
    <sheetView tabSelected="1" zoomScaleNormal="100" workbookViewId="0">
      <selection activeCell="F29" sqref="F29"/>
    </sheetView>
  </sheetViews>
  <sheetFormatPr defaultRowHeight="24.75" customHeight="1"/>
  <cols>
    <col min="1" max="1" width="1.25" style="34" customWidth="1"/>
    <col min="2" max="2" width="1.625" style="34" customWidth="1"/>
    <col min="3" max="3" width="2.875" style="34" customWidth="1"/>
    <col min="4" max="4" width="4" style="34" customWidth="1"/>
    <col min="5" max="5" width="24.125" style="34" bestFit="1" customWidth="1"/>
    <col min="6" max="6" width="39.5" style="34" customWidth="1"/>
    <col min="7" max="7" width="3.625" style="34" bestFit="1" customWidth="1"/>
    <col min="8" max="8" width="40.375" style="34" customWidth="1"/>
    <col min="9" max="9" width="10.75" style="34" bestFit="1" customWidth="1"/>
    <col min="10" max="10" width="50" style="34" hidden="1" customWidth="1"/>
    <col min="11" max="11" width="2.25" style="34" customWidth="1"/>
    <col min="12" max="12" width="51.25" style="34" bestFit="1" customWidth="1"/>
    <col min="13" max="15" width="40" style="34" customWidth="1"/>
    <col min="16" max="16384" width="9" style="34"/>
  </cols>
  <sheetData>
    <row r="1" spans="2:11" ht="8.25" customHeight="1" thickBot="1"/>
    <row r="2" spans="2:11" ht="24.75" customHeight="1">
      <c r="B2" s="58"/>
      <c r="C2" s="59" t="s">
        <v>241</v>
      </c>
      <c r="D2" s="59"/>
      <c r="E2" s="59"/>
      <c r="F2" s="59"/>
      <c r="G2" s="59"/>
      <c r="H2" s="59"/>
      <c r="I2" s="60"/>
      <c r="J2" s="50"/>
      <c r="K2" s="50"/>
    </row>
    <row r="3" spans="2:11" ht="24.75" customHeight="1" thickBot="1">
      <c r="B3" s="61"/>
      <c r="C3" s="51" t="s">
        <v>224</v>
      </c>
      <c r="D3" s="51"/>
      <c r="E3" s="51"/>
      <c r="F3" s="51"/>
      <c r="G3" s="51"/>
      <c r="H3" s="51"/>
      <c r="I3" s="62"/>
      <c r="J3" s="50" t="s">
        <v>225</v>
      </c>
      <c r="K3" s="50"/>
    </row>
    <row r="4" spans="2:11" ht="24.75" customHeight="1">
      <c r="B4" s="61"/>
      <c r="C4" s="141" t="s">
        <v>227</v>
      </c>
      <c r="D4" s="142"/>
      <c r="E4" s="142"/>
      <c r="F4" s="143"/>
      <c r="G4" s="51"/>
      <c r="H4" s="150" t="s">
        <v>243</v>
      </c>
      <c r="I4" s="62"/>
      <c r="J4" s="129" t="s">
        <v>226</v>
      </c>
      <c r="K4" s="50"/>
    </row>
    <row r="5" spans="2:11" ht="24.75" customHeight="1">
      <c r="B5" s="61"/>
      <c r="C5" s="144"/>
      <c r="D5" s="145"/>
      <c r="E5" s="145"/>
      <c r="F5" s="146"/>
      <c r="G5" s="51"/>
      <c r="H5" s="151"/>
      <c r="I5" s="62"/>
      <c r="J5" s="130"/>
      <c r="K5" s="50"/>
    </row>
    <row r="6" spans="2:11" ht="24.75" customHeight="1">
      <c r="B6" s="61"/>
      <c r="C6" s="144"/>
      <c r="D6" s="145"/>
      <c r="E6" s="145"/>
      <c r="F6" s="146"/>
      <c r="G6" s="51"/>
      <c r="H6" s="151"/>
      <c r="I6" s="62"/>
      <c r="J6" s="130"/>
      <c r="K6" s="50"/>
    </row>
    <row r="7" spans="2:11" ht="24.75" customHeight="1">
      <c r="B7" s="61"/>
      <c r="C7" s="144"/>
      <c r="D7" s="145"/>
      <c r="E7" s="145"/>
      <c r="F7" s="146"/>
      <c r="G7" s="51"/>
      <c r="H7" s="152"/>
      <c r="I7" s="62"/>
      <c r="J7" s="130"/>
      <c r="K7" s="50"/>
    </row>
    <row r="8" spans="2:11" ht="24.75" customHeight="1">
      <c r="B8" s="61"/>
      <c r="C8" s="144"/>
      <c r="D8" s="145"/>
      <c r="E8" s="145"/>
      <c r="F8" s="146"/>
      <c r="G8" s="51"/>
      <c r="H8" s="63"/>
      <c r="I8" s="62"/>
      <c r="J8" s="130"/>
      <c r="K8" s="50"/>
    </row>
    <row r="9" spans="2:11" ht="24.75" customHeight="1">
      <c r="B9" s="61"/>
      <c r="C9" s="144"/>
      <c r="D9" s="145"/>
      <c r="E9" s="145"/>
      <c r="F9" s="146"/>
      <c r="G9" s="51"/>
      <c r="H9" s="63"/>
      <c r="I9" s="62"/>
      <c r="J9" s="130"/>
      <c r="K9" s="50"/>
    </row>
    <row r="10" spans="2:11" ht="24.75" customHeight="1">
      <c r="B10" s="61"/>
      <c r="C10" s="144"/>
      <c r="D10" s="145"/>
      <c r="E10" s="145"/>
      <c r="F10" s="146"/>
      <c r="G10" s="51"/>
      <c r="H10" s="63"/>
      <c r="I10" s="62"/>
      <c r="J10" s="130"/>
      <c r="K10" s="50"/>
    </row>
    <row r="11" spans="2:11" ht="24.75" customHeight="1">
      <c r="B11" s="61"/>
      <c r="C11" s="144"/>
      <c r="D11" s="145"/>
      <c r="E11" s="145"/>
      <c r="F11" s="146"/>
      <c r="G11" s="51"/>
      <c r="H11" s="63"/>
      <c r="I11" s="62"/>
      <c r="J11" s="130"/>
      <c r="K11" s="50"/>
    </row>
    <row r="12" spans="2:11" ht="24.75" customHeight="1" thickBot="1">
      <c r="B12" s="61"/>
      <c r="C12" s="144"/>
      <c r="D12" s="145"/>
      <c r="E12" s="145"/>
      <c r="F12" s="146"/>
      <c r="G12" s="51"/>
      <c r="H12" s="63"/>
      <c r="I12" s="62"/>
      <c r="J12" s="131"/>
      <c r="K12" s="50"/>
    </row>
    <row r="13" spans="2:11" ht="24.75" customHeight="1">
      <c r="B13" s="61"/>
      <c r="C13" s="144"/>
      <c r="D13" s="145"/>
      <c r="E13" s="145"/>
      <c r="F13" s="146"/>
      <c r="G13" s="51"/>
      <c r="H13" s="63"/>
      <c r="I13" s="62"/>
      <c r="J13" s="50"/>
      <c r="K13" s="50"/>
    </row>
    <row r="14" spans="2:11" ht="24.75" customHeight="1" thickBot="1">
      <c r="B14" s="61"/>
      <c r="C14" s="147"/>
      <c r="D14" s="148"/>
      <c r="E14" s="148"/>
      <c r="F14" s="149"/>
      <c r="G14" s="51"/>
      <c r="H14" s="63"/>
      <c r="I14" s="62"/>
      <c r="J14" s="50"/>
      <c r="K14" s="50"/>
    </row>
    <row r="15" spans="2:11" ht="24.75" customHeight="1">
      <c r="B15" s="61"/>
      <c r="C15" s="51"/>
      <c r="D15" s="51"/>
      <c r="E15" s="51"/>
      <c r="F15" s="51"/>
      <c r="G15" s="51"/>
      <c r="H15" s="51"/>
      <c r="I15" s="62"/>
      <c r="J15" s="50"/>
      <c r="K15" s="50"/>
    </row>
    <row r="16" spans="2:11" ht="24.75" customHeight="1" thickBot="1">
      <c r="B16" s="61"/>
      <c r="C16" s="51" t="s">
        <v>242</v>
      </c>
      <c r="D16" s="51"/>
      <c r="E16" s="51"/>
      <c r="F16" s="51"/>
      <c r="G16" s="51"/>
      <c r="H16" s="51"/>
      <c r="I16" s="62"/>
      <c r="J16" s="50"/>
      <c r="K16" s="50"/>
    </row>
    <row r="17" spans="2:11" ht="24.75" customHeight="1">
      <c r="B17" s="61"/>
      <c r="C17" s="51"/>
      <c r="D17" s="132" t="s">
        <v>212</v>
      </c>
      <c r="E17" s="37" t="s">
        <v>138</v>
      </c>
      <c r="F17" s="41">
        <v>45792</v>
      </c>
      <c r="G17" s="51"/>
      <c r="H17" s="51" t="s">
        <v>232</v>
      </c>
      <c r="I17" s="62"/>
      <c r="J17" s="50"/>
      <c r="K17" s="50"/>
    </row>
    <row r="18" spans="2:11" ht="24.75" customHeight="1">
      <c r="B18" s="61"/>
      <c r="C18" s="51"/>
      <c r="D18" s="133"/>
      <c r="E18" s="37" t="s">
        <v>139</v>
      </c>
      <c r="F18" s="42" t="s">
        <v>249</v>
      </c>
      <c r="G18" s="51"/>
      <c r="H18" s="51"/>
      <c r="I18" s="62"/>
      <c r="J18" s="50"/>
      <c r="K18" s="51"/>
    </row>
    <row r="19" spans="2:11" ht="24.75" customHeight="1">
      <c r="B19" s="61"/>
      <c r="C19" s="51"/>
      <c r="D19" s="133"/>
      <c r="E19" s="37" t="s">
        <v>140</v>
      </c>
      <c r="F19" s="42" t="s">
        <v>172</v>
      </c>
      <c r="G19" s="51"/>
      <c r="H19" s="51"/>
      <c r="I19" s="62"/>
      <c r="J19" s="50"/>
      <c r="K19" s="51"/>
    </row>
    <row r="20" spans="2:11" ht="24.75" customHeight="1">
      <c r="B20" s="61"/>
      <c r="C20" s="51"/>
      <c r="D20" s="133"/>
      <c r="E20" s="37" t="s">
        <v>1</v>
      </c>
      <c r="F20" s="42" t="s">
        <v>173</v>
      </c>
      <c r="G20" s="51"/>
      <c r="H20" s="51"/>
      <c r="I20" s="62"/>
      <c r="J20" s="50"/>
      <c r="K20" s="50"/>
    </row>
    <row r="21" spans="2:11" ht="65.25" customHeight="1">
      <c r="B21" s="61"/>
      <c r="C21" s="51"/>
      <c r="D21" s="133"/>
      <c r="E21" s="37" t="s">
        <v>142</v>
      </c>
      <c r="F21" s="49" t="s">
        <v>248</v>
      </c>
      <c r="G21" s="51"/>
      <c r="H21" s="64" t="s">
        <v>233</v>
      </c>
      <c r="I21" s="62"/>
      <c r="J21" s="50"/>
      <c r="K21" s="50"/>
    </row>
    <row r="22" spans="2:11" ht="24.75" customHeight="1">
      <c r="B22" s="61"/>
      <c r="C22" s="51"/>
      <c r="D22" s="133"/>
      <c r="E22" s="37" t="s">
        <v>143</v>
      </c>
      <c r="F22" s="41">
        <v>45809</v>
      </c>
      <c r="G22" s="51"/>
      <c r="H22" s="51" t="s">
        <v>232</v>
      </c>
      <c r="I22" s="62"/>
      <c r="J22" s="50"/>
      <c r="K22" s="50"/>
    </row>
    <row r="23" spans="2:11" ht="24.75" customHeight="1">
      <c r="B23" s="61"/>
      <c r="C23" s="51"/>
      <c r="D23" s="133"/>
      <c r="E23" s="37" t="s">
        <v>144</v>
      </c>
      <c r="F23" s="41">
        <v>46112</v>
      </c>
      <c r="G23" s="51"/>
      <c r="H23" s="51" t="s">
        <v>232</v>
      </c>
      <c r="I23" s="62"/>
      <c r="J23" s="50"/>
      <c r="K23" s="50"/>
    </row>
    <row r="24" spans="2:11" ht="24.75" customHeight="1">
      <c r="B24" s="61"/>
      <c r="C24" s="51"/>
      <c r="D24" s="133"/>
      <c r="E24" s="37" t="s">
        <v>145</v>
      </c>
      <c r="F24" s="44">
        <v>1980000</v>
      </c>
      <c r="G24" s="51" t="s">
        <v>174</v>
      </c>
      <c r="H24" s="51" t="s">
        <v>235</v>
      </c>
      <c r="I24" s="62"/>
      <c r="J24" s="50"/>
      <c r="K24" s="50"/>
    </row>
    <row r="25" spans="2:11" ht="24.75" customHeight="1">
      <c r="B25" s="61"/>
      <c r="C25" s="51"/>
      <c r="D25" s="133"/>
      <c r="E25" s="37" t="s">
        <v>132</v>
      </c>
      <c r="F25" s="44">
        <v>1800000</v>
      </c>
      <c r="G25" s="51" t="s">
        <v>174</v>
      </c>
      <c r="H25" s="51" t="s">
        <v>230</v>
      </c>
      <c r="I25" s="62"/>
      <c r="J25" s="50"/>
      <c r="K25" s="50"/>
    </row>
    <row r="26" spans="2:11" ht="24.75" customHeight="1">
      <c r="B26" s="61"/>
      <c r="C26" s="51"/>
      <c r="D26" s="133"/>
      <c r="E26" s="37" t="s">
        <v>229</v>
      </c>
      <c r="F26" s="35">
        <f>IF(F25/2&gt;H26,H26,F25/2)</f>
        <v>900000</v>
      </c>
      <c r="G26" s="51" t="s">
        <v>174</v>
      </c>
      <c r="H26" s="65">
        <v>1000000</v>
      </c>
      <c r="I26" s="62" t="s">
        <v>180</v>
      </c>
      <c r="J26" s="50"/>
      <c r="K26" s="50"/>
    </row>
    <row r="27" spans="2:11" ht="40.5" customHeight="1">
      <c r="B27" s="61"/>
      <c r="C27" s="51"/>
      <c r="D27" s="133"/>
      <c r="E27" s="37" t="s">
        <v>147</v>
      </c>
      <c r="F27" s="45" t="s">
        <v>175</v>
      </c>
      <c r="G27" s="51">
        <f>VLOOKUP(F27,データーシート!B2:C6,2,FALSE)</f>
        <v>1</v>
      </c>
      <c r="H27" s="51" t="s">
        <v>231</v>
      </c>
      <c r="I27" s="62"/>
      <c r="J27" s="50"/>
      <c r="K27" s="50"/>
    </row>
    <row r="28" spans="2:11" ht="96.75" customHeight="1" thickBot="1">
      <c r="B28" s="61"/>
      <c r="C28" s="51"/>
      <c r="D28" s="134"/>
      <c r="E28" s="37" t="s">
        <v>146</v>
      </c>
      <c r="F28" s="49" t="s">
        <v>250</v>
      </c>
      <c r="G28" s="51"/>
      <c r="H28" s="66" t="s">
        <v>228</v>
      </c>
      <c r="I28" s="62"/>
      <c r="J28" s="50"/>
      <c r="K28" s="50"/>
    </row>
    <row r="29" spans="2:11" ht="24.75" customHeight="1">
      <c r="B29" s="61"/>
      <c r="C29" s="51"/>
      <c r="D29" s="51"/>
      <c r="E29" s="51"/>
      <c r="F29" s="51"/>
      <c r="G29" s="51"/>
      <c r="H29" s="51"/>
      <c r="I29" s="62"/>
      <c r="J29" s="50"/>
      <c r="K29" s="50"/>
    </row>
    <row r="30" spans="2:11" ht="24.75" hidden="1" customHeight="1">
      <c r="B30" s="61"/>
      <c r="C30" s="51"/>
      <c r="D30" s="135" t="s">
        <v>213</v>
      </c>
      <c r="E30" s="52" t="s">
        <v>151</v>
      </c>
      <c r="F30" s="53">
        <v>45792</v>
      </c>
      <c r="G30" s="51"/>
      <c r="H30" s="51" t="s">
        <v>232</v>
      </c>
      <c r="I30" s="62"/>
      <c r="J30" s="50"/>
      <c r="K30" s="50"/>
    </row>
    <row r="31" spans="2:11" ht="24.75" hidden="1" customHeight="1">
      <c r="B31" s="61"/>
      <c r="C31" s="51"/>
      <c r="D31" s="136"/>
      <c r="E31" s="52" t="s">
        <v>152</v>
      </c>
      <c r="F31" s="54">
        <v>35</v>
      </c>
      <c r="G31" s="51"/>
      <c r="H31" s="51" t="s">
        <v>234</v>
      </c>
      <c r="I31" s="62"/>
      <c r="J31" s="50"/>
      <c r="K31" s="50"/>
    </row>
    <row r="32" spans="2:11" ht="24.75" hidden="1" customHeight="1">
      <c r="B32" s="61"/>
      <c r="C32" s="51"/>
      <c r="D32" s="136"/>
      <c r="E32" s="52" t="s">
        <v>155</v>
      </c>
      <c r="F32" s="55">
        <f>F26</f>
        <v>900000</v>
      </c>
      <c r="G32" s="51" t="s">
        <v>174</v>
      </c>
      <c r="H32" s="51"/>
      <c r="I32" s="62"/>
      <c r="J32" s="50"/>
      <c r="K32" s="50"/>
    </row>
    <row r="33" spans="2:11" ht="24.75" hidden="1" customHeight="1">
      <c r="B33" s="61"/>
      <c r="C33" s="51"/>
      <c r="D33" s="136"/>
      <c r="E33" s="52" t="s">
        <v>153</v>
      </c>
      <c r="F33" s="53">
        <v>45807</v>
      </c>
      <c r="G33" s="51"/>
      <c r="H33" s="51" t="s">
        <v>232</v>
      </c>
      <c r="I33" s="62"/>
      <c r="J33" s="50"/>
      <c r="K33" s="50"/>
    </row>
    <row r="34" spans="2:11" ht="24.75" hidden="1" customHeight="1" thickBot="1">
      <c r="B34" s="61"/>
      <c r="C34" s="51"/>
      <c r="D34" s="137"/>
      <c r="E34" s="52" t="s">
        <v>192</v>
      </c>
      <c r="F34" s="53">
        <v>45792</v>
      </c>
      <c r="G34" s="51"/>
      <c r="H34" s="51" t="s">
        <v>232</v>
      </c>
      <c r="I34" s="62"/>
      <c r="J34" s="50"/>
      <c r="K34" s="50"/>
    </row>
    <row r="35" spans="2:11" ht="24.75" hidden="1" customHeight="1">
      <c r="B35" s="61"/>
      <c r="C35" s="51"/>
      <c r="D35" s="51"/>
      <c r="E35" s="51"/>
      <c r="F35" s="51"/>
      <c r="G35" s="51"/>
      <c r="H35" s="51"/>
      <c r="I35" s="62"/>
      <c r="J35" s="50"/>
      <c r="K35" s="50"/>
    </row>
    <row r="36" spans="2:11" ht="24.75" customHeight="1" thickBot="1">
      <c r="B36" s="61"/>
      <c r="C36" s="51" t="s">
        <v>221</v>
      </c>
      <c r="D36" s="51"/>
      <c r="E36" s="51"/>
      <c r="F36" s="51"/>
      <c r="G36" s="51"/>
      <c r="H36" s="51"/>
      <c r="I36" s="62"/>
      <c r="J36" s="50"/>
      <c r="K36" s="50"/>
    </row>
    <row r="37" spans="2:11" ht="24.75" customHeight="1">
      <c r="B37" s="61"/>
      <c r="C37" s="51"/>
      <c r="D37" s="138" t="s">
        <v>214</v>
      </c>
      <c r="E37" s="37" t="s">
        <v>154</v>
      </c>
      <c r="F37" s="41">
        <v>46082</v>
      </c>
      <c r="G37" s="51"/>
      <c r="H37" s="51" t="s">
        <v>232</v>
      </c>
      <c r="I37" s="62"/>
      <c r="J37" s="50"/>
      <c r="K37" s="50"/>
    </row>
    <row r="38" spans="2:11" ht="24.75" customHeight="1">
      <c r="B38" s="61"/>
      <c r="C38" s="51"/>
      <c r="D38" s="139"/>
      <c r="E38" s="37" t="s">
        <v>198</v>
      </c>
      <c r="F38" s="36">
        <f>F22</f>
        <v>45809</v>
      </c>
      <c r="G38" s="51"/>
      <c r="H38" s="51"/>
      <c r="I38" s="62"/>
      <c r="J38" s="50"/>
      <c r="K38" s="50"/>
    </row>
    <row r="39" spans="2:11" ht="24.75" customHeight="1">
      <c r="B39" s="61"/>
      <c r="C39" s="51"/>
      <c r="D39" s="139"/>
      <c r="E39" s="37" t="s">
        <v>156</v>
      </c>
      <c r="F39" s="41">
        <v>46082</v>
      </c>
      <c r="G39" s="51"/>
      <c r="H39" s="51" t="s">
        <v>232</v>
      </c>
      <c r="I39" s="62"/>
      <c r="J39" s="50"/>
      <c r="K39" s="50"/>
    </row>
    <row r="40" spans="2:11" ht="24.75" customHeight="1">
      <c r="B40" s="61"/>
      <c r="C40" s="51"/>
      <c r="D40" s="139"/>
      <c r="E40" s="37" t="s">
        <v>157</v>
      </c>
      <c r="F40" s="44">
        <v>2200000</v>
      </c>
      <c r="G40" s="51" t="s">
        <v>174</v>
      </c>
      <c r="H40" s="51" t="s">
        <v>235</v>
      </c>
      <c r="I40" s="62"/>
      <c r="J40" s="50"/>
      <c r="K40" s="50"/>
    </row>
    <row r="41" spans="2:11" ht="24.75" customHeight="1">
      <c r="B41" s="61"/>
      <c r="C41" s="51"/>
      <c r="D41" s="139"/>
      <c r="E41" s="37" t="s">
        <v>158</v>
      </c>
      <c r="F41" s="44">
        <v>2000000</v>
      </c>
      <c r="G41" s="51" t="s">
        <v>136</v>
      </c>
      <c r="H41" s="51" t="s">
        <v>230</v>
      </c>
      <c r="I41" s="62"/>
      <c r="J41" s="50"/>
      <c r="K41" s="50"/>
    </row>
    <row r="42" spans="2:11" ht="84" customHeight="1" thickBot="1">
      <c r="B42" s="61"/>
      <c r="C42" s="51"/>
      <c r="D42" s="140"/>
      <c r="E42" s="37" t="s">
        <v>244</v>
      </c>
      <c r="F42" s="44"/>
      <c r="G42" s="51"/>
      <c r="H42" s="51"/>
      <c r="I42" s="62"/>
      <c r="J42" s="50"/>
      <c r="K42" s="50"/>
    </row>
    <row r="43" spans="2:11" ht="24.75" customHeight="1">
      <c r="B43" s="61"/>
      <c r="C43" s="51"/>
      <c r="D43" s="51"/>
      <c r="E43" s="51"/>
      <c r="F43" s="51"/>
      <c r="G43" s="51"/>
      <c r="H43" s="51"/>
      <c r="I43" s="62"/>
      <c r="J43" s="50"/>
      <c r="K43" s="50"/>
    </row>
    <row r="44" spans="2:11" ht="24.75" hidden="1" customHeight="1">
      <c r="B44" s="61"/>
      <c r="C44" s="51"/>
      <c r="D44" s="135" t="s">
        <v>213</v>
      </c>
      <c r="E44" s="56" t="s">
        <v>199</v>
      </c>
      <c r="F44" s="52">
        <v>80</v>
      </c>
      <c r="G44" s="51"/>
      <c r="H44" s="51" t="s">
        <v>234</v>
      </c>
      <c r="I44" s="62"/>
      <c r="J44" s="50"/>
      <c r="K44" s="50"/>
    </row>
    <row r="45" spans="2:11" ht="24.75" hidden="1" customHeight="1">
      <c r="B45" s="61"/>
      <c r="C45" s="51"/>
      <c r="D45" s="136"/>
      <c r="E45" s="56" t="s">
        <v>160</v>
      </c>
      <c r="F45" s="57">
        <v>46096</v>
      </c>
      <c r="G45" s="51"/>
      <c r="H45" s="51" t="s">
        <v>232</v>
      </c>
      <c r="I45" s="62"/>
      <c r="J45" s="50"/>
      <c r="K45" s="50"/>
    </row>
    <row r="46" spans="2:11" ht="24.75" hidden="1" customHeight="1" thickBot="1">
      <c r="B46" s="61"/>
      <c r="C46" s="51"/>
      <c r="D46" s="137"/>
      <c r="E46" s="56" t="s">
        <v>161</v>
      </c>
      <c r="F46" s="55">
        <f>IF(F41/2&gt;H46,H46,F41/2)</f>
        <v>1000000</v>
      </c>
      <c r="G46" s="51" t="s">
        <v>136</v>
      </c>
      <c r="H46" s="65">
        <v>1000000</v>
      </c>
      <c r="I46" s="62" t="s">
        <v>180</v>
      </c>
      <c r="J46" s="50"/>
      <c r="K46" s="50"/>
    </row>
    <row r="47" spans="2:11" ht="24.75" hidden="1" customHeight="1">
      <c r="B47" s="61"/>
      <c r="C47" s="51"/>
      <c r="D47" s="51"/>
      <c r="E47" s="51"/>
      <c r="F47" s="65"/>
      <c r="G47" s="51"/>
      <c r="H47" s="51"/>
      <c r="I47" s="62"/>
      <c r="J47" s="50"/>
      <c r="K47" s="50"/>
    </row>
    <row r="48" spans="2:11" ht="24.75" customHeight="1" thickBot="1">
      <c r="B48" s="61"/>
      <c r="C48" s="51" t="s">
        <v>222</v>
      </c>
      <c r="D48" s="51"/>
      <c r="E48" s="51"/>
      <c r="F48" s="65"/>
      <c r="G48" s="51"/>
      <c r="H48" s="51"/>
      <c r="I48" s="62"/>
      <c r="J48" s="50"/>
      <c r="K48" s="50"/>
    </row>
    <row r="49" spans="2:11" ht="24.75" customHeight="1">
      <c r="B49" s="61"/>
      <c r="C49" s="51"/>
      <c r="D49" s="138" t="s">
        <v>215</v>
      </c>
      <c r="E49" s="37" t="s">
        <v>164</v>
      </c>
      <c r="F49" s="41">
        <v>46096</v>
      </c>
      <c r="G49" s="51"/>
      <c r="H49" s="51" t="s">
        <v>232</v>
      </c>
      <c r="I49" s="62"/>
      <c r="J49" s="50"/>
      <c r="K49" s="50"/>
    </row>
    <row r="50" spans="2:11" ht="24.75" customHeight="1">
      <c r="B50" s="61"/>
      <c r="C50" s="51"/>
      <c r="D50" s="139"/>
      <c r="E50" s="38" t="s">
        <v>165</v>
      </c>
      <c r="F50" s="43" t="s">
        <v>176</v>
      </c>
      <c r="G50" s="51"/>
      <c r="H50" s="51"/>
      <c r="I50" s="62"/>
      <c r="J50" s="50"/>
      <c r="K50" s="50"/>
    </row>
    <row r="51" spans="2:11" ht="24.75" customHeight="1">
      <c r="B51" s="61"/>
      <c r="C51" s="51"/>
      <c r="D51" s="139"/>
      <c r="E51" s="38" t="s">
        <v>166</v>
      </c>
      <c r="F51" s="43" t="s">
        <v>177</v>
      </c>
      <c r="G51" s="51"/>
      <c r="H51" s="51"/>
      <c r="I51" s="62"/>
      <c r="J51" s="50"/>
      <c r="K51" s="50"/>
    </row>
    <row r="52" spans="2:11" ht="24.75" customHeight="1">
      <c r="B52" s="61"/>
      <c r="C52" s="51"/>
      <c r="D52" s="139"/>
      <c r="E52" s="38" t="s">
        <v>167</v>
      </c>
      <c r="F52" s="43">
        <v>1234567</v>
      </c>
      <c r="G52" s="51"/>
      <c r="H52" s="51"/>
      <c r="I52" s="62"/>
      <c r="J52" s="50"/>
      <c r="K52" s="50"/>
    </row>
    <row r="53" spans="2:11" ht="24.75" customHeight="1">
      <c r="B53" s="61"/>
      <c r="C53" s="51"/>
      <c r="D53" s="139"/>
      <c r="E53" s="38" t="s">
        <v>168</v>
      </c>
      <c r="F53" s="43" t="s">
        <v>178</v>
      </c>
      <c r="G53" s="51"/>
      <c r="H53" s="51"/>
      <c r="I53" s="62"/>
      <c r="J53" s="50"/>
      <c r="K53" s="50"/>
    </row>
    <row r="54" spans="2:11" ht="24.75" customHeight="1" thickBot="1">
      <c r="B54" s="61"/>
      <c r="C54" s="51"/>
      <c r="D54" s="140"/>
      <c r="E54" s="38" t="s">
        <v>169</v>
      </c>
      <c r="F54" s="43" t="s">
        <v>179</v>
      </c>
      <c r="G54" s="51"/>
      <c r="H54" s="51"/>
      <c r="I54" s="62"/>
      <c r="J54" s="50"/>
      <c r="K54" s="50"/>
    </row>
    <row r="55" spans="2:11" ht="24.75" customHeight="1">
      <c r="B55" s="61"/>
      <c r="C55" s="51"/>
      <c r="D55" s="51"/>
      <c r="E55" s="51"/>
      <c r="F55" s="51"/>
      <c r="G55" s="51"/>
      <c r="H55" s="51"/>
      <c r="I55" s="62"/>
      <c r="J55" s="50"/>
      <c r="K55" s="50"/>
    </row>
    <row r="56" spans="2:11" ht="24.75" customHeight="1" thickBot="1">
      <c r="B56" s="61"/>
      <c r="C56" s="51" t="s">
        <v>240</v>
      </c>
      <c r="D56" s="51"/>
      <c r="E56" s="51"/>
      <c r="F56" s="51"/>
      <c r="G56" s="51"/>
      <c r="H56" s="51"/>
      <c r="I56" s="62"/>
      <c r="J56" s="50"/>
      <c r="K56" s="50"/>
    </row>
    <row r="57" spans="2:11" ht="24.75" customHeight="1">
      <c r="B57" s="61"/>
      <c r="C57" s="51"/>
      <c r="D57" s="132" t="s">
        <v>223</v>
      </c>
      <c r="E57" s="37" t="s">
        <v>170</v>
      </c>
      <c r="F57" s="41">
        <v>45931</v>
      </c>
      <c r="G57" s="51"/>
      <c r="H57" s="51" t="s">
        <v>232</v>
      </c>
      <c r="I57" s="62"/>
      <c r="J57" s="50"/>
      <c r="K57" s="50"/>
    </row>
    <row r="58" spans="2:11" ht="24.75" customHeight="1">
      <c r="B58" s="61"/>
      <c r="C58" s="51"/>
      <c r="D58" s="133"/>
      <c r="E58" s="37" t="s">
        <v>236</v>
      </c>
      <c r="F58" s="44">
        <v>2200000</v>
      </c>
      <c r="G58" s="51" t="s">
        <v>174</v>
      </c>
      <c r="H58" s="51" t="s">
        <v>235</v>
      </c>
      <c r="I58" s="62"/>
      <c r="J58" s="50"/>
      <c r="K58" s="50"/>
    </row>
    <row r="59" spans="2:11" ht="24.75" customHeight="1">
      <c r="B59" s="61"/>
      <c r="C59" s="51"/>
      <c r="D59" s="133"/>
      <c r="E59" s="37" t="s">
        <v>237</v>
      </c>
      <c r="F59" s="44">
        <v>2000000</v>
      </c>
      <c r="G59" s="51" t="s">
        <v>174</v>
      </c>
      <c r="H59" s="51" t="s">
        <v>230</v>
      </c>
      <c r="I59" s="62"/>
      <c r="J59" s="50"/>
      <c r="K59" s="50"/>
    </row>
    <row r="60" spans="2:11" ht="24.75" customHeight="1">
      <c r="B60" s="61"/>
      <c r="C60" s="51"/>
      <c r="D60" s="133"/>
      <c r="E60" s="37" t="s">
        <v>239</v>
      </c>
      <c r="F60" s="35">
        <f>IF(F59="","",(IF(F59/2&gt;H60,H60,F59/2)))</f>
        <v>1000000</v>
      </c>
      <c r="G60" s="51" t="s">
        <v>136</v>
      </c>
      <c r="H60" s="65">
        <v>1000000</v>
      </c>
      <c r="I60" s="62" t="s">
        <v>180</v>
      </c>
      <c r="J60" s="50"/>
      <c r="K60" s="50"/>
    </row>
    <row r="61" spans="2:11" ht="24.75" customHeight="1">
      <c r="B61" s="61"/>
      <c r="C61" s="51"/>
      <c r="D61" s="133"/>
      <c r="E61" s="37" t="s">
        <v>238</v>
      </c>
      <c r="F61" s="41">
        <v>45731</v>
      </c>
      <c r="G61" s="51"/>
      <c r="H61" s="51" t="s">
        <v>232</v>
      </c>
      <c r="I61" s="62"/>
      <c r="J61" s="50"/>
      <c r="K61" s="50"/>
    </row>
    <row r="62" spans="2:11" ht="105.75" customHeight="1" thickBot="1">
      <c r="B62" s="61"/>
      <c r="C62" s="51"/>
      <c r="D62" s="134"/>
      <c r="E62" s="37" t="s">
        <v>171</v>
      </c>
      <c r="F62" s="46"/>
      <c r="G62" s="51"/>
      <c r="H62" s="51"/>
      <c r="I62" s="62"/>
      <c r="J62" s="50"/>
      <c r="K62" s="50"/>
    </row>
    <row r="63" spans="2:11" ht="24.75" customHeight="1">
      <c r="B63" s="61"/>
      <c r="C63" s="51"/>
      <c r="D63" s="51"/>
      <c r="E63" s="51"/>
      <c r="F63" s="51"/>
      <c r="G63" s="51"/>
      <c r="H63" s="51"/>
      <c r="I63" s="62"/>
      <c r="J63" s="50"/>
      <c r="K63" s="50"/>
    </row>
    <row r="64" spans="2:11" ht="24.75" hidden="1" customHeight="1" thickBot="1">
      <c r="B64" s="61"/>
      <c r="C64" s="51" t="s">
        <v>210</v>
      </c>
      <c r="D64" s="51"/>
      <c r="E64" s="51"/>
      <c r="F64" s="51"/>
      <c r="G64" s="51"/>
      <c r="H64" s="51"/>
      <c r="I64" s="62"/>
      <c r="J64" s="50"/>
      <c r="K64" s="50"/>
    </row>
    <row r="65" spans="2:11" ht="24.75" hidden="1" customHeight="1">
      <c r="B65" s="61"/>
      <c r="C65" s="51"/>
      <c r="D65" s="135" t="s">
        <v>213</v>
      </c>
      <c r="E65" s="56" t="s">
        <v>202</v>
      </c>
      <c r="F65" s="57">
        <v>46082</v>
      </c>
      <c r="G65" s="51"/>
      <c r="H65" s="51" t="s">
        <v>232</v>
      </c>
      <c r="I65" s="62"/>
      <c r="J65" s="50"/>
      <c r="K65" s="50"/>
    </row>
    <row r="66" spans="2:11" ht="24.75" hidden="1" customHeight="1">
      <c r="B66" s="61"/>
      <c r="C66" s="51"/>
      <c r="D66" s="136"/>
      <c r="E66" s="56" t="s">
        <v>251</v>
      </c>
      <c r="F66" s="52">
        <v>40</v>
      </c>
      <c r="G66" s="51"/>
      <c r="H66" s="51" t="s">
        <v>234</v>
      </c>
      <c r="I66" s="62"/>
      <c r="J66" s="50"/>
      <c r="K66" s="50"/>
    </row>
    <row r="67" spans="2:11" ht="24.75" hidden="1" customHeight="1">
      <c r="B67" s="61"/>
      <c r="C67" s="51"/>
      <c r="D67" s="136"/>
      <c r="E67" s="56" t="s">
        <v>208</v>
      </c>
      <c r="F67" s="57">
        <v>46082</v>
      </c>
      <c r="G67" s="51"/>
      <c r="H67" s="51" t="s">
        <v>232</v>
      </c>
      <c r="I67" s="62"/>
      <c r="J67" s="50"/>
      <c r="K67" s="50"/>
    </row>
    <row r="68" spans="2:11" ht="24.75" hidden="1" customHeight="1" thickBot="1">
      <c r="B68" s="61"/>
      <c r="C68" s="51"/>
      <c r="D68" s="137"/>
      <c r="E68" s="52" t="s">
        <v>153</v>
      </c>
      <c r="F68" s="53">
        <v>45807</v>
      </c>
      <c r="G68" s="51"/>
      <c r="H68" s="51" t="s">
        <v>232</v>
      </c>
      <c r="I68" s="62"/>
      <c r="J68" s="50"/>
      <c r="K68" s="50"/>
    </row>
    <row r="69" spans="2:11" ht="24.75" customHeight="1" thickBot="1">
      <c r="B69" s="67"/>
      <c r="C69" s="68"/>
      <c r="D69" s="68"/>
      <c r="E69" s="68"/>
      <c r="F69" s="68"/>
      <c r="G69" s="68"/>
      <c r="H69" s="68"/>
      <c r="I69" s="69"/>
      <c r="J69" s="50"/>
      <c r="K69" s="50"/>
    </row>
    <row r="70" spans="2:11" ht="24.75" customHeight="1">
      <c r="B70" s="50"/>
      <c r="C70" s="50"/>
    </row>
  </sheetData>
  <sheetProtection algorithmName="SHA-512" hashValue="qD5EWXVGMc6BL8V/N58A5/ZWnImMGfvzLdXFtnGn+qWDaSTOwMTArUWplNsH4y4g48NTjOoJGrq6AnNGJBmb/Q==" saltValue="CdQVrlvRvfmnw14NK+CfBA==" spinCount="100000" sheet="1" objects="1" scenarios="1"/>
  <mergeCells count="10">
    <mergeCell ref="J4:J12"/>
    <mergeCell ref="D57:D62"/>
    <mergeCell ref="D65:D68"/>
    <mergeCell ref="D17:D28"/>
    <mergeCell ref="D30:D34"/>
    <mergeCell ref="D44:D46"/>
    <mergeCell ref="D49:D54"/>
    <mergeCell ref="C4:F14"/>
    <mergeCell ref="D37:D42"/>
    <mergeCell ref="H4:H7"/>
  </mergeCells>
  <phoneticPr fontId="1"/>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244893D-0B72-41EB-9B72-B004DDC9F854}">
          <x14:formula1>
            <xm:f>データーシート!$B$2:$B$6</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03C8-C915-477B-A224-43E159500601}">
  <dimension ref="A1:X55"/>
  <sheetViews>
    <sheetView zoomScaleNormal="100" zoomScaleSheetLayoutView="55" workbookViewId="0">
      <selection activeCell="AE37" sqref="AE37"/>
    </sheetView>
  </sheetViews>
  <sheetFormatPr defaultColWidth="3.5" defaultRowHeight="13.5"/>
  <cols>
    <col min="1" max="1" width="1" style="39" customWidth="1"/>
    <col min="2" max="20" width="3.5" style="39"/>
    <col min="21" max="21" width="1.5" style="39" customWidth="1"/>
    <col min="22" max="16384" width="3.5" style="39"/>
  </cols>
  <sheetData>
    <row r="1" spans="1:24">
      <c r="A1" s="70"/>
      <c r="B1" s="70" t="s">
        <v>0</v>
      </c>
      <c r="C1" s="70"/>
      <c r="D1" s="70"/>
      <c r="E1" s="70"/>
      <c r="F1" s="70"/>
      <c r="G1" s="70"/>
      <c r="H1" s="70"/>
      <c r="I1" s="70"/>
      <c r="J1" s="70"/>
      <c r="K1" s="70"/>
      <c r="L1" s="70"/>
      <c r="M1" s="70"/>
      <c r="N1" s="70"/>
      <c r="O1" s="70"/>
      <c r="P1" s="70"/>
      <c r="Q1" s="70"/>
      <c r="R1" s="70"/>
      <c r="S1" s="70"/>
      <c r="T1" s="70"/>
      <c r="U1" s="70"/>
      <c r="V1" s="70"/>
      <c r="W1" s="70"/>
      <c r="X1" s="70"/>
    </row>
    <row r="2" spans="1:24">
      <c r="A2" s="70"/>
      <c r="B2" s="71"/>
      <c r="C2" s="72"/>
      <c r="D2" s="72"/>
      <c r="E2" s="72"/>
      <c r="F2" s="72"/>
      <c r="G2" s="72"/>
      <c r="H2" s="72"/>
      <c r="I2" s="72"/>
      <c r="J2" s="72"/>
      <c r="K2" s="72"/>
      <c r="L2" s="72"/>
      <c r="M2" s="72"/>
      <c r="N2" s="72"/>
      <c r="O2" s="72"/>
      <c r="P2" s="72"/>
      <c r="Q2" s="72"/>
      <c r="R2" s="72"/>
      <c r="S2" s="72"/>
      <c r="T2" s="72"/>
      <c r="U2" s="72"/>
      <c r="V2" s="72"/>
      <c r="W2" s="72"/>
      <c r="X2" s="73"/>
    </row>
    <row r="3" spans="1:24">
      <c r="A3" s="70"/>
      <c r="B3" s="74"/>
      <c r="C3" s="75"/>
      <c r="D3" s="75"/>
      <c r="E3" s="75"/>
      <c r="F3" s="75"/>
      <c r="G3" s="75"/>
      <c r="H3" s="75"/>
      <c r="I3" s="75"/>
      <c r="J3" s="75"/>
      <c r="K3" s="75"/>
      <c r="L3" s="75"/>
      <c r="M3" s="75"/>
      <c r="N3" s="153">
        <f>入力シート!F17</f>
        <v>45792</v>
      </c>
      <c r="O3" s="153"/>
      <c r="P3" s="153"/>
      <c r="Q3" s="153"/>
      <c r="R3" s="153"/>
      <c r="S3" s="153"/>
      <c r="T3" s="153"/>
      <c r="U3" s="153"/>
      <c r="V3" s="153"/>
      <c r="W3" s="153"/>
      <c r="X3" s="76"/>
    </row>
    <row r="4" spans="1:24">
      <c r="A4" s="70"/>
      <c r="B4" s="74"/>
      <c r="C4" s="75"/>
      <c r="D4" s="75"/>
      <c r="E4" s="75"/>
      <c r="F4" s="75"/>
      <c r="G4" s="75"/>
      <c r="H4" s="75"/>
      <c r="I4" s="75"/>
      <c r="J4" s="75"/>
      <c r="K4" s="75"/>
      <c r="L4" s="75"/>
      <c r="M4" s="75"/>
      <c r="N4" s="75"/>
      <c r="O4" s="75"/>
      <c r="P4" s="75"/>
      <c r="Q4" s="75"/>
      <c r="R4" s="75"/>
      <c r="S4" s="75"/>
      <c r="T4" s="75"/>
      <c r="U4" s="75"/>
      <c r="V4" s="75"/>
      <c r="W4" s="75"/>
      <c r="X4" s="76"/>
    </row>
    <row r="5" spans="1:24">
      <c r="A5" s="70"/>
      <c r="B5" s="74"/>
      <c r="C5" s="75"/>
      <c r="D5" s="75"/>
      <c r="E5" s="75"/>
      <c r="F5" s="75"/>
      <c r="G5" s="75"/>
      <c r="H5" s="75"/>
      <c r="I5" s="75"/>
      <c r="J5" s="75"/>
      <c r="K5" s="75"/>
      <c r="L5" s="75"/>
      <c r="M5" s="75"/>
      <c r="N5" s="75"/>
      <c r="O5" s="75"/>
      <c r="P5" s="75"/>
      <c r="Q5" s="75"/>
      <c r="R5" s="75"/>
      <c r="S5" s="75"/>
      <c r="T5" s="75"/>
      <c r="U5" s="75"/>
      <c r="V5" s="75"/>
      <c r="W5" s="75"/>
      <c r="X5" s="76"/>
    </row>
    <row r="6" spans="1:24">
      <c r="A6" s="70"/>
      <c r="B6" s="157" t="s">
        <v>2</v>
      </c>
      <c r="C6" s="158"/>
      <c r="D6" s="158"/>
      <c r="E6" s="158"/>
      <c r="F6" s="158"/>
      <c r="G6" s="158"/>
      <c r="H6" s="158"/>
      <c r="I6" s="158"/>
      <c r="J6" s="158"/>
      <c r="K6" s="158"/>
      <c r="L6" s="158"/>
      <c r="M6" s="158"/>
      <c r="N6" s="158"/>
      <c r="O6" s="158"/>
      <c r="P6" s="158"/>
      <c r="Q6" s="158"/>
      <c r="R6" s="158"/>
      <c r="S6" s="158"/>
      <c r="T6" s="158"/>
      <c r="U6" s="158"/>
      <c r="V6" s="158"/>
      <c r="W6" s="158"/>
      <c r="X6" s="159"/>
    </row>
    <row r="7" spans="1:24">
      <c r="A7" s="70"/>
      <c r="B7" s="74"/>
      <c r="C7" s="75"/>
      <c r="D7" s="75"/>
      <c r="E7" s="75"/>
      <c r="F7" s="75"/>
      <c r="G7" s="75"/>
      <c r="H7" s="75"/>
      <c r="I7" s="75"/>
      <c r="J7" s="75"/>
      <c r="K7" s="75"/>
      <c r="L7" s="75"/>
      <c r="M7" s="75"/>
      <c r="N7" s="75"/>
      <c r="O7" s="75"/>
      <c r="P7" s="75"/>
      <c r="Q7" s="75"/>
      <c r="R7" s="75"/>
      <c r="S7" s="75"/>
      <c r="T7" s="75"/>
      <c r="U7" s="75"/>
      <c r="V7" s="75"/>
      <c r="W7" s="75"/>
      <c r="X7" s="76"/>
    </row>
    <row r="8" spans="1:24">
      <c r="A8" s="70"/>
      <c r="B8" s="74"/>
      <c r="C8" s="75"/>
      <c r="D8" s="75"/>
      <c r="E8" s="75"/>
      <c r="F8" s="75"/>
      <c r="G8" s="75"/>
      <c r="H8" s="75"/>
      <c r="I8" s="75"/>
      <c r="J8" s="75"/>
      <c r="K8" s="75"/>
      <c r="L8" s="75"/>
      <c r="M8" s="75"/>
      <c r="N8" s="75"/>
      <c r="O8" s="75"/>
      <c r="P8" s="75"/>
      <c r="Q8" s="75"/>
      <c r="R8" s="75"/>
      <c r="S8" s="75"/>
      <c r="T8" s="75"/>
      <c r="U8" s="75"/>
      <c r="V8" s="75"/>
      <c r="W8" s="75"/>
      <c r="X8" s="76"/>
    </row>
    <row r="9" spans="1:24">
      <c r="A9" s="70"/>
      <c r="B9" s="74"/>
      <c r="C9" s="75" t="s">
        <v>245</v>
      </c>
      <c r="D9" s="75"/>
      <c r="E9" s="75"/>
      <c r="F9" s="75"/>
      <c r="G9" s="75"/>
      <c r="H9" s="75"/>
      <c r="I9" s="75"/>
      <c r="J9" s="75"/>
      <c r="K9" s="75"/>
      <c r="L9" s="75"/>
      <c r="M9" s="75"/>
      <c r="N9" s="75"/>
      <c r="O9" s="75"/>
      <c r="P9" s="75"/>
      <c r="Q9" s="75"/>
      <c r="R9" s="75"/>
      <c r="S9" s="75"/>
      <c r="T9" s="75"/>
      <c r="U9" s="75"/>
      <c r="V9" s="75"/>
      <c r="W9" s="75"/>
      <c r="X9" s="76"/>
    </row>
    <row r="10" spans="1:24">
      <c r="A10" s="70"/>
      <c r="B10" s="74"/>
      <c r="C10" s="75"/>
      <c r="D10" s="75"/>
      <c r="E10" s="75"/>
      <c r="F10" s="75"/>
      <c r="G10" s="75"/>
      <c r="H10" s="75"/>
      <c r="I10" s="75"/>
      <c r="J10" s="75"/>
      <c r="K10" s="75"/>
      <c r="L10" s="75"/>
      <c r="M10" s="75"/>
      <c r="N10" s="75"/>
      <c r="O10" s="75"/>
      <c r="P10" s="75"/>
      <c r="Q10" s="75"/>
      <c r="R10" s="75"/>
      <c r="S10" s="75"/>
      <c r="T10" s="75"/>
      <c r="U10" s="75"/>
      <c r="V10" s="75"/>
      <c r="W10" s="75"/>
      <c r="X10" s="76"/>
    </row>
    <row r="11" spans="1:24" ht="13.5" customHeight="1">
      <c r="A11" s="70"/>
      <c r="B11" s="74"/>
      <c r="C11" s="75"/>
      <c r="D11" s="75"/>
      <c r="E11" s="75"/>
      <c r="F11" s="75"/>
      <c r="G11" s="75"/>
      <c r="H11" s="75"/>
      <c r="I11" s="75"/>
      <c r="J11" s="75"/>
      <c r="K11" s="77" t="s">
        <v>3</v>
      </c>
      <c r="L11" s="70"/>
      <c r="M11" s="161" t="str">
        <f>入力シート!F18</f>
        <v>宮崎県延岡市東本小路１番地２３</v>
      </c>
      <c r="N11" s="161"/>
      <c r="O11" s="161"/>
      <c r="P11" s="161"/>
      <c r="Q11" s="161"/>
      <c r="R11" s="161"/>
      <c r="S11" s="161"/>
      <c r="T11" s="161"/>
      <c r="U11" s="161"/>
      <c r="V11" s="161"/>
      <c r="W11" s="161"/>
      <c r="X11" s="162"/>
    </row>
    <row r="12" spans="1:24">
      <c r="A12" s="70"/>
      <c r="B12" s="74"/>
      <c r="C12" s="75"/>
      <c r="D12" s="75"/>
      <c r="E12" s="75"/>
      <c r="F12" s="75"/>
      <c r="G12" s="75"/>
      <c r="H12" s="75"/>
      <c r="I12" s="75"/>
      <c r="J12" s="75"/>
      <c r="K12" s="75"/>
      <c r="L12" s="70"/>
      <c r="M12" s="161"/>
      <c r="N12" s="161"/>
      <c r="O12" s="161"/>
      <c r="P12" s="161"/>
      <c r="Q12" s="161"/>
      <c r="R12" s="161"/>
      <c r="S12" s="161"/>
      <c r="T12" s="161"/>
      <c r="U12" s="161"/>
      <c r="V12" s="161"/>
      <c r="W12" s="161"/>
      <c r="X12" s="162"/>
    </row>
    <row r="13" spans="1:24">
      <c r="A13" s="70"/>
      <c r="B13" s="74"/>
      <c r="C13" s="75"/>
      <c r="D13" s="75"/>
      <c r="E13" s="75"/>
      <c r="F13" s="75"/>
      <c r="G13" s="75"/>
      <c r="H13" s="75"/>
      <c r="I13" s="75"/>
      <c r="J13" s="75"/>
      <c r="K13" s="77" t="s">
        <v>38</v>
      </c>
      <c r="L13" s="70"/>
      <c r="M13" s="163" t="str">
        <f>入力シート!F19</f>
        <v>延岡株式会社</v>
      </c>
      <c r="N13" s="163"/>
      <c r="O13" s="163"/>
      <c r="P13" s="163"/>
      <c r="Q13" s="163"/>
      <c r="R13" s="163"/>
      <c r="S13" s="163"/>
      <c r="T13" s="163"/>
      <c r="U13" s="163"/>
      <c r="V13" s="163"/>
      <c r="W13" s="163"/>
      <c r="X13" s="164"/>
    </row>
    <row r="14" spans="1:24">
      <c r="A14" s="70"/>
      <c r="B14" s="74"/>
      <c r="C14" s="75"/>
      <c r="D14" s="75"/>
      <c r="E14" s="75"/>
      <c r="F14" s="75"/>
      <c r="G14" s="75"/>
      <c r="H14" s="75"/>
      <c r="I14" s="75"/>
      <c r="J14" s="75"/>
      <c r="K14" s="75"/>
      <c r="L14" s="75"/>
      <c r="M14" s="165" t="str">
        <f>"　"&amp;入力シート!F20</f>
        <v>　延岡　太郎</v>
      </c>
      <c r="N14" s="165"/>
      <c r="O14" s="165"/>
      <c r="P14" s="165"/>
      <c r="Q14" s="165"/>
      <c r="R14" s="165"/>
      <c r="S14" s="165"/>
      <c r="T14" s="165"/>
      <c r="U14" s="165"/>
      <c r="V14" s="165"/>
      <c r="W14" s="165"/>
      <c r="X14" s="164"/>
    </row>
    <row r="15" spans="1:24">
      <c r="A15" s="70"/>
      <c r="B15" s="74"/>
      <c r="C15" s="75"/>
      <c r="D15" s="75"/>
      <c r="E15" s="75"/>
      <c r="F15" s="75"/>
      <c r="G15" s="75"/>
      <c r="H15" s="75"/>
      <c r="I15" s="75"/>
      <c r="J15" s="75"/>
      <c r="K15" s="75"/>
      <c r="L15" s="75"/>
      <c r="M15" s="75"/>
      <c r="N15" s="75"/>
      <c r="O15" s="75"/>
      <c r="P15" s="75"/>
      <c r="Q15" s="75"/>
      <c r="R15" s="75"/>
      <c r="S15" s="75"/>
      <c r="T15" s="75"/>
      <c r="U15" s="75"/>
      <c r="V15" s="75"/>
      <c r="W15" s="75"/>
      <c r="X15" s="76"/>
    </row>
    <row r="16" spans="1:24">
      <c r="A16" s="70"/>
      <c r="B16" s="74"/>
      <c r="C16" s="75"/>
      <c r="D16" s="75"/>
      <c r="E16" s="75"/>
      <c r="F16" s="75"/>
      <c r="G16" s="75"/>
      <c r="H16" s="75"/>
      <c r="I16" s="75"/>
      <c r="J16" s="75"/>
      <c r="K16" s="75"/>
      <c r="L16" s="75"/>
      <c r="M16" s="75"/>
      <c r="N16" s="75"/>
      <c r="O16" s="75"/>
      <c r="P16" s="75"/>
      <c r="Q16" s="75"/>
      <c r="R16" s="75"/>
      <c r="S16" s="75"/>
      <c r="T16" s="75"/>
      <c r="U16" s="75"/>
      <c r="V16" s="75"/>
      <c r="W16" s="75"/>
      <c r="X16" s="76"/>
    </row>
    <row r="17" spans="1:24">
      <c r="A17" s="70"/>
      <c r="B17" s="74"/>
      <c r="C17" s="160" t="s">
        <v>141</v>
      </c>
      <c r="D17" s="160"/>
      <c r="E17" s="160"/>
      <c r="F17" s="160"/>
      <c r="G17" s="160"/>
      <c r="H17" s="160"/>
      <c r="I17" s="160"/>
      <c r="J17" s="160"/>
      <c r="K17" s="160"/>
      <c r="L17" s="160"/>
      <c r="M17" s="160"/>
      <c r="N17" s="160"/>
      <c r="O17" s="160"/>
      <c r="P17" s="160"/>
      <c r="Q17" s="160"/>
      <c r="R17" s="160"/>
      <c r="S17" s="160"/>
      <c r="T17" s="160"/>
      <c r="U17" s="160"/>
      <c r="V17" s="160"/>
      <c r="W17" s="160"/>
      <c r="X17" s="76"/>
    </row>
    <row r="18" spans="1:24">
      <c r="A18" s="70"/>
      <c r="B18" s="74"/>
      <c r="C18" s="160"/>
      <c r="D18" s="160"/>
      <c r="E18" s="160"/>
      <c r="F18" s="160"/>
      <c r="G18" s="160"/>
      <c r="H18" s="160"/>
      <c r="I18" s="160"/>
      <c r="J18" s="160"/>
      <c r="K18" s="160"/>
      <c r="L18" s="160"/>
      <c r="M18" s="160"/>
      <c r="N18" s="160"/>
      <c r="O18" s="160"/>
      <c r="P18" s="160"/>
      <c r="Q18" s="160"/>
      <c r="R18" s="160"/>
      <c r="S18" s="160"/>
      <c r="T18" s="160"/>
      <c r="U18" s="160"/>
      <c r="V18" s="160"/>
      <c r="W18" s="160"/>
      <c r="X18" s="76"/>
    </row>
    <row r="19" spans="1:24">
      <c r="A19" s="70"/>
      <c r="B19" s="74"/>
      <c r="C19" s="160"/>
      <c r="D19" s="160"/>
      <c r="E19" s="160"/>
      <c r="F19" s="160"/>
      <c r="G19" s="160"/>
      <c r="H19" s="160"/>
      <c r="I19" s="160"/>
      <c r="J19" s="160"/>
      <c r="K19" s="160"/>
      <c r="L19" s="160"/>
      <c r="M19" s="160"/>
      <c r="N19" s="160"/>
      <c r="O19" s="160"/>
      <c r="P19" s="160"/>
      <c r="Q19" s="160"/>
      <c r="R19" s="160"/>
      <c r="S19" s="160"/>
      <c r="T19" s="160"/>
      <c r="U19" s="160"/>
      <c r="V19" s="160"/>
      <c r="W19" s="160"/>
      <c r="X19" s="76"/>
    </row>
    <row r="20" spans="1:24">
      <c r="A20" s="70"/>
      <c r="B20" s="74"/>
      <c r="C20" s="75"/>
      <c r="D20" s="75"/>
      <c r="E20" s="75"/>
      <c r="F20" s="75"/>
      <c r="G20" s="75"/>
      <c r="H20" s="75"/>
      <c r="I20" s="75"/>
      <c r="J20" s="75"/>
      <c r="K20" s="75"/>
      <c r="L20" s="75"/>
      <c r="M20" s="75"/>
      <c r="N20" s="75"/>
      <c r="O20" s="75"/>
      <c r="P20" s="75"/>
      <c r="Q20" s="75"/>
      <c r="R20" s="75"/>
      <c r="S20" s="75"/>
      <c r="T20" s="75"/>
      <c r="U20" s="75"/>
      <c r="V20" s="75"/>
      <c r="W20" s="75"/>
      <c r="X20" s="76"/>
    </row>
    <row r="21" spans="1:24">
      <c r="A21" s="70"/>
      <c r="B21" s="74"/>
      <c r="C21" s="75"/>
      <c r="D21" s="75"/>
      <c r="E21" s="75"/>
      <c r="F21" s="75"/>
      <c r="G21" s="75"/>
      <c r="H21" s="75"/>
      <c r="I21" s="75"/>
      <c r="J21" s="75"/>
      <c r="K21" s="75"/>
      <c r="L21" s="75"/>
      <c r="M21" s="75"/>
      <c r="N21" s="75"/>
      <c r="O21" s="75"/>
      <c r="P21" s="75"/>
      <c r="Q21" s="75"/>
      <c r="R21" s="75"/>
      <c r="S21" s="75"/>
      <c r="T21" s="75"/>
      <c r="U21" s="75"/>
      <c r="V21" s="75"/>
      <c r="W21" s="75"/>
      <c r="X21" s="76"/>
    </row>
    <row r="22" spans="1:24">
      <c r="A22" s="70"/>
      <c r="B22" s="74"/>
      <c r="C22" s="158" t="s">
        <v>4</v>
      </c>
      <c r="D22" s="158"/>
      <c r="E22" s="158"/>
      <c r="F22" s="158"/>
      <c r="G22" s="158"/>
      <c r="H22" s="158"/>
      <c r="I22" s="158"/>
      <c r="J22" s="158"/>
      <c r="K22" s="158"/>
      <c r="L22" s="158"/>
      <c r="M22" s="158"/>
      <c r="N22" s="158"/>
      <c r="O22" s="158"/>
      <c r="P22" s="158"/>
      <c r="Q22" s="158"/>
      <c r="R22" s="158"/>
      <c r="S22" s="158"/>
      <c r="T22" s="158"/>
      <c r="U22" s="158"/>
      <c r="V22" s="158"/>
      <c r="W22" s="158"/>
      <c r="X22" s="76"/>
    </row>
    <row r="23" spans="1:24">
      <c r="A23" s="70"/>
      <c r="B23" s="74"/>
      <c r="C23" s="75"/>
      <c r="D23" s="75"/>
      <c r="E23" s="75"/>
      <c r="F23" s="75"/>
      <c r="G23" s="75"/>
      <c r="H23" s="75"/>
      <c r="I23" s="75"/>
      <c r="J23" s="75"/>
      <c r="K23" s="75"/>
      <c r="L23" s="75"/>
      <c r="M23" s="75"/>
      <c r="N23" s="75"/>
      <c r="O23" s="75"/>
      <c r="P23" s="75"/>
      <c r="Q23" s="75"/>
      <c r="R23" s="75"/>
      <c r="S23" s="75"/>
      <c r="T23" s="75"/>
      <c r="U23" s="75"/>
      <c r="V23" s="75"/>
      <c r="W23" s="75"/>
      <c r="X23" s="76"/>
    </row>
    <row r="24" spans="1:24">
      <c r="A24" s="70"/>
      <c r="B24" s="74"/>
      <c r="C24" s="75" t="s">
        <v>5</v>
      </c>
      <c r="D24" s="75"/>
      <c r="E24" s="75"/>
      <c r="F24" s="75"/>
      <c r="G24" s="75"/>
      <c r="H24" s="75"/>
      <c r="I24" s="75"/>
      <c r="J24" s="75"/>
      <c r="K24" s="75"/>
      <c r="L24" s="75"/>
      <c r="M24" s="75"/>
      <c r="N24" s="75"/>
      <c r="O24" s="75"/>
      <c r="P24" s="75"/>
      <c r="Q24" s="75"/>
      <c r="R24" s="75"/>
      <c r="S24" s="75"/>
      <c r="T24" s="75"/>
      <c r="U24" s="75"/>
      <c r="V24" s="75"/>
      <c r="W24" s="75"/>
      <c r="X24" s="76"/>
    </row>
    <row r="25" spans="1:24">
      <c r="A25" s="70"/>
      <c r="B25" s="74"/>
      <c r="C25" s="75"/>
      <c r="D25" s="75"/>
      <c r="E25" s="75"/>
      <c r="F25" s="75"/>
      <c r="G25" s="75"/>
      <c r="H25" s="75"/>
      <c r="I25" s="75"/>
      <c r="J25" s="75"/>
      <c r="K25" s="75"/>
      <c r="L25" s="75"/>
      <c r="M25" s="75"/>
      <c r="N25" s="75"/>
      <c r="O25" s="75"/>
      <c r="P25" s="75"/>
      <c r="Q25" s="75"/>
      <c r="R25" s="75"/>
      <c r="S25" s="75"/>
      <c r="T25" s="75"/>
      <c r="U25" s="75"/>
      <c r="V25" s="75"/>
      <c r="W25" s="75"/>
      <c r="X25" s="76"/>
    </row>
    <row r="26" spans="1:24">
      <c r="A26" s="70"/>
      <c r="B26" s="74"/>
      <c r="C26" s="75" t="s">
        <v>6</v>
      </c>
      <c r="D26" s="75"/>
      <c r="E26" s="75" t="s">
        <v>7</v>
      </c>
      <c r="F26" s="75"/>
      <c r="G26" s="75"/>
      <c r="H26" s="75"/>
      <c r="I26" s="75"/>
      <c r="J26" s="75"/>
      <c r="K26" s="75"/>
      <c r="L26" s="75"/>
      <c r="M26" s="75"/>
      <c r="N26" s="75"/>
      <c r="O26" s="75"/>
      <c r="P26" s="75"/>
      <c r="Q26" s="75"/>
      <c r="R26" s="75"/>
      <c r="S26" s="75"/>
      <c r="T26" s="75"/>
      <c r="U26" s="75"/>
      <c r="V26" s="75"/>
      <c r="W26" s="75"/>
      <c r="X26" s="76"/>
    </row>
    <row r="27" spans="1:24">
      <c r="A27" s="70"/>
      <c r="B27" s="74"/>
      <c r="C27" s="75"/>
      <c r="D27" s="75"/>
      <c r="E27" s="75"/>
      <c r="F27" s="75"/>
      <c r="G27" s="75"/>
      <c r="H27" s="75"/>
      <c r="I27" s="75"/>
      <c r="J27" s="75"/>
      <c r="K27" s="75"/>
      <c r="L27" s="75"/>
      <c r="M27" s="75"/>
      <c r="N27" s="75"/>
      <c r="O27" s="75"/>
      <c r="P27" s="75"/>
      <c r="Q27" s="75"/>
      <c r="R27" s="75"/>
      <c r="S27" s="75"/>
      <c r="T27" s="75"/>
      <c r="U27" s="75"/>
      <c r="V27" s="75"/>
      <c r="W27" s="75"/>
      <c r="X27" s="76"/>
    </row>
    <row r="28" spans="1:24">
      <c r="A28" s="70"/>
      <c r="B28" s="74"/>
      <c r="C28" s="75"/>
      <c r="D28" s="75"/>
      <c r="E28" s="75"/>
      <c r="F28" s="75"/>
      <c r="G28" s="75"/>
      <c r="H28" s="75"/>
      <c r="I28" s="75"/>
      <c r="J28" s="75"/>
      <c r="K28" s="75"/>
      <c r="L28" s="75"/>
      <c r="M28" s="75"/>
      <c r="N28" s="75"/>
      <c r="O28" s="75"/>
      <c r="P28" s="75"/>
      <c r="Q28" s="75"/>
      <c r="R28" s="75"/>
      <c r="S28" s="75"/>
      <c r="T28" s="75"/>
      <c r="U28" s="75"/>
      <c r="V28" s="75"/>
      <c r="W28" s="75"/>
      <c r="X28" s="76"/>
    </row>
    <row r="29" spans="1:24">
      <c r="A29" s="70"/>
      <c r="B29" s="74"/>
      <c r="C29" s="75" t="s">
        <v>8</v>
      </c>
      <c r="D29" s="75"/>
      <c r="E29" s="75"/>
      <c r="F29" s="75"/>
      <c r="G29" s="75"/>
      <c r="H29" s="75"/>
      <c r="I29" s="75"/>
      <c r="J29" s="75"/>
      <c r="K29" s="75"/>
      <c r="L29" s="75"/>
      <c r="M29" s="75"/>
      <c r="N29" s="75"/>
      <c r="O29" s="75"/>
      <c r="P29" s="75"/>
      <c r="Q29" s="75"/>
      <c r="R29" s="75"/>
      <c r="S29" s="75"/>
      <c r="T29" s="75"/>
      <c r="U29" s="75"/>
      <c r="V29" s="75"/>
      <c r="W29" s="75"/>
      <c r="X29" s="76"/>
    </row>
    <row r="30" spans="1:24">
      <c r="A30" s="70"/>
      <c r="B30" s="74"/>
      <c r="C30" s="75"/>
      <c r="D30" s="75"/>
      <c r="E30" s="75"/>
      <c r="F30" s="75"/>
      <c r="G30" s="75"/>
      <c r="H30" s="75"/>
      <c r="I30" s="75"/>
      <c r="J30" s="75"/>
      <c r="K30" s="75"/>
      <c r="L30" s="75"/>
      <c r="M30" s="75"/>
      <c r="N30" s="75"/>
      <c r="O30" s="75"/>
      <c r="P30" s="75"/>
      <c r="Q30" s="75"/>
      <c r="R30" s="75"/>
      <c r="S30" s="75"/>
      <c r="T30" s="75"/>
      <c r="U30" s="75"/>
      <c r="V30" s="75"/>
      <c r="W30" s="75"/>
      <c r="X30" s="76"/>
    </row>
    <row r="31" spans="1:24">
      <c r="A31" s="70"/>
      <c r="B31" s="74"/>
      <c r="C31" s="75"/>
      <c r="D31" s="75"/>
      <c r="E31" s="155">
        <f>入力シート!F26</f>
        <v>900000</v>
      </c>
      <c r="F31" s="155"/>
      <c r="G31" s="155"/>
      <c r="H31" s="155"/>
      <c r="I31" s="155"/>
      <c r="J31" s="155"/>
      <c r="K31" s="155"/>
      <c r="L31" s="155"/>
      <c r="M31" s="75"/>
      <c r="N31" s="75"/>
      <c r="O31" s="75"/>
      <c r="P31" s="75"/>
      <c r="Q31" s="75"/>
      <c r="R31" s="75"/>
      <c r="S31" s="75"/>
      <c r="T31" s="75"/>
      <c r="U31" s="75"/>
      <c r="V31" s="75"/>
      <c r="W31" s="75"/>
      <c r="X31" s="76"/>
    </row>
    <row r="32" spans="1:24">
      <c r="A32" s="70"/>
      <c r="B32" s="74"/>
      <c r="C32" s="75"/>
      <c r="D32" s="75"/>
      <c r="E32" s="75"/>
      <c r="F32" s="75"/>
      <c r="G32" s="75"/>
      <c r="H32" s="75"/>
      <c r="I32" s="75"/>
      <c r="J32" s="75"/>
      <c r="K32" s="75"/>
      <c r="L32" s="75"/>
      <c r="M32" s="75"/>
      <c r="N32" s="75"/>
      <c r="O32" s="75"/>
      <c r="P32" s="75"/>
      <c r="Q32" s="75"/>
      <c r="R32" s="75"/>
      <c r="S32" s="75"/>
      <c r="T32" s="75"/>
      <c r="U32" s="75"/>
      <c r="V32" s="75"/>
      <c r="W32" s="75"/>
      <c r="X32" s="76"/>
    </row>
    <row r="33" spans="1:24">
      <c r="A33" s="70"/>
      <c r="B33" s="74"/>
      <c r="C33" s="75"/>
      <c r="D33" s="75"/>
      <c r="E33" s="75"/>
      <c r="F33" s="75"/>
      <c r="G33" s="75"/>
      <c r="H33" s="75"/>
      <c r="I33" s="75"/>
      <c r="J33" s="75"/>
      <c r="K33" s="75"/>
      <c r="L33" s="75"/>
      <c r="M33" s="75"/>
      <c r="N33" s="75"/>
      <c r="O33" s="75"/>
      <c r="P33" s="75"/>
      <c r="Q33" s="75"/>
      <c r="R33" s="75"/>
      <c r="S33" s="75"/>
      <c r="T33" s="75"/>
      <c r="U33" s="75"/>
      <c r="V33" s="75"/>
      <c r="W33" s="75"/>
      <c r="X33" s="76"/>
    </row>
    <row r="34" spans="1:24">
      <c r="A34" s="70"/>
      <c r="B34" s="74"/>
      <c r="C34" s="75" t="s">
        <v>9</v>
      </c>
      <c r="D34" s="75"/>
      <c r="E34" s="75"/>
      <c r="F34" s="75"/>
      <c r="G34" s="75"/>
      <c r="H34" s="75"/>
      <c r="I34" s="75"/>
      <c r="J34" s="75"/>
      <c r="K34" s="75"/>
      <c r="L34" s="75"/>
      <c r="M34" s="75"/>
      <c r="N34" s="75"/>
      <c r="O34" s="75"/>
      <c r="P34" s="75"/>
      <c r="Q34" s="75"/>
      <c r="R34" s="75"/>
      <c r="S34" s="75"/>
      <c r="T34" s="75"/>
      <c r="U34" s="75"/>
      <c r="V34" s="75"/>
      <c r="W34" s="75"/>
      <c r="X34" s="76"/>
    </row>
    <row r="35" spans="1:24">
      <c r="A35" s="70"/>
      <c r="B35" s="74"/>
      <c r="C35" s="75"/>
      <c r="D35" s="78"/>
      <c r="E35" s="278" t="str">
        <f>IF(入力シート!F21="","",入力シート!F21)</f>
        <v>○○の省力化及、効率化及び高付加価値化を目的とした○○設備の導入</v>
      </c>
      <c r="F35" s="278"/>
      <c r="G35" s="278"/>
      <c r="H35" s="278"/>
      <c r="I35" s="278"/>
      <c r="J35" s="278"/>
      <c r="K35" s="278"/>
      <c r="L35" s="278"/>
      <c r="M35" s="278"/>
      <c r="N35" s="278"/>
      <c r="O35" s="278"/>
      <c r="P35" s="278"/>
      <c r="Q35" s="278"/>
      <c r="R35" s="278"/>
      <c r="S35" s="278"/>
      <c r="T35" s="278"/>
      <c r="U35" s="278"/>
      <c r="V35" s="278"/>
      <c r="W35" s="278"/>
      <c r="X35" s="76"/>
    </row>
    <row r="36" spans="1:24">
      <c r="A36" s="70"/>
      <c r="B36" s="74"/>
      <c r="C36" s="75"/>
      <c r="D36" s="78"/>
      <c r="E36" s="278"/>
      <c r="F36" s="278"/>
      <c r="G36" s="278"/>
      <c r="H36" s="278"/>
      <c r="I36" s="278"/>
      <c r="J36" s="278"/>
      <c r="K36" s="278"/>
      <c r="L36" s="278"/>
      <c r="M36" s="278"/>
      <c r="N36" s="278"/>
      <c r="O36" s="278"/>
      <c r="P36" s="278"/>
      <c r="Q36" s="278"/>
      <c r="R36" s="278"/>
      <c r="S36" s="278"/>
      <c r="T36" s="278"/>
      <c r="U36" s="278"/>
      <c r="V36" s="278"/>
      <c r="W36" s="278"/>
      <c r="X36" s="76"/>
    </row>
    <row r="37" spans="1:24">
      <c r="A37" s="70"/>
      <c r="B37" s="74"/>
      <c r="C37" s="75"/>
      <c r="D37" s="78"/>
      <c r="E37" s="278"/>
      <c r="F37" s="278"/>
      <c r="G37" s="278"/>
      <c r="H37" s="278"/>
      <c r="I37" s="278"/>
      <c r="J37" s="278"/>
      <c r="K37" s="278"/>
      <c r="L37" s="278"/>
      <c r="M37" s="278"/>
      <c r="N37" s="278"/>
      <c r="O37" s="278"/>
      <c r="P37" s="278"/>
      <c r="Q37" s="278"/>
      <c r="R37" s="278"/>
      <c r="S37" s="278"/>
      <c r="T37" s="278"/>
      <c r="U37" s="278"/>
      <c r="V37" s="278"/>
      <c r="W37" s="278"/>
      <c r="X37" s="76"/>
    </row>
    <row r="38" spans="1:24">
      <c r="A38" s="70"/>
      <c r="B38" s="74"/>
      <c r="C38" s="75"/>
      <c r="D38" s="78"/>
      <c r="E38" s="278"/>
      <c r="F38" s="278"/>
      <c r="G38" s="278"/>
      <c r="H38" s="278"/>
      <c r="I38" s="278"/>
      <c r="J38" s="278"/>
      <c r="K38" s="278"/>
      <c r="L38" s="278"/>
      <c r="M38" s="278"/>
      <c r="N38" s="278"/>
      <c r="O38" s="278"/>
      <c r="P38" s="278"/>
      <c r="Q38" s="278"/>
      <c r="R38" s="278"/>
      <c r="S38" s="278"/>
      <c r="T38" s="278"/>
      <c r="U38" s="278"/>
      <c r="V38" s="278"/>
      <c r="W38" s="278"/>
      <c r="X38" s="76"/>
    </row>
    <row r="39" spans="1:24">
      <c r="A39" s="70"/>
      <c r="B39" s="74"/>
      <c r="C39" s="75"/>
      <c r="D39" s="78"/>
      <c r="E39" s="278"/>
      <c r="F39" s="278"/>
      <c r="G39" s="278"/>
      <c r="H39" s="278"/>
      <c r="I39" s="278"/>
      <c r="J39" s="278"/>
      <c r="K39" s="278"/>
      <c r="L39" s="278"/>
      <c r="M39" s="278"/>
      <c r="N39" s="278"/>
      <c r="O39" s="278"/>
      <c r="P39" s="278"/>
      <c r="Q39" s="278"/>
      <c r="R39" s="278"/>
      <c r="S39" s="278"/>
      <c r="T39" s="278"/>
      <c r="U39" s="278"/>
      <c r="V39" s="278"/>
      <c r="W39" s="278"/>
      <c r="X39" s="76"/>
    </row>
    <row r="40" spans="1:24">
      <c r="A40" s="70"/>
      <c r="B40" s="74"/>
      <c r="C40" s="75" t="s">
        <v>10</v>
      </c>
      <c r="D40" s="75"/>
      <c r="E40" s="75"/>
      <c r="F40" s="75"/>
      <c r="G40" s="75"/>
      <c r="H40" s="75"/>
      <c r="I40" s="75"/>
      <c r="J40" s="75"/>
      <c r="K40" s="75"/>
      <c r="L40" s="75"/>
      <c r="M40" s="75"/>
      <c r="N40" s="75"/>
      <c r="O40" s="75"/>
      <c r="P40" s="75"/>
      <c r="Q40" s="75"/>
      <c r="R40" s="75"/>
      <c r="S40" s="75"/>
      <c r="T40" s="75"/>
      <c r="U40" s="75"/>
      <c r="V40" s="75"/>
      <c r="W40" s="75"/>
      <c r="X40" s="76"/>
    </row>
    <row r="41" spans="1:24">
      <c r="A41" s="70"/>
      <c r="B41" s="74"/>
      <c r="C41" s="75"/>
      <c r="D41" s="75"/>
      <c r="E41" s="75"/>
      <c r="F41" s="75"/>
      <c r="G41" s="75"/>
      <c r="H41" s="75"/>
      <c r="I41" s="75"/>
      <c r="J41" s="75"/>
      <c r="K41" s="75"/>
      <c r="L41" s="75"/>
      <c r="M41" s="75"/>
      <c r="N41" s="75"/>
      <c r="O41" s="75"/>
      <c r="P41" s="75"/>
      <c r="Q41" s="75"/>
      <c r="R41" s="75"/>
      <c r="S41" s="75"/>
      <c r="T41" s="75"/>
      <c r="U41" s="75"/>
      <c r="V41" s="75"/>
      <c r="W41" s="75"/>
      <c r="X41" s="76"/>
    </row>
    <row r="42" spans="1:24">
      <c r="A42" s="70"/>
      <c r="B42" s="74"/>
      <c r="C42" s="75"/>
      <c r="D42" s="75"/>
      <c r="E42" s="154">
        <f>入力シート!F22</f>
        <v>45809</v>
      </c>
      <c r="F42" s="154"/>
      <c r="G42" s="154"/>
      <c r="H42" s="154"/>
      <c r="I42" s="154"/>
      <c r="J42" s="154"/>
      <c r="K42" s="75"/>
      <c r="L42" s="75" t="s">
        <v>150</v>
      </c>
      <c r="M42" s="75"/>
      <c r="N42" s="154">
        <f>入力シート!F23</f>
        <v>46112</v>
      </c>
      <c r="O42" s="154"/>
      <c r="P42" s="154"/>
      <c r="Q42" s="154"/>
      <c r="R42" s="154"/>
      <c r="S42" s="154"/>
      <c r="T42" s="154"/>
      <c r="U42" s="154"/>
      <c r="V42" s="154"/>
      <c r="W42" s="75"/>
      <c r="X42" s="76"/>
    </row>
    <row r="43" spans="1:24">
      <c r="A43" s="70"/>
      <c r="B43" s="74"/>
      <c r="C43" s="75"/>
      <c r="D43" s="75"/>
      <c r="E43" s="75"/>
      <c r="F43" s="75"/>
      <c r="G43" s="75"/>
      <c r="H43" s="75"/>
      <c r="I43" s="75"/>
      <c r="J43" s="75"/>
      <c r="K43" s="75"/>
      <c r="L43" s="75"/>
      <c r="M43" s="75"/>
      <c r="N43" s="75"/>
      <c r="O43" s="75"/>
      <c r="P43" s="75"/>
      <c r="Q43" s="75"/>
      <c r="R43" s="75"/>
      <c r="S43" s="75"/>
      <c r="T43" s="75"/>
      <c r="U43" s="75"/>
      <c r="V43" s="75"/>
      <c r="W43" s="75"/>
      <c r="X43" s="76"/>
    </row>
    <row r="44" spans="1:24">
      <c r="A44" s="70"/>
      <c r="B44" s="74"/>
      <c r="C44" s="75"/>
      <c r="D44" s="75"/>
      <c r="E44" s="75"/>
      <c r="F44" s="75"/>
      <c r="G44" s="75"/>
      <c r="H44" s="75"/>
      <c r="I44" s="75"/>
      <c r="J44" s="75"/>
      <c r="K44" s="75"/>
      <c r="L44" s="75"/>
      <c r="M44" s="75"/>
      <c r="N44" s="75"/>
      <c r="O44" s="75"/>
      <c r="P44" s="75"/>
      <c r="Q44" s="75"/>
      <c r="R44" s="75"/>
      <c r="S44" s="75"/>
      <c r="T44" s="75"/>
      <c r="U44" s="75"/>
      <c r="V44" s="75"/>
      <c r="W44" s="75"/>
      <c r="X44" s="76"/>
    </row>
    <row r="45" spans="1:24">
      <c r="A45" s="70"/>
      <c r="B45" s="74"/>
      <c r="C45" s="75" t="s">
        <v>11</v>
      </c>
      <c r="D45" s="75"/>
      <c r="E45" s="75"/>
      <c r="F45" s="75"/>
      <c r="G45" s="75"/>
      <c r="H45" s="75"/>
      <c r="I45" s="75"/>
      <c r="J45" s="75"/>
      <c r="K45" s="75"/>
      <c r="L45" s="75"/>
      <c r="M45" s="75"/>
      <c r="N45" s="75"/>
      <c r="O45" s="75"/>
      <c r="P45" s="75"/>
      <c r="Q45" s="75"/>
      <c r="R45" s="75"/>
      <c r="S45" s="75"/>
      <c r="T45" s="75"/>
      <c r="U45" s="75"/>
      <c r="V45" s="75"/>
      <c r="W45" s="75"/>
      <c r="X45" s="76"/>
    </row>
    <row r="46" spans="1:24">
      <c r="A46" s="70"/>
      <c r="B46" s="74"/>
      <c r="C46" s="75"/>
      <c r="D46" s="75"/>
      <c r="E46" s="75"/>
      <c r="F46" s="75"/>
      <c r="G46" s="75"/>
      <c r="H46" s="75"/>
      <c r="I46" s="75"/>
      <c r="J46" s="75"/>
      <c r="K46" s="75"/>
      <c r="L46" s="75"/>
      <c r="M46" s="75"/>
      <c r="N46" s="75"/>
      <c r="O46" s="75"/>
      <c r="P46" s="75"/>
      <c r="Q46" s="75"/>
      <c r="R46" s="75"/>
      <c r="S46" s="75"/>
      <c r="T46" s="75"/>
      <c r="U46" s="75"/>
      <c r="V46" s="75"/>
      <c r="W46" s="75"/>
      <c r="X46" s="76"/>
    </row>
    <row r="47" spans="1:24">
      <c r="A47" s="70"/>
      <c r="B47" s="74"/>
      <c r="C47" s="75"/>
      <c r="D47" s="75"/>
      <c r="E47" s="155">
        <f>入力シート!F24</f>
        <v>1980000</v>
      </c>
      <c r="F47" s="155"/>
      <c r="G47" s="155"/>
      <c r="H47" s="155"/>
      <c r="I47" s="155"/>
      <c r="J47" s="156">
        <f>入力シート!F25</f>
        <v>1800000</v>
      </c>
      <c r="K47" s="156"/>
      <c r="L47" s="156"/>
      <c r="M47" s="156"/>
      <c r="N47" s="156"/>
      <c r="O47" s="156"/>
      <c r="P47" s="75"/>
      <c r="Q47" s="75"/>
      <c r="R47" s="75"/>
      <c r="S47" s="75"/>
      <c r="T47" s="75"/>
      <c r="U47" s="75"/>
      <c r="V47" s="75"/>
      <c r="W47" s="75"/>
      <c r="X47" s="76"/>
    </row>
    <row r="48" spans="1:24">
      <c r="A48" s="70"/>
      <c r="B48" s="74"/>
      <c r="C48" s="75"/>
      <c r="D48" s="75"/>
      <c r="E48" s="75"/>
      <c r="F48" s="75"/>
      <c r="G48" s="75"/>
      <c r="H48" s="75"/>
      <c r="I48" s="75"/>
      <c r="J48" s="75"/>
      <c r="K48" s="75"/>
      <c r="L48" s="75"/>
      <c r="M48" s="75"/>
      <c r="N48" s="75"/>
      <c r="O48" s="75"/>
      <c r="P48" s="75"/>
      <c r="Q48" s="75"/>
      <c r="R48" s="75"/>
      <c r="S48" s="75"/>
      <c r="T48" s="75"/>
      <c r="U48" s="75"/>
      <c r="V48" s="75"/>
      <c r="W48" s="75"/>
      <c r="X48" s="76"/>
    </row>
    <row r="49" spans="1:24">
      <c r="A49" s="70"/>
      <c r="B49" s="74"/>
      <c r="C49" s="75"/>
      <c r="D49" s="75"/>
      <c r="E49" s="75"/>
      <c r="F49" s="75"/>
      <c r="G49" s="75"/>
      <c r="H49" s="75"/>
      <c r="I49" s="75"/>
      <c r="J49" s="75"/>
      <c r="K49" s="75"/>
      <c r="L49" s="75"/>
      <c r="M49" s="75"/>
      <c r="N49" s="75"/>
      <c r="O49" s="75"/>
      <c r="P49" s="75"/>
      <c r="Q49" s="75"/>
      <c r="R49" s="75"/>
      <c r="S49" s="75"/>
      <c r="T49" s="75"/>
      <c r="U49" s="75"/>
      <c r="V49" s="75"/>
      <c r="W49" s="75"/>
      <c r="X49" s="76"/>
    </row>
    <row r="50" spans="1:24">
      <c r="A50" s="70"/>
      <c r="B50" s="74"/>
      <c r="C50" s="75"/>
      <c r="D50" s="75"/>
      <c r="E50" s="75"/>
      <c r="F50" s="75"/>
      <c r="G50" s="75"/>
      <c r="H50" s="75"/>
      <c r="I50" s="75"/>
      <c r="J50" s="75"/>
      <c r="K50" s="75"/>
      <c r="L50" s="75"/>
      <c r="M50" s="75"/>
      <c r="N50" s="75"/>
      <c r="O50" s="75"/>
      <c r="P50" s="75"/>
      <c r="Q50" s="75"/>
      <c r="R50" s="75"/>
      <c r="S50" s="75"/>
      <c r="T50" s="75"/>
      <c r="U50" s="75"/>
      <c r="V50" s="75"/>
      <c r="W50" s="75"/>
      <c r="X50" s="76"/>
    </row>
    <row r="51" spans="1:24">
      <c r="A51" s="70"/>
      <c r="B51" s="74"/>
      <c r="C51" s="75"/>
      <c r="D51" s="75"/>
      <c r="E51" s="75"/>
      <c r="F51" s="75"/>
      <c r="G51" s="75"/>
      <c r="H51" s="75"/>
      <c r="I51" s="75"/>
      <c r="J51" s="75"/>
      <c r="K51" s="75"/>
      <c r="L51" s="75"/>
      <c r="M51" s="75"/>
      <c r="N51" s="75"/>
      <c r="O51" s="75"/>
      <c r="P51" s="75"/>
      <c r="Q51" s="75"/>
      <c r="R51" s="75"/>
      <c r="S51" s="75"/>
      <c r="T51" s="75"/>
      <c r="U51" s="75"/>
      <c r="V51" s="75"/>
      <c r="W51" s="75"/>
      <c r="X51" s="76"/>
    </row>
    <row r="52" spans="1:24">
      <c r="A52" s="70"/>
      <c r="B52" s="79"/>
      <c r="C52" s="80"/>
      <c r="D52" s="80"/>
      <c r="E52" s="80"/>
      <c r="F52" s="80"/>
      <c r="G52" s="80"/>
      <c r="H52" s="80"/>
      <c r="I52" s="80"/>
      <c r="J52" s="80"/>
      <c r="K52" s="80"/>
      <c r="L52" s="80"/>
      <c r="M52" s="80"/>
      <c r="N52" s="80"/>
      <c r="O52" s="80"/>
      <c r="P52" s="80"/>
      <c r="Q52" s="80"/>
      <c r="R52" s="80"/>
      <c r="S52" s="80"/>
      <c r="T52" s="80"/>
      <c r="U52" s="80"/>
      <c r="V52" s="80"/>
      <c r="W52" s="80"/>
      <c r="X52" s="81"/>
    </row>
    <row r="53" spans="1:24">
      <c r="A53" s="70"/>
      <c r="B53" s="70" t="s">
        <v>12</v>
      </c>
      <c r="C53" s="70"/>
      <c r="D53" s="70"/>
      <c r="E53" s="70"/>
      <c r="F53" s="70"/>
      <c r="G53" s="70"/>
      <c r="H53" s="70"/>
      <c r="I53" s="70"/>
      <c r="J53" s="70"/>
      <c r="K53" s="70"/>
      <c r="L53" s="70"/>
      <c r="M53" s="70"/>
      <c r="N53" s="70"/>
      <c r="O53" s="70"/>
      <c r="P53" s="70"/>
      <c r="Q53" s="70"/>
      <c r="R53" s="70"/>
      <c r="S53" s="70"/>
      <c r="T53" s="70"/>
      <c r="U53" s="70"/>
      <c r="V53" s="70"/>
      <c r="W53" s="70"/>
      <c r="X53" s="70"/>
    </row>
    <row r="54" spans="1:24">
      <c r="A54" s="70"/>
      <c r="B54" s="70"/>
      <c r="C54" s="70"/>
      <c r="D54" s="70"/>
      <c r="E54" s="70"/>
      <c r="F54" s="70"/>
      <c r="G54" s="70"/>
      <c r="H54" s="70"/>
      <c r="I54" s="70"/>
      <c r="J54" s="70"/>
      <c r="K54" s="70"/>
      <c r="L54" s="70"/>
      <c r="M54" s="70"/>
      <c r="N54" s="70"/>
      <c r="O54" s="70"/>
      <c r="P54" s="70"/>
      <c r="Q54" s="70"/>
      <c r="R54" s="70"/>
      <c r="S54" s="70"/>
      <c r="T54" s="70"/>
      <c r="U54" s="70"/>
      <c r="V54" s="70"/>
      <c r="W54" s="70"/>
      <c r="X54" s="70"/>
    </row>
    <row r="55" spans="1:24">
      <c r="A55" s="70"/>
      <c r="B55" s="70"/>
      <c r="C55" s="70"/>
      <c r="D55" s="70"/>
      <c r="E55" s="70"/>
      <c r="F55" s="70"/>
      <c r="G55" s="70"/>
      <c r="H55" s="70"/>
      <c r="I55" s="70"/>
      <c r="J55" s="70"/>
      <c r="K55" s="70"/>
      <c r="L55" s="70"/>
      <c r="M55" s="70"/>
      <c r="N55" s="70"/>
      <c r="O55" s="70"/>
      <c r="P55" s="70"/>
      <c r="Q55" s="70"/>
      <c r="R55" s="70"/>
      <c r="S55" s="70"/>
      <c r="T55" s="70"/>
      <c r="U55" s="70"/>
      <c r="V55" s="70"/>
      <c r="W55" s="70"/>
      <c r="X55" s="70"/>
    </row>
  </sheetData>
  <sheetProtection algorithmName="SHA-512" hashValue="rkJQEFr9rO4Wxp0gGtXM9VNJQNSpOojKsy5IO6EGMnA9rthfPiUwos5p9vYwLWEsBazxM4GjuU9bTeX1Aor+jw==" saltValue="rJDXgfE8bxv4sD+AOgQbJA==" spinCount="100000" sheet="1" objects="1" scenarios="1"/>
  <mergeCells count="13">
    <mergeCell ref="N3:W3"/>
    <mergeCell ref="E35:W39"/>
    <mergeCell ref="E42:J42"/>
    <mergeCell ref="N42:V42"/>
    <mergeCell ref="E47:I47"/>
    <mergeCell ref="J47:O47"/>
    <mergeCell ref="B6:X6"/>
    <mergeCell ref="C17:W19"/>
    <mergeCell ref="C22:W22"/>
    <mergeCell ref="E31:L31"/>
    <mergeCell ref="M11:X12"/>
    <mergeCell ref="M13:X13"/>
    <mergeCell ref="M14:X14"/>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1D200-5724-4B44-AF63-77A73381C47D}">
  <dimension ref="A1:X51"/>
  <sheetViews>
    <sheetView topLeftCell="A34" zoomScaleNormal="100" zoomScaleSheetLayoutView="100" workbookViewId="0">
      <selection activeCell="J48" sqref="J48:O49"/>
    </sheetView>
  </sheetViews>
  <sheetFormatPr defaultColWidth="3.25" defaultRowHeight="12"/>
  <cols>
    <col min="1" max="16384" width="3.25" style="40"/>
  </cols>
  <sheetData>
    <row r="1" spans="1:24" ht="17.25">
      <c r="A1" s="82"/>
      <c r="B1" s="193" t="s">
        <v>13</v>
      </c>
      <c r="C1" s="193"/>
      <c r="D1" s="193"/>
      <c r="E1" s="193"/>
      <c r="F1" s="193"/>
      <c r="G1" s="193"/>
      <c r="H1" s="193"/>
      <c r="I1" s="193"/>
      <c r="J1" s="193"/>
      <c r="K1" s="193"/>
      <c r="L1" s="193"/>
      <c r="M1" s="193"/>
      <c r="N1" s="193"/>
      <c r="O1" s="193"/>
      <c r="P1" s="193"/>
      <c r="Q1" s="193"/>
      <c r="R1" s="193"/>
      <c r="S1" s="193"/>
      <c r="T1" s="193"/>
      <c r="U1" s="193"/>
      <c r="V1" s="193"/>
      <c r="W1" s="193"/>
      <c r="X1" s="82"/>
    </row>
    <row r="2" spans="1:24">
      <c r="A2" s="82"/>
      <c r="B2" s="196" t="s">
        <v>17</v>
      </c>
      <c r="C2" s="196"/>
      <c r="D2" s="196"/>
      <c r="E2" s="196"/>
      <c r="F2" s="196"/>
      <c r="G2" s="196"/>
      <c r="H2" s="196"/>
      <c r="I2" s="196"/>
      <c r="J2" s="196"/>
      <c r="K2" s="196"/>
      <c r="L2" s="196"/>
      <c r="M2" s="196"/>
      <c r="N2" s="196"/>
      <c r="O2" s="196"/>
      <c r="P2" s="196"/>
      <c r="Q2" s="196"/>
      <c r="R2" s="196"/>
      <c r="S2" s="196"/>
      <c r="T2" s="196"/>
      <c r="U2" s="196"/>
      <c r="V2" s="196"/>
      <c r="W2" s="196"/>
      <c r="X2" s="82"/>
    </row>
    <row r="3" spans="1:24">
      <c r="A3" s="82"/>
      <c r="B3" s="82"/>
      <c r="C3" s="82"/>
      <c r="D3" s="82"/>
      <c r="E3" s="82"/>
      <c r="F3" s="82"/>
      <c r="G3" s="82"/>
      <c r="H3" s="82"/>
      <c r="I3" s="82"/>
      <c r="J3" s="82"/>
      <c r="K3" s="82"/>
      <c r="L3" s="82"/>
      <c r="M3" s="82"/>
      <c r="N3" s="82"/>
      <c r="O3" s="82"/>
      <c r="P3" s="82"/>
      <c r="Q3" s="82"/>
      <c r="R3" s="82"/>
      <c r="S3" s="82"/>
      <c r="T3" s="82"/>
      <c r="U3" s="82"/>
      <c r="V3" s="82"/>
      <c r="W3" s="82"/>
      <c r="X3" s="82"/>
    </row>
    <row r="4" spans="1:24" ht="21" customHeight="1">
      <c r="A4" s="82"/>
      <c r="B4" s="194" t="s">
        <v>14</v>
      </c>
      <c r="C4" s="194"/>
      <c r="D4" s="194"/>
      <c r="E4" s="194"/>
      <c r="F4" s="194"/>
      <c r="G4" s="194"/>
      <c r="H4" s="194"/>
      <c r="I4" s="194"/>
      <c r="J4" s="194"/>
      <c r="K4" s="194"/>
      <c r="L4" s="194"/>
      <c r="M4" s="194"/>
      <c r="N4" s="194"/>
      <c r="O4" s="194"/>
      <c r="P4" s="194"/>
      <c r="Q4" s="194"/>
      <c r="R4" s="194"/>
      <c r="S4" s="194"/>
      <c r="T4" s="194"/>
      <c r="U4" s="194"/>
      <c r="V4" s="194"/>
      <c r="W4" s="194"/>
      <c r="X4" s="82"/>
    </row>
    <row r="5" spans="1:24" ht="23.25" customHeight="1">
      <c r="A5" s="82"/>
      <c r="B5" s="187" t="s">
        <v>15</v>
      </c>
      <c r="C5" s="187"/>
      <c r="D5" s="187"/>
      <c r="E5" s="187"/>
      <c r="F5" s="195" t="str">
        <f>入力シート!F19</f>
        <v>延岡株式会社</v>
      </c>
      <c r="G5" s="195"/>
      <c r="H5" s="195"/>
      <c r="I5" s="195"/>
      <c r="J5" s="195"/>
      <c r="K5" s="195"/>
      <c r="L5" s="195"/>
      <c r="M5" s="187" t="s">
        <v>1</v>
      </c>
      <c r="N5" s="187"/>
      <c r="O5" s="187"/>
      <c r="P5" s="187"/>
      <c r="Q5" s="189" t="str">
        <f>入力シート!F20</f>
        <v>延岡　太郎</v>
      </c>
      <c r="R5" s="189"/>
      <c r="S5" s="189"/>
      <c r="T5" s="189"/>
      <c r="U5" s="189"/>
      <c r="V5" s="189"/>
      <c r="W5" s="189"/>
      <c r="X5" s="82"/>
    </row>
    <row r="6" spans="1:24" ht="23.25" customHeight="1">
      <c r="A6" s="82"/>
      <c r="B6" s="187" t="s">
        <v>16</v>
      </c>
      <c r="C6" s="187"/>
      <c r="D6" s="187"/>
      <c r="E6" s="187"/>
      <c r="F6" s="189" t="str">
        <f>入力シート!F18</f>
        <v>宮崎県延岡市東本小路１番地２３</v>
      </c>
      <c r="G6" s="189"/>
      <c r="H6" s="189"/>
      <c r="I6" s="189"/>
      <c r="J6" s="189"/>
      <c r="K6" s="189"/>
      <c r="L6" s="189"/>
      <c r="M6" s="189"/>
      <c r="N6" s="189"/>
      <c r="O6" s="189"/>
      <c r="P6" s="189"/>
      <c r="Q6" s="189"/>
      <c r="R6" s="189"/>
      <c r="S6" s="189"/>
      <c r="T6" s="189"/>
      <c r="U6" s="189"/>
      <c r="V6" s="189"/>
      <c r="W6" s="189"/>
      <c r="X6" s="82"/>
    </row>
    <row r="7" spans="1:24">
      <c r="A7" s="82"/>
      <c r="B7" s="82"/>
      <c r="C7" s="82"/>
      <c r="D7" s="82"/>
      <c r="E7" s="82"/>
      <c r="F7" s="82"/>
      <c r="G7" s="82"/>
      <c r="H7" s="82"/>
      <c r="I7" s="82"/>
      <c r="J7" s="82"/>
      <c r="K7" s="82"/>
      <c r="L7" s="82"/>
      <c r="M7" s="82"/>
      <c r="N7" s="82"/>
      <c r="O7" s="82"/>
      <c r="P7" s="82"/>
      <c r="Q7" s="82"/>
      <c r="R7" s="82"/>
      <c r="S7" s="82"/>
      <c r="T7" s="82"/>
      <c r="U7" s="82"/>
      <c r="V7" s="82"/>
      <c r="W7" s="82"/>
      <c r="X7" s="82"/>
    </row>
    <row r="8" spans="1:24" ht="24" customHeight="1">
      <c r="A8" s="82"/>
      <c r="B8" s="187" t="s">
        <v>18</v>
      </c>
      <c r="C8" s="187"/>
      <c r="D8" s="187"/>
      <c r="E8" s="187"/>
      <c r="F8" s="187"/>
      <c r="G8" s="187"/>
      <c r="H8" s="187"/>
      <c r="I8" s="187"/>
      <c r="J8" s="187"/>
      <c r="K8" s="187"/>
      <c r="L8" s="187"/>
      <c r="M8" s="187"/>
      <c r="N8" s="187"/>
      <c r="O8" s="187"/>
      <c r="P8" s="187"/>
      <c r="Q8" s="192" t="s">
        <v>149</v>
      </c>
      <c r="R8" s="192"/>
      <c r="S8" s="192"/>
      <c r="T8" s="187" t="s">
        <v>19</v>
      </c>
      <c r="U8" s="187"/>
      <c r="V8" s="187"/>
      <c r="W8" s="187"/>
      <c r="X8" s="82"/>
    </row>
    <row r="9" spans="1:24" ht="24" customHeight="1">
      <c r="A9" s="82"/>
      <c r="B9" s="187"/>
      <c r="C9" s="187"/>
      <c r="D9" s="187"/>
      <c r="E9" s="187"/>
      <c r="F9" s="187"/>
      <c r="G9" s="187"/>
      <c r="H9" s="187"/>
      <c r="I9" s="187"/>
      <c r="J9" s="187"/>
      <c r="K9" s="187"/>
      <c r="L9" s="187"/>
      <c r="M9" s="187"/>
      <c r="N9" s="187"/>
      <c r="O9" s="187"/>
      <c r="P9" s="187"/>
      <c r="Q9" s="192"/>
      <c r="R9" s="192"/>
      <c r="S9" s="192"/>
      <c r="T9" s="187"/>
      <c r="U9" s="187"/>
      <c r="V9" s="187"/>
      <c r="W9" s="187"/>
      <c r="X9" s="82"/>
    </row>
    <row r="10" spans="1:24">
      <c r="A10" s="82"/>
      <c r="B10" s="179">
        <v>1</v>
      </c>
      <c r="C10" s="179"/>
      <c r="D10" s="191" t="s">
        <v>21</v>
      </c>
      <c r="E10" s="191"/>
      <c r="F10" s="191"/>
      <c r="G10" s="191"/>
      <c r="H10" s="191"/>
      <c r="I10" s="191"/>
      <c r="J10" s="191"/>
      <c r="K10" s="191"/>
      <c r="L10" s="191"/>
      <c r="M10" s="191"/>
      <c r="N10" s="191"/>
      <c r="O10" s="191"/>
      <c r="P10" s="191"/>
      <c r="Q10" s="189" t="str">
        <f>IF(入力シート!$G$27='１-2.事業計画兼収支予算（入力有）'!B10,"〇","")</f>
        <v>〇</v>
      </c>
      <c r="R10" s="189"/>
      <c r="S10" s="189"/>
      <c r="T10" s="190"/>
      <c r="U10" s="190"/>
      <c r="V10" s="190"/>
      <c r="W10" s="190"/>
      <c r="X10" s="82"/>
    </row>
    <row r="11" spans="1:24">
      <c r="A11" s="82"/>
      <c r="B11" s="179"/>
      <c r="C11" s="179"/>
      <c r="D11" s="191"/>
      <c r="E11" s="191"/>
      <c r="F11" s="191"/>
      <c r="G11" s="191"/>
      <c r="H11" s="191"/>
      <c r="I11" s="191"/>
      <c r="J11" s="191"/>
      <c r="K11" s="191"/>
      <c r="L11" s="191"/>
      <c r="M11" s="191"/>
      <c r="N11" s="191"/>
      <c r="O11" s="191"/>
      <c r="P11" s="191"/>
      <c r="Q11" s="189"/>
      <c r="R11" s="189"/>
      <c r="S11" s="189"/>
      <c r="T11" s="190"/>
      <c r="U11" s="190"/>
      <c r="V11" s="190"/>
      <c r="W11" s="190"/>
      <c r="X11" s="82"/>
    </row>
    <row r="12" spans="1:24">
      <c r="A12" s="82"/>
      <c r="B12" s="179">
        <v>2</v>
      </c>
      <c r="C12" s="179"/>
      <c r="D12" s="191" t="s">
        <v>22</v>
      </c>
      <c r="E12" s="191"/>
      <c r="F12" s="191"/>
      <c r="G12" s="191"/>
      <c r="H12" s="191"/>
      <c r="I12" s="191"/>
      <c r="J12" s="191"/>
      <c r="K12" s="191"/>
      <c r="L12" s="191"/>
      <c r="M12" s="191"/>
      <c r="N12" s="191"/>
      <c r="O12" s="191"/>
      <c r="P12" s="191"/>
      <c r="Q12" s="189" t="str">
        <f>IF(入力シート!$G$27='１-2.事業計画兼収支予算（入力有）'!B12,"〇","")</f>
        <v/>
      </c>
      <c r="R12" s="189"/>
      <c r="S12" s="189"/>
      <c r="T12" s="190"/>
      <c r="U12" s="190"/>
      <c r="V12" s="190"/>
      <c r="W12" s="190"/>
      <c r="X12" s="82"/>
    </row>
    <row r="13" spans="1:24">
      <c r="A13" s="82"/>
      <c r="B13" s="179"/>
      <c r="C13" s="179"/>
      <c r="D13" s="191"/>
      <c r="E13" s="191"/>
      <c r="F13" s="191"/>
      <c r="G13" s="191"/>
      <c r="H13" s="191"/>
      <c r="I13" s="191"/>
      <c r="J13" s="191"/>
      <c r="K13" s="191"/>
      <c r="L13" s="191"/>
      <c r="M13" s="191"/>
      <c r="N13" s="191"/>
      <c r="O13" s="191"/>
      <c r="P13" s="191"/>
      <c r="Q13" s="189"/>
      <c r="R13" s="189"/>
      <c r="S13" s="189"/>
      <c r="T13" s="190"/>
      <c r="U13" s="190"/>
      <c r="V13" s="190"/>
      <c r="W13" s="190"/>
      <c r="X13" s="82"/>
    </row>
    <row r="14" spans="1:24">
      <c r="A14" s="82"/>
      <c r="B14" s="179">
        <v>3</v>
      </c>
      <c r="C14" s="179"/>
      <c r="D14" s="191" t="s">
        <v>23</v>
      </c>
      <c r="E14" s="191"/>
      <c r="F14" s="191"/>
      <c r="G14" s="191"/>
      <c r="H14" s="191"/>
      <c r="I14" s="191"/>
      <c r="J14" s="191"/>
      <c r="K14" s="191"/>
      <c r="L14" s="191"/>
      <c r="M14" s="191"/>
      <c r="N14" s="191"/>
      <c r="O14" s="191"/>
      <c r="P14" s="191"/>
      <c r="Q14" s="189" t="str">
        <f>IF(入力シート!$G$27='１-2.事業計画兼収支予算（入力有）'!B14,"〇","")</f>
        <v/>
      </c>
      <c r="R14" s="189"/>
      <c r="S14" s="189"/>
      <c r="T14" s="190"/>
      <c r="U14" s="190"/>
      <c r="V14" s="190"/>
      <c r="W14" s="190"/>
      <c r="X14" s="82"/>
    </row>
    <row r="15" spans="1:24">
      <c r="A15" s="82"/>
      <c r="B15" s="179"/>
      <c r="C15" s="179"/>
      <c r="D15" s="191"/>
      <c r="E15" s="191"/>
      <c r="F15" s="191"/>
      <c r="G15" s="191"/>
      <c r="H15" s="191"/>
      <c r="I15" s="191"/>
      <c r="J15" s="191"/>
      <c r="K15" s="191"/>
      <c r="L15" s="191"/>
      <c r="M15" s="191"/>
      <c r="N15" s="191"/>
      <c r="O15" s="191"/>
      <c r="P15" s="191"/>
      <c r="Q15" s="189"/>
      <c r="R15" s="189"/>
      <c r="S15" s="189"/>
      <c r="T15" s="190"/>
      <c r="U15" s="190"/>
      <c r="V15" s="190"/>
      <c r="W15" s="190"/>
      <c r="X15" s="82"/>
    </row>
    <row r="16" spans="1:24">
      <c r="A16" s="82"/>
      <c r="B16" s="179">
        <v>4</v>
      </c>
      <c r="C16" s="179"/>
      <c r="D16" s="191" t="s">
        <v>24</v>
      </c>
      <c r="E16" s="191"/>
      <c r="F16" s="191"/>
      <c r="G16" s="191"/>
      <c r="H16" s="191"/>
      <c r="I16" s="191"/>
      <c r="J16" s="191"/>
      <c r="K16" s="191"/>
      <c r="L16" s="191"/>
      <c r="M16" s="191"/>
      <c r="N16" s="191"/>
      <c r="O16" s="191"/>
      <c r="P16" s="191"/>
      <c r="Q16" s="189" t="str">
        <f>IF(入力シート!$G$27='１-2.事業計画兼収支予算（入力有）'!B16,"〇","")</f>
        <v/>
      </c>
      <c r="R16" s="189"/>
      <c r="S16" s="189"/>
      <c r="T16" s="190"/>
      <c r="U16" s="190"/>
      <c r="V16" s="190"/>
      <c r="W16" s="190"/>
      <c r="X16" s="82"/>
    </row>
    <row r="17" spans="1:24">
      <c r="A17" s="82"/>
      <c r="B17" s="179"/>
      <c r="C17" s="179"/>
      <c r="D17" s="191"/>
      <c r="E17" s="191"/>
      <c r="F17" s="191"/>
      <c r="G17" s="191"/>
      <c r="H17" s="191"/>
      <c r="I17" s="191"/>
      <c r="J17" s="191"/>
      <c r="K17" s="191"/>
      <c r="L17" s="191"/>
      <c r="M17" s="191"/>
      <c r="N17" s="191"/>
      <c r="O17" s="191"/>
      <c r="P17" s="191"/>
      <c r="Q17" s="189"/>
      <c r="R17" s="189"/>
      <c r="S17" s="189"/>
      <c r="T17" s="190"/>
      <c r="U17" s="190"/>
      <c r="V17" s="190"/>
      <c r="W17" s="190"/>
      <c r="X17" s="82"/>
    </row>
    <row r="18" spans="1:24">
      <c r="A18" s="82"/>
      <c r="B18" s="179">
        <v>5</v>
      </c>
      <c r="C18" s="179"/>
      <c r="D18" s="191" t="s">
        <v>25</v>
      </c>
      <c r="E18" s="191"/>
      <c r="F18" s="191"/>
      <c r="G18" s="191"/>
      <c r="H18" s="191"/>
      <c r="I18" s="191"/>
      <c r="J18" s="191"/>
      <c r="K18" s="191"/>
      <c r="L18" s="191"/>
      <c r="M18" s="191"/>
      <c r="N18" s="191"/>
      <c r="O18" s="191"/>
      <c r="P18" s="191"/>
      <c r="Q18" s="189" t="str">
        <f>IF(入力シート!$G$27='１-2.事業計画兼収支予算（入力有）'!B18,"〇","")</f>
        <v/>
      </c>
      <c r="R18" s="189"/>
      <c r="S18" s="189"/>
      <c r="T18" s="190"/>
      <c r="U18" s="190"/>
      <c r="V18" s="190"/>
      <c r="W18" s="190"/>
      <c r="X18" s="82"/>
    </row>
    <row r="19" spans="1:24">
      <c r="A19" s="82"/>
      <c r="B19" s="179"/>
      <c r="C19" s="179"/>
      <c r="D19" s="191"/>
      <c r="E19" s="191"/>
      <c r="F19" s="191"/>
      <c r="G19" s="191"/>
      <c r="H19" s="191"/>
      <c r="I19" s="191"/>
      <c r="J19" s="191"/>
      <c r="K19" s="191"/>
      <c r="L19" s="191"/>
      <c r="M19" s="191"/>
      <c r="N19" s="191"/>
      <c r="O19" s="191"/>
      <c r="P19" s="191"/>
      <c r="Q19" s="189"/>
      <c r="R19" s="189"/>
      <c r="S19" s="189"/>
      <c r="T19" s="190"/>
      <c r="U19" s="190"/>
      <c r="V19" s="190"/>
      <c r="W19" s="190"/>
      <c r="X19" s="82"/>
    </row>
    <row r="20" spans="1:24">
      <c r="A20" s="82"/>
      <c r="B20" s="82"/>
      <c r="C20" s="82"/>
      <c r="D20" s="82"/>
      <c r="E20" s="82"/>
      <c r="F20" s="82"/>
      <c r="G20" s="82"/>
      <c r="H20" s="82"/>
      <c r="I20" s="82"/>
      <c r="J20" s="82"/>
      <c r="K20" s="82"/>
      <c r="L20" s="82"/>
      <c r="M20" s="82"/>
      <c r="N20" s="82"/>
      <c r="O20" s="82"/>
      <c r="P20" s="82"/>
      <c r="Q20" s="82"/>
      <c r="R20" s="82"/>
      <c r="S20" s="82"/>
      <c r="T20" s="82"/>
      <c r="U20" s="82"/>
      <c r="V20" s="82"/>
      <c r="W20" s="82"/>
      <c r="X20" s="82"/>
    </row>
    <row r="21" spans="1:24">
      <c r="A21" s="82"/>
      <c r="B21" s="187" t="s">
        <v>26</v>
      </c>
      <c r="C21" s="187"/>
      <c r="D21" s="187"/>
      <c r="E21" s="187"/>
      <c r="F21" s="187"/>
      <c r="G21" s="187"/>
      <c r="H21" s="187"/>
      <c r="I21" s="187"/>
      <c r="J21" s="187"/>
      <c r="K21" s="187"/>
      <c r="L21" s="187"/>
      <c r="M21" s="187"/>
      <c r="N21" s="187"/>
      <c r="O21" s="187"/>
      <c r="P21" s="187"/>
      <c r="Q21" s="187"/>
      <c r="R21" s="187"/>
      <c r="S21" s="187"/>
      <c r="T21" s="187"/>
      <c r="U21" s="187"/>
      <c r="V21" s="187"/>
      <c r="W21" s="187"/>
      <c r="X21" s="82"/>
    </row>
    <row r="22" spans="1:24">
      <c r="A22" s="82"/>
      <c r="B22" s="187"/>
      <c r="C22" s="187"/>
      <c r="D22" s="187"/>
      <c r="E22" s="187"/>
      <c r="F22" s="187"/>
      <c r="G22" s="187"/>
      <c r="H22" s="187"/>
      <c r="I22" s="187"/>
      <c r="J22" s="187"/>
      <c r="K22" s="187"/>
      <c r="L22" s="187"/>
      <c r="M22" s="187"/>
      <c r="N22" s="187"/>
      <c r="O22" s="187"/>
      <c r="P22" s="187"/>
      <c r="Q22" s="187"/>
      <c r="R22" s="187"/>
      <c r="S22" s="187"/>
      <c r="T22" s="187"/>
      <c r="U22" s="187"/>
      <c r="V22" s="187"/>
      <c r="W22" s="187"/>
      <c r="X22" s="82"/>
    </row>
    <row r="23" spans="1:24">
      <c r="A23" s="82"/>
      <c r="B23" s="188" t="str">
        <f>IF(入力シート!F28="","",入力シート!F28)</f>
        <v>　当社の○○の養殖については、○○による高鮮度化を実施しているものの、○○という課題があった。今回導入を行う○○は、ICT機能を生かし、○○を行うものであり、○○の課題解決に資するものである。○○導入後は○○の特性を全面に押し出した販売戦略を展開し、より高価格帯での取引に繋げていく。</v>
      </c>
      <c r="C23" s="188"/>
      <c r="D23" s="188"/>
      <c r="E23" s="188"/>
      <c r="F23" s="188"/>
      <c r="G23" s="188"/>
      <c r="H23" s="188"/>
      <c r="I23" s="188"/>
      <c r="J23" s="188"/>
      <c r="K23" s="188"/>
      <c r="L23" s="188"/>
      <c r="M23" s="188"/>
      <c r="N23" s="188"/>
      <c r="O23" s="188"/>
      <c r="P23" s="188"/>
      <c r="Q23" s="188"/>
      <c r="R23" s="188"/>
      <c r="S23" s="188"/>
      <c r="T23" s="188"/>
      <c r="U23" s="188"/>
      <c r="V23" s="188"/>
      <c r="W23" s="188"/>
      <c r="X23" s="82"/>
    </row>
    <row r="24" spans="1:24">
      <c r="A24" s="82"/>
      <c r="B24" s="188"/>
      <c r="C24" s="188"/>
      <c r="D24" s="188"/>
      <c r="E24" s="188"/>
      <c r="F24" s="188"/>
      <c r="G24" s="188"/>
      <c r="H24" s="188"/>
      <c r="I24" s="188"/>
      <c r="J24" s="188"/>
      <c r="K24" s="188"/>
      <c r="L24" s="188"/>
      <c r="M24" s="188"/>
      <c r="N24" s="188"/>
      <c r="O24" s="188"/>
      <c r="P24" s="188"/>
      <c r="Q24" s="188"/>
      <c r="R24" s="188"/>
      <c r="S24" s="188"/>
      <c r="T24" s="188"/>
      <c r="U24" s="188"/>
      <c r="V24" s="188"/>
      <c r="W24" s="188"/>
      <c r="X24" s="82"/>
    </row>
    <row r="25" spans="1:24">
      <c r="A25" s="82"/>
      <c r="B25" s="188"/>
      <c r="C25" s="188"/>
      <c r="D25" s="188"/>
      <c r="E25" s="188"/>
      <c r="F25" s="188"/>
      <c r="G25" s="188"/>
      <c r="H25" s="188"/>
      <c r="I25" s="188"/>
      <c r="J25" s="188"/>
      <c r="K25" s="188"/>
      <c r="L25" s="188"/>
      <c r="M25" s="188"/>
      <c r="N25" s="188"/>
      <c r="O25" s="188"/>
      <c r="P25" s="188"/>
      <c r="Q25" s="188"/>
      <c r="R25" s="188"/>
      <c r="S25" s="188"/>
      <c r="T25" s="188"/>
      <c r="U25" s="188"/>
      <c r="V25" s="188"/>
      <c r="W25" s="188"/>
      <c r="X25" s="82"/>
    </row>
    <row r="26" spans="1:24">
      <c r="A26" s="82"/>
      <c r="B26" s="188"/>
      <c r="C26" s="188"/>
      <c r="D26" s="188"/>
      <c r="E26" s="188"/>
      <c r="F26" s="188"/>
      <c r="G26" s="188"/>
      <c r="H26" s="188"/>
      <c r="I26" s="188"/>
      <c r="J26" s="188"/>
      <c r="K26" s="188"/>
      <c r="L26" s="188"/>
      <c r="M26" s="188"/>
      <c r="N26" s="188"/>
      <c r="O26" s="188"/>
      <c r="P26" s="188"/>
      <c r="Q26" s="188"/>
      <c r="R26" s="188"/>
      <c r="S26" s="188"/>
      <c r="T26" s="188"/>
      <c r="U26" s="188"/>
      <c r="V26" s="188"/>
      <c r="W26" s="188"/>
      <c r="X26" s="82"/>
    </row>
    <row r="27" spans="1:24">
      <c r="A27" s="82"/>
      <c r="B27" s="188"/>
      <c r="C27" s="188"/>
      <c r="D27" s="188"/>
      <c r="E27" s="188"/>
      <c r="F27" s="188"/>
      <c r="G27" s="188"/>
      <c r="H27" s="188"/>
      <c r="I27" s="188"/>
      <c r="J27" s="188"/>
      <c r="K27" s="188"/>
      <c r="L27" s="188"/>
      <c r="M27" s="188"/>
      <c r="N27" s="188"/>
      <c r="O27" s="188"/>
      <c r="P27" s="188"/>
      <c r="Q27" s="188"/>
      <c r="R27" s="188"/>
      <c r="S27" s="188"/>
      <c r="T27" s="188"/>
      <c r="U27" s="188"/>
      <c r="V27" s="188"/>
      <c r="W27" s="188"/>
      <c r="X27" s="82"/>
    </row>
    <row r="28" spans="1:24">
      <c r="A28" s="82"/>
      <c r="B28" s="188"/>
      <c r="C28" s="188"/>
      <c r="D28" s="188"/>
      <c r="E28" s="188"/>
      <c r="F28" s="188"/>
      <c r="G28" s="188"/>
      <c r="H28" s="188"/>
      <c r="I28" s="188"/>
      <c r="J28" s="188"/>
      <c r="K28" s="188"/>
      <c r="L28" s="188"/>
      <c r="M28" s="188"/>
      <c r="N28" s="188"/>
      <c r="O28" s="188"/>
      <c r="P28" s="188"/>
      <c r="Q28" s="188"/>
      <c r="R28" s="188"/>
      <c r="S28" s="188"/>
      <c r="T28" s="188"/>
      <c r="U28" s="188"/>
      <c r="V28" s="188"/>
      <c r="W28" s="188"/>
      <c r="X28" s="82"/>
    </row>
    <row r="29" spans="1:24">
      <c r="A29" s="82"/>
      <c r="B29" s="82"/>
      <c r="C29" s="82"/>
      <c r="D29" s="82"/>
      <c r="E29" s="82"/>
      <c r="F29" s="82"/>
      <c r="G29" s="82"/>
      <c r="H29" s="82"/>
      <c r="I29" s="82"/>
      <c r="J29" s="82"/>
      <c r="K29" s="82"/>
      <c r="L29" s="82"/>
      <c r="M29" s="82"/>
      <c r="N29" s="82"/>
      <c r="O29" s="82"/>
      <c r="P29" s="82"/>
      <c r="Q29" s="82"/>
      <c r="R29" s="82"/>
      <c r="S29" s="82"/>
      <c r="T29" s="82"/>
      <c r="U29" s="82"/>
      <c r="V29" s="82"/>
      <c r="W29" s="82"/>
      <c r="X29" s="82"/>
    </row>
    <row r="30" spans="1:24">
      <c r="A30" s="82"/>
      <c r="B30" s="82" t="s">
        <v>27</v>
      </c>
      <c r="C30" s="82"/>
      <c r="D30" s="82"/>
      <c r="E30" s="82"/>
      <c r="F30" s="82"/>
      <c r="G30" s="82"/>
      <c r="H30" s="82"/>
      <c r="I30" s="82"/>
      <c r="J30" s="82"/>
      <c r="K30" s="82"/>
      <c r="L30" s="82"/>
      <c r="M30" s="82"/>
      <c r="N30" s="82"/>
      <c r="O30" s="82"/>
      <c r="P30" s="82"/>
      <c r="Q30" s="82"/>
      <c r="R30" s="82"/>
      <c r="S30" s="82"/>
      <c r="T30" s="82"/>
      <c r="U30" s="82"/>
      <c r="V30" s="82"/>
      <c r="W30" s="82"/>
      <c r="X30" s="82"/>
    </row>
    <row r="31" spans="1:24" ht="12" customHeight="1">
      <c r="A31" s="82"/>
      <c r="B31" s="187" t="s">
        <v>28</v>
      </c>
      <c r="C31" s="187"/>
      <c r="D31" s="187"/>
      <c r="E31" s="187"/>
      <c r="F31" s="187"/>
      <c r="G31" s="187"/>
      <c r="H31" s="187"/>
      <c r="I31" s="187"/>
      <c r="J31" s="187" t="s">
        <v>29</v>
      </c>
      <c r="K31" s="187"/>
      <c r="L31" s="187"/>
      <c r="M31" s="187"/>
      <c r="N31" s="187"/>
      <c r="O31" s="187"/>
      <c r="P31" s="187" t="s">
        <v>19</v>
      </c>
      <c r="Q31" s="187"/>
      <c r="R31" s="187"/>
      <c r="S31" s="187"/>
      <c r="T31" s="187"/>
      <c r="U31" s="187"/>
      <c r="V31" s="187"/>
      <c r="W31" s="187"/>
      <c r="X31" s="82"/>
    </row>
    <row r="32" spans="1:24" ht="12" customHeight="1">
      <c r="A32" s="82"/>
      <c r="B32" s="187"/>
      <c r="C32" s="187"/>
      <c r="D32" s="187"/>
      <c r="E32" s="187"/>
      <c r="F32" s="187"/>
      <c r="G32" s="187"/>
      <c r="H32" s="187"/>
      <c r="I32" s="187"/>
      <c r="J32" s="187"/>
      <c r="K32" s="187"/>
      <c r="L32" s="187"/>
      <c r="M32" s="187"/>
      <c r="N32" s="187"/>
      <c r="O32" s="187"/>
      <c r="P32" s="187"/>
      <c r="Q32" s="187"/>
      <c r="R32" s="187"/>
      <c r="S32" s="187"/>
      <c r="T32" s="187"/>
      <c r="U32" s="187"/>
      <c r="V32" s="187"/>
      <c r="W32" s="187"/>
      <c r="X32" s="82"/>
    </row>
    <row r="33" spans="1:24" ht="12" customHeight="1">
      <c r="A33" s="82"/>
      <c r="B33" s="179" t="s">
        <v>30</v>
      </c>
      <c r="C33" s="179"/>
      <c r="D33" s="179"/>
      <c r="E33" s="179"/>
      <c r="F33" s="179"/>
      <c r="G33" s="179"/>
      <c r="H33" s="179"/>
      <c r="I33" s="179"/>
      <c r="J33" s="185">
        <f>入力シート!F26</f>
        <v>900000</v>
      </c>
      <c r="K33" s="185"/>
      <c r="L33" s="185"/>
      <c r="M33" s="185"/>
      <c r="N33" s="185"/>
      <c r="O33" s="185"/>
      <c r="P33" s="181"/>
      <c r="Q33" s="181"/>
      <c r="R33" s="181"/>
      <c r="S33" s="181"/>
      <c r="T33" s="181"/>
      <c r="U33" s="181"/>
      <c r="V33" s="181"/>
      <c r="W33" s="181"/>
      <c r="X33" s="82"/>
    </row>
    <row r="34" spans="1:24" ht="12" customHeight="1">
      <c r="A34" s="82"/>
      <c r="B34" s="179"/>
      <c r="C34" s="179"/>
      <c r="D34" s="179"/>
      <c r="E34" s="179"/>
      <c r="F34" s="179"/>
      <c r="G34" s="179"/>
      <c r="H34" s="179"/>
      <c r="I34" s="179"/>
      <c r="J34" s="185"/>
      <c r="K34" s="185"/>
      <c r="L34" s="185"/>
      <c r="M34" s="185"/>
      <c r="N34" s="185"/>
      <c r="O34" s="185"/>
      <c r="P34" s="181"/>
      <c r="Q34" s="181"/>
      <c r="R34" s="181"/>
      <c r="S34" s="181"/>
      <c r="T34" s="181"/>
      <c r="U34" s="181"/>
      <c r="V34" s="181"/>
      <c r="W34" s="181"/>
      <c r="X34" s="82"/>
    </row>
    <row r="35" spans="1:24" ht="12" customHeight="1">
      <c r="A35" s="82"/>
      <c r="B35" s="179" t="s">
        <v>31</v>
      </c>
      <c r="C35" s="179"/>
      <c r="D35" s="179"/>
      <c r="E35" s="179"/>
      <c r="F35" s="179"/>
      <c r="G35" s="179"/>
      <c r="H35" s="179"/>
      <c r="I35" s="179"/>
      <c r="J35" s="185">
        <f>入力シート!F24-入力シート!F26</f>
        <v>1080000</v>
      </c>
      <c r="K35" s="185"/>
      <c r="L35" s="185"/>
      <c r="M35" s="185"/>
      <c r="N35" s="185"/>
      <c r="O35" s="185"/>
      <c r="P35" s="179"/>
      <c r="Q35" s="179"/>
      <c r="R35" s="179"/>
      <c r="S35" s="179"/>
      <c r="T35" s="179"/>
      <c r="U35" s="179"/>
      <c r="V35" s="179"/>
      <c r="W35" s="179"/>
      <c r="X35" s="82"/>
    </row>
    <row r="36" spans="1:24" ht="12" customHeight="1">
      <c r="A36" s="82"/>
      <c r="B36" s="179"/>
      <c r="C36" s="179"/>
      <c r="D36" s="179"/>
      <c r="E36" s="179"/>
      <c r="F36" s="179"/>
      <c r="G36" s="179"/>
      <c r="H36" s="179"/>
      <c r="I36" s="179"/>
      <c r="J36" s="185"/>
      <c r="K36" s="185"/>
      <c r="L36" s="185"/>
      <c r="M36" s="185"/>
      <c r="N36" s="185"/>
      <c r="O36" s="185"/>
      <c r="P36" s="179"/>
      <c r="Q36" s="179"/>
      <c r="R36" s="179"/>
      <c r="S36" s="179"/>
      <c r="T36" s="179"/>
      <c r="U36" s="179"/>
      <c r="V36" s="179"/>
      <c r="W36" s="179"/>
      <c r="X36" s="82"/>
    </row>
    <row r="37" spans="1:24" ht="12" customHeight="1">
      <c r="A37" s="82"/>
      <c r="B37" s="179" t="s">
        <v>32</v>
      </c>
      <c r="C37" s="179"/>
      <c r="D37" s="179"/>
      <c r="E37" s="179"/>
      <c r="F37" s="179"/>
      <c r="G37" s="179"/>
      <c r="H37" s="179"/>
      <c r="I37" s="179"/>
      <c r="J37" s="186">
        <f>SUM(J33:O36)</f>
        <v>1980000</v>
      </c>
      <c r="K37" s="186"/>
      <c r="L37" s="186"/>
      <c r="M37" s="186"/>
      <c r="N37" s="186"/>
      <c r="O37" s="186"/>
      <c r="P37" s="179"/>
      <c r="Q37" s="179"/>
      <c r="R37" s="179"/>
      <c r="S37" s="179"/>
      <c r="T37" s="179"/>
      <c r="U37" s="179"/>
      <c r="V37" s="179"/>
      <c r="W37" s="179"/>
      <c r="X37" s="82"/>
    </row>
    <row r="38" spans="1:24" ht="12" customHeight="1">
      <c r="A38" s="82"/>
      <c r="B38" s="179"/>
      <c r="C38" s="179"/>
      <c r="D38" s="179"/>
      <c r="E38" s="179"/>
      <c r="F38" s="179"/>
      <c r="G38" s="179"/>
      <c r="H38" s="179"/>
      <c r="I38" s="179"/>
      <c r="J38" s="186"/>
      <c r="K38" s="186"/>
      <c r="L38" s="186"/>
      <c r="M38" s="186"/>
      <c r="N38" s="186"/>
      <c r="O38" s="186"/>
      <c r="P38" s="179"/>
      <c r="Q38" s="179"/>
      <c r="R38" s="179"/>
      <c r="S38" s="179"/>
      <c r="T38" s="179"/>
      <c r="U38" s="179"/>
      <c r="V38" s="179"/>
      <c r="W38" s="179"/>
      <c r="X38" s="82"/>
    </row>
    <row r="39" spans="1:24">
      <c r="A39" s="82"/>
      <c r="B39" s="82"/>
      <c r="C39" s="82"/>
      <c r="D39" s="82"/>
      <c r="E39" s="82"/>
      <c r="F39" s="82"/>
      <c r="G39" s="82"/>
      <c r="H39" s="82"/>
      <c r="I39" s="82"/>
      <c r="J39" s="82"/>
      <c r="K39" s="82"/>
      <c r="L39" s="82"/>
      <c r="M39" s="82"/>
      <c r="N39" s="82"/>
      <c r="O39" s="82"/>
      <c r="P39" s="82"/>
      <c r="Q39" s="82"/>
      <c r="R39" s="82"/>
      <c r="S39" s="82"/>
      <c r="T39" s="82"/>
      <c r="U39" s="82"/>
      <c r="V39" s="82"/>
      <c r="W39" s="82"/>
      <c r="X39" s="82"/>
    </row>
    <row r="40" spans="1:24">
      <c r="A40" s="82"/>
      <c r="B40" s="82" t="s">
        <v>33</v>
      </c>
      <c r="C40" s="82"/>
      <c r="D40" s="82"/>
      <c r="E40" s="82"/>
      <c r="F40" s="82"/>
      <c r="G40" s="82"/>
      <c r="H40" s="82"/>
      <c r="I40" s="82"/>
      <c r="J40" s="82"/>
      <c r="K40" s="82"/>
      <c r="L40" s="82"/>
      <c r="M40" s="82"/>
      <c r="N40" s="82"/>
      <c r="O40" s="82"/>
      <c r="P40" s="82"/>
      <c r="Q40" s="82"/>
      <c r="R40" s="82"/>
      <c r="S40" s="82"/>
      <c r="T40" s="82"/>
      <c r="U40" s="82"/>
      <c r="V40" s="82"/>
      <c r="W40" s="82"/>
      <c r="X40" s="82"/>
    </row>
    <row r="41" spans="1:24" s="47" customFormat="1" ht="23.25" customHeight="1">
      <c r="A41" s="83"/>
      <c r="B41" s="182" t="s">
        <v>211</v>
      </c>
      <c r="C41" s="183"/>
      <c r="D41" s="183"/>
      <c r="E41" s="183"/>
      <c r="F41" s="183"/>
      <c r="G41" s="183"/>
      <c r="H41" s="183"/>
      <c r="I41" s="184"/>
      <c r="J41" s="166">
        <v>900000</v>
      </c>
      <c r="K41" s="167"/>
      <c r="L41" s="167"/>
      <c r="M41" s="167"/>
      <c r="N41" s="167"/>
      <c r="O41" s="168"/>
      <c r="P41" s="172"/>
      <c r="Q41" s="172"/>
      <c r="R41" s="172"/>
      <c r="S41" s="172"/>
      <c r="T41" s="172"/>
      <c r="U41" s="172"/>
      <c r="V41" s="172"/>
      <c r="W41" s="172"/>
      <c r="X41" s="83"/>
    </row>
    <row r="42" spans="1:24" s="47" customFormat="1" ht="23.25" customHeight="1">
      <c r="A42" s="83"/>
      <c r="B42" s="169" t="s">
        <v>181</v>
      </c>
      <c r="C42" s="170"/>
      <c r="D42" s="170"/>
      <c r="E42" s="170"/>
      <c r="F42" s="170"/>
      <c r="G42" s="170"/>
      <c r="H42" s="170"/>
      <c r="I42" s="171"/>
      <c r="J42" s="166">
        <v>900000</v>
      </c>
      <c r="K42" s="167"/>
      <c r="L42" s="167"/>
      <c r="M42" s="167"/>
      <c r="N42" s="167"/>
      <c r="O42" s="168"/>
      <c r="P42" s="172"/>
      <c r="Q42" s="172"/>
      <c r="R42" s="172"/>
      <c r="S42" s="172"/>
      <c r="T42" s="172"/>
      <c r="U42" s="172"/>
      <c r="V42" s="172"/>
      <c r="W42" s="172"/>
      <c r="X42" s="83"/>
    </row>
    <row r="43" spans="1:24" s="47" customFormat="1" ht="23.25" customHeight="1">
      <c r="A43" s="83"/>
      <c r="B43" s="169"/>
      <c r="C43" s="170"/>
      <c r="D43" s="170"/>
      <c r="E43" s="170"/>
      <c r="F43" s="170"/>
      <c r="G43" s="170"/>
      <c r="H43" s="170"/>
      <c r="I43" s="171"/>
      <c r="J43" s="166"/>
      <c r="K43" s="167"/>
      <c r="L43" s="167"/>
      <c r="M43" s="167"/>
      <c r="N43" s="167"/>
      <c r="O43" s="168"/>
      <c r="P43" s="172"/>
      <c r="Q43" s="172"/>
      <c r="R43" s="172"/>
      <c r="S43" s="172"/>
      <c r="T43" s="172"/>
      <c r="U43" s="172"/>
      <c r="V43" s="172"/>
      <c r="W43" s="172"/>
      <c r="X43" s="83"/>
    </row>
    <row r="44" spans="1:24" s="47" customFormat="1" ht="23.25" customHeight="1">
      <c r="A44" s="83"/>
      <c r="B44" s="169"/>
      <c r="C44" s="170"/>
      <c r="D44" s="170"/>
      <c r="E44" s="170"/>
      <c r="F44" s="170"/>
      <c r="G44" s="170"/>
      <c r="H44" s="170"/>
      <c r="I44" s="171"/>
      <c r="J44" s="166"/>
      <c r="K44" s="167"/>
      <c r="L44" s="167"/>
      <c r="M44" s="167"/>
      <c r="N44" s="167"/>
      <c r="O44" s="168"/>
      <c r="P44" s="172"/>
      <c r="Q44" s="172"/>
      <c r="R44" s="172"/>
      <c r="S44" s="172"/>
      <c r="T44" s="172"/>
      <c r="U44" s="172"/>
      <c r="V44" s="172"/>
      <c r="W44" s="172"/>
      <c r="X44" s="83"/>
    </row>
    <row r="45" spans="1:24" s="47" customFormat="1" ht="23.25" customHeight="1">
      <c r="A45" s="83"/>
      <c r="B45" s="169"/>
      <c r="C45" s="170"/>
      <c r="D45" s="170"/>
      <c r="E45" s="170"/>
      <c r="F45" s="170"/>
      <c r="G45" s="170"/>
      <c r="H45" s="170"/>
      <c r="I45" s="171"/>
      <c r="J45" s="166"/>
      <c r="K45" s="167"/>
      <c r="L45" s="167"/>
      <c r="M45" s="167"/>
      <c r="N45" s="167"/>
      <c r="O45" s="168"/>
      <c r="P45" s="172"/>
      <c r="Q45" s="172"/>
      <c r="R45" s="172"/>
      <c r="S45" s="172"/>
      <c r="T45" s="172"/>
      <c r="U45" s="172"/>
      <c r="V45" s="172"/>
      <c r="W45" s="172"/>
      <c r="X45" s="83"/>
    </row>
    <row r="46" spans="1:24">
      <c r="A46" s="82"/>
      <c r="B46" s="176" t="s">
        <v>148</v>
      </c>
      <c r="C46" s="176"/>
      <c r="D46" s="176"/>
      <c r="E46" s="176"/>
      <c r="F46" s="176"/>
      <c r="G46" s="176"/>
      <c r="H46" s="176"/>
      <c r="I46" s="176"/>
      <c r="J46" s="177">
        <f>SUM(J41:O45)</f>
        <v>1800000</v>
      </c>
      <c r="K46" s="177"/>
      <c r="L46" s="177"/>
      <c r="M46" s="177"/>
      <c r="N46" s="177"/>
      <c r="O46" s="177"/>
      <c r="P46" s="178" t="s">
        <v>35</v>
      </c>
      <c r="Q46" s="178"/>
      <c r="R46" s="178"/>
      <c r="S46" s="178"/>
      <c r="T46" s="178"/>
      <c r="U46" s="178"/>
      <c r="V46" s="178"/>
      <c r="W46" s="178"/>
      <c r="X46" s="82"/>
    </row>
    <row r="47" spans="1:24">
      <c r="A47" s="82"/>
      <c r="B47" s="176"/>
      <c r="C47" s="176"/>
      <c r="D47" s="176"/>
      <c r="E47" s="176"/>
      <c r="F47" s="176"/>
      <c r="G47" s="176"/>
      <c r="H47" s="176"/>
      <c r="I47" s="176"/>
      <c r="J47" s="177"/>
      <c r="K47" s="177"/>
      <c r="L47" s="177"/>
      <c r="M47" s="177"/>
      <c r="N47" s="177"/>
      <c r="O47" s="177"/>
      <c r="P47" s="178"/>
      <c r="Q47" s="178"/>
      <c r="R47" s="178"/>
      <c r="S47" s="178"/>
      <c r="T47" s="178"/>
      <c r="U47" s="178"/>
      <c r="V47" s="178"/>
      <c r="W47" s="178"/>
      <c r="X47" s="82"/>
    </row>
    <row r="48" spans="1:24">
      <c r="A48" s="82"/>
      <c r="B48" s="179" t="s">
        <v>34</v>
      </c>
      <c r="C48" s="179"/>
      <c r="D48" s="179"/>
      <c r="E48" s="179"/>
      <c r="F48" s="179"/>
      <c r="G48" s="179"/>
      <c r="H48" s="179"/>
      <c r="I48" s="179"/>
      <c r="J48" s="180">
        <v>180000</v>
      </c>
      <c r="K48" s="180"/>
      <c r="L48" s="180"/>
      <c r="M48" s="180"/>
      <c r="N48" s="180"/>
      <c r="O48" s="180"/>
      <c r="P48" s="179"/>
      <c r="Q48" s="179"/>
      <c r="R48" s="179"/>
      <c r="S48" s="179"/>
      <c r="T48" s="179"/>
      <c r="U48" s="179"/>
      <c r="V48" s="179"/>
      <c r="W48" s="179"/>
      <c r="X48" s="82"/>
    </row>
    <row r="49" spans="1:24">
      <c r="A49" s="82"/>
      <c r="B49" s="179"/>
      <c r="C49" s="179"/>
      <c r="D49" s="179"/>
      <c r="E49" s="179"/>
      <c r="F49" s="179"/>
      <c r="G49" s="179"/>
      <c r="H49" s="179"/>
      <c r="I49" s="179"/>
      <c r="J49" s="180"/>
      <c r="K49" s="180"/>
      <c r="L49" s="180"/>
      <c r="M49" s="180"/>
      <c r="N49" s="180"/>
      <c r="O49" s="180"/>
      <c r="P49" s="179"/>
      <c r="Q49" s="179"/>
      <c r="R49" s="179"/>
      <c r="S49" s="179"/>
      <c r="T49" s="179"/>
      <c r="U49" s="179"/>
      <c r="V49" s="179"/>
      <c r="W49" s="179"/>
      <c r="X49" s="82"/>
    </row>
    <row r="50" spans="1:24">
      <c r="A50" s="82"/>
      <c r="B50" s="173" t="s">
        <v>32</v>
      </c>
      <c r="C50" s="173"/>
      <c r="D50" s="173"/>
      <c r="E50" s="173"/>
      <c r="F50" s="173"/>
      <c r="G50" s="173"/>
      <c r="H50" s="173"/>
      <c r="I50" s="173"/>
      <c r="J50" s="174">
        <f>SUM(J46:O49)</f>
        <v>1980000</v>
      </c>
      <c r="K50" s="174"/>
      <c r="L50" s="174"/>
      <c r="M50" s="174"/>
      <c r="N50" s="174"/>
      <c r="O50" s="174"/>
      <c r="P50" s="175" t="s">
        <v>182</v>
      </c>
      <c r="Q50" s="175"/>
      <c r="R50" s="175"/>
      <c r="S50" s="175"/>
      <c r="T50" s="175"/>
      <c r="U50" s="175"/>
      <c r="V50" s="175"/>
      <c r="W50" s="175"/>
      <c r="X50" s="82"/>
    </row>
    <row r="51" spans="1:24">
      <c r="A51" s="82"/>
      <c r="B51" s="173"/>
      <c r="C51" s="173"/>
      <c r="D51" s="173"/>
      <c r="E51" s="173"/>
      <c r="F51" s="173"/>
      <c r="G51" s="173"/>
      <c r="H51" s="173"/>
      <c r="I51" s="173"/>
      <c r="J51" s="174"/>
      <c r="K51" s="174"/>
      <c r="L51" s="174"/>
      <c r="M51" s="174"/>
      <c r="N51" s="174"/>
      <c r="O51" s="174"/>
      <c r="P51" s="175"/>
      <c r="Q51" s="175"/>
      <c r="R51" s="175"/>
      <c r="S51" s="175"/>
      <c r="T51" s="175"/>
      <c r="U51" s="175"/>
      <c r="V51" s="175"/>
      <c r="W51" s="175"/>
      <c r="X51" s="82"/>
    </row>
  </sheetData>
  <sheetProtection algorithmName="SHA-512" hashValue="gk0HLhI24TG29ycglvZkrd0UQ1BV16BWKq5E1iwu2gug4QPkQ1i2LwsUU3EhZuTdso7hPFKyHM9zbL1VFlHGeA==" saltValue="irn0vRmoHPlkC5NFH3j19Q==" spinCount="100000" sheet="1" objects="1" scenarios="1" insertRows="0"/>
  <mergeCells count="70">
    <mergeCell ref="B8:P9"/>
    <mergeCell ref="Q8:S9"/>
    <mergeCell ref="T8:W9"/>
    <mergeCell ref="B1:W1"/>
    <mergeCell ref="B4:W4"/>
    <mergeCell ref="B5:E5"/>
    <mergeCell ref="M5:P5"/>
    <mergeCell ref="B6:E6"/>
    <mergeCell ref="Q5:W5"/>
    <mergeCell ref="F5:L5"/>
    <mergeCell ref="F6:W6"/>
    <mergeCell ref="B2:W2"/>
    <mergeCell ref="D10:P11"/>
    <mergeCell ref="D12:P13"/>
    <mergeCell ref="D14:P15"/>
    <mergeCell ref="D16:P17"/>
    <mergeCell ref="D18:P19"/>
    <mergeCell ref="B10:C11"/>
    <mergeCell ref="B12:C13"/>
    <mergeCell ref="B14:C15"/>
    <mergeCell ref="B16:C17"/>
    <mergeCell ref="B18:C19"/>
    <mergeCell ref="T10:W11"/>
    <mergeCell ref="T12:W13"/>
    <mergeCell ref="T14:W15"/>
    <mergeCell ref="T16:W17"/>
    <mergeCell ref="T18:W19"/>
    <mergeCell ref="Q10:S11"/>
    <mergeCell ref="Q12:S13"/>
    <mergeCell ref="Q14:S15"/>
    <mergeCell ref="Q16:S17"/>
    <mergeCell ref="Q18:S19"/>
    <mergeCell ref="B21:W22"/>
    <mergeCell ref="B23:W28"/>
    <mergeCell ref="B31:I32"/>
    <mergeCell ref="J31:O32"/>
    <mergeCell ref="P31:W32"/>
    <mergeCell ref="P33:W34"/>
    <mergeCell ref="P35:W36"/>
    <mergeCell ref="P37:W38"/>
    <mergeCell ref="P41:W41"/>
    <mergeCell ref="B41:I41"/>
    <mergeCell ref="J41:O41"/>
    <mergeCell ref="B33:I34"/>
    <mergeCell ref="B35:I36"/>
    <mergeCell ref="B37:I38"/>
    <mergeCell ref="J33:O34"/>
    <mergeCell ref="J35:O36"/>
    <mergeCell ref="J37:O38"/>
    <mergeCell ref="P42:W42"/>
    <mergeCell ref="B50:I51"/>
    <mergeCell ref="J50:O51"/>
    <mergeCell ref="P50:W51"/>
    <mergeCell ref="B46:I47"/>
    <mergeCell ref="J46:O47"/>
    <mergeCell ref="P46:W47"/>
    <mergeCell ref="B48:I49"/>
    <mergeCell ref="J48:O49"/>
    <mergeCell ref="P48:W49"/>
    <mergeCell ref="J43:O43"/>
    <mergeCell ref="B43:I43"/>
    <mergeCell ref="P43:W43"/>
    <mergeCell ref="P44:W44"/>
    <mergeCell ref="P45:W45"/>
    <mergeCell ref="B44:I44"/>
    <mergeCell ref="J44:O44"/>
    <mergeCell ref="B45:I45"/>
    <mergeCell ref="J45:O45"/>
    <mergeCell ref="B42:I42"/>
    <mergeCell ref="J42:O42"/>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F3C3B-2C6C-4A1E-91A2-82328C0F4A8F}">
  <dimension ref="A1:W53"/>
  <sheetViews>
    <sheetView zoomScaleNormal="100" workbookViewId="0">
      <selection activeCell="H31" sqref="H31:U31"/>
    </sheetView>
  </sheetViews>
  <sheetFormatPr defaultColWidth="3.5" defaultRowHeight="12"/>
  <cols>
    <col min="1" max="1" width="1.125" style="40" customWidth="1"/>
    <col min="2" max="16384" width="3.5" style="40"/>
  </cols>
  <sheetData>
    <row r="1" spans="1:23">
      <c r="A1" s="82"/>
      <c r="B1" s="82" t="s">
        <v>36</v>
      </c>
      <c r="C1" s="82"/>
      <c r="D1" s="82"/>
      <c r="E1" s="82"/>
      <c r="F1" s="82"/>
      <c r="G1" s="82"/>
      <c r="H1" s="82"/>
      <c r="I1" s="82"/>
      <c r="J1" s="82"/>
      <c r="K1" s="82"/>
      <c r="L1" s="82"/>
      <c r="M1" s="82"/>
      <c r="N1" s="82"/>
      <c r="O1" s="82"/>
      <c r="P1" s="82"/>
      <c r="Q1" s="82"/>
      <c r="R1" s="82"/>
      <c r="S1" s="82"/>
      <c r="T1" s="82"/>
      <c r="U1" s="82"/>
      <c r="V1" s="82"/>
      <c r="W1" s="82"/>
    </row>
    <row r="2" spans="1:23">
      <c r="A2" s="82"/>
      <c r="B2" s="84"/>
      <c r="C2" s="85"/>
      <c r="D2" s="85"/>
      <c r="E2" s="85"/>
      <c r="F2" s="85"/>
      <c r="G2" s="85"/>
      <c r="H2" s="85"/>
      <c r="I2" s="85"/>
      <c r="J2" s="85"/>
      <c r="K2" s="85"/>
      <c r="L2" s="85"/>
      <c r="M2" s="85"/>
      <c r="N2" s="85"/>
      <c r="O2" s="85"/>
      <c r="P2" s="85"/>
      <c r="Q2" s="85"/>
      <c r="R2" s="85"/>
      <c r="S2" s="85"/>
      <c r="T2" s="85"/>
      <c r="U2" s="85"/>
      <c r="V2" s="85"/>
      <c r="W2" s="86"/>
    </row>
    <row r="3" spans="1:23">
      <c r="A3" s="82"/>
      <c r="B3" s="87"/>
      <c r="C3" s="88"/>
      <c r="D3" s="88"/>
      <c r="E3" s="88"/>
      <c r="F3" s="88"/>
      <c r="G3" s="88"/>
      <c r="H3" s="88"/>
      <c r="I3" s="88"/>
      <c r="J3" s="88"/>
      <c r="K3" s="88"/>
      <c r="L3" s="88"/>
      <c r="M3" s="88"/>
      <c r="N3" s="88"/>
      <c r="O3" s="201" t="str">
        <f>"延水産第"&amp;入力シート!F31&amp;"号"</f>
        <v>延水産第35号</v>
      </c>
      <c r="P3" s="201"/>
      <c r="Q3" s="201"/>
      <c r="R3" s="201"/>
      <c r="S3" s="201"/>
      <c r="T3" s="201"/>
      <c r="U3" s="201"/>
      <c r="V3" s="201"/>
      <c r="W3" s="89"/>
    </row>
    <row r="4" spans="1:23">
      <c r="A4" s="82"/>
      <c r="B4" s="87"/>
      <c r="C4" s="88"/>
      <c r="D4" s="88"/>
      <c r="E4" s="88"/>
      <c r="F4" s="88"/>
      <c r="G4" s="88"/>
      <c r="H4" s="88"/>
      <c r="I4" s="88"/>
      <c r="J4" s="88"/>
      <c r="K4" s="88"/>
      <c r="L4" s="88"/>
      <c r="M4" s="88"/>
      <c r="N4" s="88"/>
      <c r="O4" s="202">
        <f>入力シート!F30</f>
        <v>45792</v>
      </c>
      <c r="P4" s="202"/>
      <c r="Q4" s="202"/>
      <c r="R4" s="202"/>
      <c r="S4" s="202"/>
      <c r="T4" s="202"/>
      <c r="U4" s="202"/>
      <c r="V4" s="202"/>
      <c r="W4" s="89"/>
    </row>
    <row r="5" spans="1:23">
      <c r="A5" s="82"/>
      <c r="B5" s="87"/>
      <c r="C5" s="88"/>
      <c r="D5" s="88"/>
      <c r="E5" s="88"/>
      <c r="F5" s="88"/>
      <c r="G5" s="88"/>
      <c r="H5" s="88"/>
      <c r="I5" s="88"/>
      <c r="J5" s="88"/>
      <c r="K5" s="88"/>
      <c r="L5" s="88"/>
      <c r="M5" s="88"/>
      <c r="N5" s="88"/>
      <c r="O5" s="88"/>
      <c r="P5" s="88"/>
      <c r="Q5" s="88"/>
      <c r="R5" s="88"/>
      <c r="S5" s="88"/>
      <c r="T5" s="88"/>
      <c r="U5" s="88"/>
      <c r="V5" s="88"/>
      <c r="W5" s="89"/>
    </row>
    <row r="6" spans="1:23" ht="13.5">
      <c r="A6" s="82"/>
      <c r="B6" s="157" t="s">
        <v>37</v>
      </c>
      <c r="C6" s="158"/>
      <c r="D6" s="158"/>
      <c r="E6" s="158"/>
      <c r="F6" s="158"/>
      <c r="G6" s="158"/>
      <c r="H6" s="158"/>
      <c r="I6" s="158"/>
      <c r="J6" s="158"/>
      <c r="K6" s="158"/>
      <c r="L6" s="158"/>
      <c r="M6" s="158"/>
      <c r="N6" s="158"/>
      <c r="O6" s="158"/>
      <c r="P6" s="158"/>
      <c r="Q6" s="158"/>
      <c r="R6" s="158"/>
      <c r="S6" s="158"/>
      <c r="T6" s="158"/>
      <c r="U6" s="158"/>
      <c r="V6" s="158"/>
      <c r="W6" s="159"/>
    </row>
    <row r="7" spans="1:23">
      <c r="A7" s="82"/>
      <c r="B7" s="87"/>
      <c r="C7" s="88"/>
      <c r="D7" s="88"/>
      <c r="E7" s="88"/>
      <c r="F7" s="88"/>
      <c r="G7" s="88"/>
      <c r="H7" s="88"/>
      <c r="I7" s="88"/>
      <c r="J7" s="88"/>
      <c r="K7" s="88"/>
      <c r="L7" s="88"/>
      <c r="M7" s="88"/>
      <c r="N7" s="88"/>
      <c r="O7" s="88"/>
      <c r="P7" s="88"/>
      <c r="Q7" s="88"/>
      <c r="R7" s="88"/>
      <c r="S7" s="88"/>
      <c r="T7" s="88"/>
      <c r="U7" s="88"/>
      <c r="V7" s="88"/>
      <c r="W7" s="89"/>
    </row>
    <row r="8" spans="1:23">
      <c r="A8" s="82"/>
      <c r="B8" s="87"/>
      <c r="C8" s="90" t="s">
        <v>3</v>
      </c>
      <c r="D8" s="82"/>
      <c r="E8" s="203" t="str">
        <f>入力シート!F18</f>
        <v>宮崎県延岡市東本小路１番地２３</v>
      </c>
      <c r="F8" s="203"/>
      <c r="G8" s="203"/>
      <c r="H8" s="203"/>
      <c r="I8" s="203"/>
      <c r="J8" s="203"/>
      <c r="K8" s="203"/>
      <c r="L8" s="203"/>
      <c r="M8" s="88"/>
      <c r="N8" s="88"/>
      <c r="O8" s="88"/>
      <c r="P8" s="88"/>
      <c r="Q8" s="88"/>
      <c r="R8" s="88"/>
      <c r="S8" s="88"/>
      <c r="T8" s="88"/>
      <c r="U8" s="88"/>
      <c r="V8" s="88"/>
      <c r="W8" s="89"/>
    </row>
    <row r="9" spans="1:23">
      <c r="A9" s="82"/>
      <c r="B9" s="87"/>
      <c r="C9" s="88"/>
      <c r="D9" s="82"/>
      <c r="E9" s="98"/>
      <c r="F9" s="98"/>
      <c r="G9" s="98"/>
      <c r="H9" s="98"/>
      <c r="I9" s="98"/>
      <c r="J9" s="98"/>
      <c r="K9" s="98"/>
      <c r="L9" s="98"/>
      <c r="M9" s="88"/>
      <c r="N9" s="88"/>
      <c r="O9" s="88"/>
      <c r="P9" s="88"/>
      <c r="Q9" s="88"/>
      <c r="R9" s="88"/>
      <c r="S9" s="88"/>
      <c r="T9" s="88"/>
      <c r="U9" s="88"/>
      <c r="V9" s="88"/>
      <c r="W9" s="89"/>
    </row>
    <row r="10" spans="1:23">
      <c r="A10" s="82"/>
      <c r="B10" s="87"/>
      <c r="C10" s="90" t="s">
        <v>38</v>
      </c>
      <c r="D10" s="82"/>
      <c r="E10" s="203" t="str">
        <f>入力シート!F19</f>
        <v>延岡株式会社</v>
      </c>
      <c r="F10" s="203"/>
      <c r="G10" s="203"/>
      <c r="H10" s="203"/>
      <c r="I10" s="203"/>
      <c r="J10" s="203"/>
      <c r="K10" s="203"/>
      <c r="L10" s="203"/>
      <c r="M10" s="88"/>
      <c r="N10" s="88"/>
      <c r="O10" s="88"/>
      <c r="P10" s="88"/>
      <c r="Q10" s="88"/>
      <c r="R10" s="88"/>
      <c r="S10" s="88"/>
      <c r="T10" s="88"/>
      <c r="U10" s="88"/>
      <c r="V10" s="88"/>
      <c r="W10" s="89"/>
    </row>
    <row r="11" spans="1:23">
      <c r="A11" s="82"/>
      <c r="B11" s="87"/>
      <c r="C11" s="88"/>
      <c r="D11" s="88"/>
      <c r="E11" s="204" t="str">
        <f>" "&amp;入力シート!F20&amp;" 　様"</f>
        <v xml:space="preserve"> 延岡　太郎 　様</v>
      </c>
      <c r="F11" s="204"/>
      <c r="G11" s="204"/>
      <c r="H11" s="204"/>
      <c r="I11" s="204"/>
      <c r="J11" s="204"/>
      <c r="K11" s="204"/>
      <c r="L11" s="204"/>
      <c r="M11" s="82"/>
      <c r="N11" s="82"/>
      <c r="O11" s="88"/>
      <c r="P11" s="88"/>
      <c r="Q11" s="88"/>
      <c r="R11" s="88"/>
      <c r="S11" s="88"/>
      <c r="T11" s="88"/>
      <c r="U11" s="88"/>
      <c r="V11" s="88"/>
      <c r="W11" s="89"/>
    </row>
    <row r="12" spans="1:23">
      <c r="A12" s="82"/>
      <c r="B12" s="87"/>
      <c r="C12" s="88"/>
      <c r="D12" s="88"/>
      <c r="E12" s="88"/>
      <c r="F12" s="88"/>
      <c r="G12" s="88"/>
      <c r="H12" s="88"/>
      <c r="I12" s="88"/>
      <c r="J12" s="88"/>
      <c r="K12" s="88"/>
      <c r="L12" s="88"/>
      <c r="M12" s="82"/>
      <c r="N12" s="82"/>
      <c r="O12" s="88"/>
      <c r="P12" s="88"/>
      <c r="Q12" s="88"/>
      <c r="R12" s="88"/>
      <c r="S12" s="88"/>
      <c r="T12" s="88"/>
      <c r="U12" s="88"/>
      <c r="V12" s="88"/>
      <c r="W12" s="89"/>
    </row>
    <row r="13" spans="1:23">
      <c r="A13" s="82"/>
      <c r="B13" s="87"/>
      <c r="C13" s="88"/>
      <c r="D13" s="88"/>
      <c r="E13" s="88"/>
      <c r="F13" s="88"/>
      <c r="G13" s="88"/>
      <c r="H13" s="88"/>
      <c r="I13" s="88"/>
      <c r="J13" s="88"/>
      <c r="K13" s="88"/>
      <c r="L13" s="88"/>
      <c r="M13" s="82"/>
      <c r="N13" s="82"/>
      <c r="O13" s="88"/>
      <c r="P13" s="88"/>
      <c r="Q13" s="88"/>
      <c r="R13" s="88"/>
      <c r="S13" s="88"/>
      <c r="T13" s="88"/>
      <c r="U13" s="88"/>
      <c r="V13" s="88"/>
      <c r="W13" s="89"/>
    </row>
    <row r="14" spans="1:23">
      <c r="A14" s="82"/>
      <c r="B14" s="87"/>
      <c r="C14" s="88"/>
      <c r="D14" s="88"/>
      <c r="E14" s="88"/>
      <c r="F14" s="88"/>
      <c r="G14" s="88"/>
      <c r="H14" s="88"/>
      <c r="I14" s="88"/>
      <c r="J14" s="88"/>
      <c r="K14" s="88"/>
      <c r="L14" s="88"/>
      <c r="M14" s="88"/>
      <c r="N14" s="88"/>
      <c r="O14" s="88"/>
      <c r="P14" s="88"/>
      <c r="Q14" s="88"/>
      <c r="R14" s="88"/>
      <c r="S14" s="88"/>
      <c r="T14" s="90" t="s">
        <v>246</v>
      </c>
      <c r="U14" s="82"/>
      <c r="V14" s="88" t="s">
        <v>39</v>
      </c>
      <c r="W14" s="89"/>
    </row>
    <row r="15" spans="1:23">
      <c r="A15" s="82"/>
      <c r="B15" s="87"/>
      <c r="C15" s="88"/>
      <c r="D15" s="88"/>
      <c r="E15" s="88"/>
      <c r="F15" s="88"/>
      <c r="G15" s="88"/>
      <c r="H15" s="88"/>
      <c r="I15" s="88"/>
      <c r="J15" s="88"/>
      <c r="K15" s="88"/>
      <c r="L15" s="88"/>
      <c r="M15" s="88"/>
      <c r="N15" s="88"/>
      <c r="O15" s="88"/>
      <c r="P15" s="88"/>
      <c r="Q15" s="88"/>
      <c r="R15" s="88"/>
      <c r="S15" s="88"/>
      <c r="T15" s="88"/>
      <c r="U15" s="88"/>
      <c r="V15" s="88"/>
      <c r="W15" s="89"/>
    </row>
    <row r="16" spans="1:23">
      <c r="A16" s="82"/>
      <c r="B16" s="87"/>
      <c r="C16" s="88"/>
      <c r="D16" s="88"/>
      <c r="E16" s="88"/>
      <c r="F16" s="88"/>
      <c r="G16" s="88"/>
      <c r="H16" s="88"/>
      <c r="I16" s="88"/>
      <c r="J16" s="88"/>
      <c r="K16" s="88"/>
      <c r="L16" s="88"/>
      <c r="M16" s="88"/>
      <c r="N16" s="88"/>
      <c r="O16" s="88"/>
      <c r="P16" s="88"/>
      <c r="Q16" s="88"/>
      <c r="R16" s="88"/>
      <c r="S16" s="88"/>
      <c r="T16" s="88"/>
      <c r="U16" s="88"/>
      <c r="V16" s="88"/>
      <c r="W16" s="89"/>
    </row>
    <row r="17" spans="1:23" ht="13.5" customHeight="1">
      <c r="A17" s="82"/>
      <c r="B17" s="87"/>
      <c r="C17" s="200" t="str">
        <f>"　"&amp;TEXT(入力シート!F17,"[$-ja-JP]ggge年m月d日")&amp;"付けをもって申請のあった水産業新技術・設備導入支援事業について次のとおり補助することを決定したので、延岡市補助金等の交付に関する規則第６条第１項の規定に基づいて通知します。"</f>
        <v>　令和7年5月15日付けをもって申請のあった水産業新技術・設備導入支援事業について次のとおり補助することを決定したので、延岡市補助金等の交付に関する規則第６条第１項の規定に基づいて通知します。</v>
      </c>
      <c r="D17" s="200"/>
      <c r="E17" s="200"/>
      <c r="F17" s="200"/>
      <c r="G17" s="200"/>
      <c r="H17" s="200"/>
      <c r="I17" s="200"/>
      <c r="J17" s="200"/>
      <c r="K17" s="200"/>
      <c r="L17" s="200"/>
      <c r="M17" s="200"/>
      <c r="N17" s="200"/>
      <c r="O17" s="200"/>
      <c r="P17" s="200"/>
      <c r="Q17" s="200"/>
      <c r="R17" s="200"/>
      <c r="S17" s="200"/>
      <c r="T17" s="200"/>
      <c r="U17" s="200"/>
      <c r="V17" s="200"/>
      <c r="W17" s="89"/>
    </row>
    <row r="18" spans="1:23">
      <c r="A18" s="82"/>
      <c r="B18" s="87"/>
      <c r="C18" s="200"/>
      <c r="D18" s="200"/>
      <c r="E18" s="200"/>
      <c r="F18" s="200"/>
      <c r="G18" s="200"/>
      <c r="H18" s="200"/>
      <c r="I18" s="200"/>
      <c r="J18" s="200"/>
      <c r="K18" s="200"/>
      <c r="L18" s="200"/>
      <c r="M18" s="200"/>
      <c r="N18" s="200"/>
      <c r="O18" s="200"/>
      <c r="P18" s="200"/>
      <c r="Q18" s="200"/>
      <c r="R18" s="200"/>
      <c r="S18" s="200"/>
      <c r="T18" s="200"/>
      <c r="U18" s="200"/>
      <c r="V18" s="200"/>
      <c r="W18" s="89"/>
    </row>
    <row r="19" spans="1:23">
      <c r="A19" s="82"/>
      <c r="B19" s="87"/>
      <c r="C19" s="200"/>
      <c r="D19" s="200"/>
      <c r="E19" s="200"/>
      <c r="F19" s="200"/>
      <c r="G19" s="200"/>
      <c r="H19" s="200"/>
      <c r="I19" s="200"/>
      <c r="J19" s="200"/>
      <c r="K19" s="200"/>
      <c r="L19" s="200"/>
      <c r="M19" s="200"/>
      <c r="N19" s="200"/>
      <c r="O19" s="200"/>
      <c r="P19" s="200"/>
      <c r="Q19" s="200"/>
      <c r="R19" s="200"/>
      <c r="S19" s="200"/>
      <c r="T19" s="200"/>
      <c r="U19" s="200"/>
      <c r="V19" s="200"/>
      <c r="W19" s="89"/>
    </row>
    <row r="20" spans="1:23">
      <c r="A20" s="82"/>
      <c r="B20" s="87"/>
      <c r="C20" s="200"/>
      <c r="D20" s="200"/>
      <c r="E20" s="200"/>
      <c r="F20" s="200"/>
      <c r="G20" s="200"/>
      <c r="H20" s="200"/>
      <c r="I20" s="200"/>
      <c r="J20" s="200"/>
      <c r="K20" s="200"/>
      <c r="L20" s="200"/>
      <c r="M20" s="200"/>
      <c r="N20" s="200"/>
      <c r="O20" s="200"/>
      <c r="P20" s="200"/>
      <c r="Q20" s="200"/>
      <c r="R20" s="200"/>
      <c r="S20" s="200"/>
      <c r="T20" s="200"/>
      <c r="U20" s="200"/>
      <c r="V20" s="200"/>
      <c r="W20" s="89"/>
    </row>
    <row r="21" spans="1:23">
      <c r="A21" s="82"/>
      <c r="B21" s="87"/>
      <c r="C21" s="200"/>
      <c r="D21" s="200"/>
      <c r="E21" s="200"/>
      <c r="F21" s="200"/>
      <c r="G21" s="200"/>
      <c r="H21" s="200"/>
      <c r="I21" s="200"/>
      <c r="J21" s="200"/>
      <c r="K21" s="200"/>
      <c r="L21" s="200"/>
      <c r="M21" s="200"/>
      <c r="N21" s="200"/>
      <c r="O21" s="200"/>
      <c r="P21" s="200"/>
      <c r="Q21" s="200"/>
      <c r="R21" s="200"/>
      <c r="S21" s="200"/>
      <c r="T21" s="200"/>
      <c r="U21" s="200"/>
      <c r="V21" s="200"/>
      <c r="W21" s="89"/>
    </row>
    <row r="22" spans="1:23">
      <c r="A22" s="82"/>
      <c r="B22" s="87"/>
      <c r="C22" s="99"/>
      <c r="D22" s="99"/>
      <c r="E22" s="99"/>
      <c r="F22" s="99"/>
      <c r="G22" s="99"/>
      <c r="H22" s="99"/>
      <c r="I22" s="99"/>
      <c r="J22" s="99"/>
      <c r="K22" s="99"/>
      <c r="L22" s="99"/>
      <c r="M22" s="99"/>
      <c r="N22" s="99"/>
      <c r="O22" s="99"/>
      <c r="P22" s="99"/>
      <c r="Q22" s="99"/>
      <c r="R22" s="99"/>
      <c r="S22" s="99"/>
      <c r="T22" s="99"/>
      <c r="U22" s="99"/>
      <c r="V22" s="99"/>
      <c r="W22" s="89"/>
    </row>
    <row r="23" spans="1:23">
      <c r="A23" s="82"/>
      <c r="B23" s="87"/>
      <c r="C23" s="199" t="s">
        <v>4</v>
      </c>
      <c r="D23" s="199"/>
      <c r="E23" s="199"/>
      <c r="F23" s="199"/>
      <c r="G23" s="199"/>
      <c r="H23" s="199"/>
      <c r="I23" s="199"/>
      <c r="J23" s="199"/>
      <c r="K23" s="199"/>
      <c r="L23" s="199"/>
      <c r="M23" s="199"/>
      <c r="N23" s="199"/>
      <c r="O23" s="199"/>
      <c r="P23" s="199"/>
      <c r="Q23" s="199"/>
      <c r="R23" s="199"/>
      <c r="S23" s="199"/>
      <c r="T23" s="199"/>
      <c r="U23" s="199"/>
      <c r="V23" s="199"/>
      <c r="W23" s="89"/>
    </row>
    <row r="24" spans="1:23">
      <c r="A24" s="82"/>
      <c r="B24" s="87"/>
      <c r="C24" s="88"/>
      <c r="D24" s="88"/>
      <c r="E24" s="88"/>
      <c r="F24" s="88"/>
      <c r="G24" s="88"/>
      <c r="H24" s="88"/>
      <c r="I24" s="88"/>
      <c r="J24" s="88"/>
      <c r="K24" s="88"/>
      <c r="L24" s="88"/>
      <c r="M24" s="88"/>
      <c r="N24" s="88"/>
      <c r="O24" s="88"/>
      <c r="P24" s="88"/>
      <c r="Q24" s="88"/>
      <c r="R24" s="88"/>
      <c r="S24" s="88"/>
      <c r="T24" s="88"/>
      <c r="U24" s="88"/>
      <c r="V24" s="88"/>
      <c r="W24" s="89"/>
    </row>
    <row r="25" spans="1:23">
      <c r="A25" s="82"/>
      <c r="B25" s="87"/>
      <c r="C25" s="88" t="s">
        <v>40</v>
      </c>
      <c r="D25" s="88"/>
      <c r="E25" s="88"/>
      <c r="F25" s="88"/>
      <c r="G25" s="88"/>
      <c r="H25" s="88"/>
      <c r="I25" s="88"/>
      <c r="J25" s="88"/>
      <c r="K25" s="88"/>
      <c r="L25" s="88"/>
      <c r="M25" s="88"/>
      <c r="N25" s="88"/>
      <c r="O25" s="88"/>
      <c r="P25" s="88"/>
      <c r="Q25" s="88"/>
      <c r="R25" s="88"/>
      <c r="S25" s="88"/>
      <c r="T25" s="88"/>
      <c r="U25" s="88"/>
      <c r="V25" s="88"/>
      <c r="W25" s="89"/>
    </row>
    <row r="26" spans="1:23">
      <c r="A26" s="82"/>
      <c r="B26" s="87"/>
      <c r="C26" s="88"/>
      <c r="D26" s="88"/>
      <c r="E26" s="88"/>
      <c r="F26" s="88"/>
      <c r="G26" s="88"/>
      <c r="H26" s="88"/>
      <c r="I26" s="88"/>
      <c r="J26" s="88"/>
      <c r="K26" s="88"/>
      <c r="L26" s="88"/>
      <c r="M26" s="88"/>
      <c r="N26" s="88"/>
      <c r="O26" s="88"/>
      <c r="P26" s="88"/>
      <c r="Q26" s="88"/>
      <c r="R26" s="88"/>
      <c r="S26" s="88"/>
      <c r="T26" s="88"/>
      <c r="U26" s="88"/>
      <c r="V26" s="88"/>
      <c r="W26" s="89"/>
    </row>
    <row r="27" spans="1:23" ht="13.5">
      <c r="A27" s="82"/>
      <c r="B27" s="87"/>
      <c r="C27" s="88" t="s">
        <v>6</v>
      </c>
      <c r="D27" s="88"/>
      <c r="E27" s="155">
        <f>入力シート!F32</f>
        <v>900000</v>
      </c>
      <c r="F27" s="155"/>
      <c r="G27" s="155"/>
      <c r="H27" s="155"/>
      <c r="I27" s="155"/>
      <c r="J27" s="155"/>
      <c r="K27" s="155"/>
      <c r="L27" s="155"/>
      <c r="M27" s="88"/>
      <c r="N27" s="88"/>
      <c r="O27" s="88"/>
      <c r="P27" s="88"/>
      <c r="Q27" s="88"/>
      <c r="R27" s="88"/>
      <c r="S27" s="88"/>
      <c r="T27" s="88"/>
      <c r="U27" s="88"/>
      <c r="V27" s="88"/>
      <c r="W27" s="89"/>
    </row>
    <row r="28" spans="1:23">
      <c r="A28" s="82"/>
      <c r="B28" s="87"/>
      <c r="C28" s="88"/>
      <c r="D28" s="88"/>
      <c r="E28" s="88"/>
      <c r="F28" s="88"/>
      <c r="G28" s="88"/>
      <c r="H28" s="88"/>
      <c r="I28" s="88"/>
      <c r="J28" s="88"/>
      <c r="K28" s="88"/>
      <c r="L28" s="88"/>
      <c r="M28" s="88"/>
      <c r="N28" s="88"/>
      <c r="O28" s="88"/>
      <c r="P28" s="88"/>
      <c r="Q28" s="88"/>
      <c r="R28" s="88"/>
      <c r="S28" s="88"/>
      <c r="T28" s="88"/>
      <c r="U28" s="88"/>
      <c r="V28" s="88"/>
      <c r="W28" s="89"/>
    </row>
    <row r="29" spans="1:23" s="33" customFormat="1" ht="18" customHeight="1">
      <c r="A29" s="100"/>
      <c r="B29" s="101"/>
      <c r="C29" s="102" t="s">
        <v>41</v>
      </c>
      <c r="D29" s="102"/>
      <c r="E29" s="102"/>
      <c r="F29" s="102"/>
      <c r="G29" s="102"/>
      <c r="H29" s="102"/>
      <c r="I29" s="102"/>
      <c r="J29" s="102"/>
      <c r="K29" s="102"/>
      <c r="L29" s="102"/>
      <c r="M29" s="102"/>
      <c r="N29" s="102"/>
      <c r="O29" s="102"/>
      <c r="P29" s="102"/>
      <c r="Q29" s="102"/>
      <c r="R29" s="102"/>
      <c r="S29" s="102"/>
      <c r="T29" s="102"/>
      <c r="U29" s="102"/>
      <c r="V29" s="102"/>
      <c r="W29" s="103"/>
    </row>
    <row r="30" spans="1:23" s="33" customFormat="1" ht="18" customHeight="1">
      <c r="A30" s="100"/>
      <c r="B30" s="101"/>
      <c r="C30" s="104" t="s">
        <v>183</v>
      </c>
      <c r="D30" s="197" t="str">
        <f>"　補助金等は、補助事業に充当し、他に流用してはならない。"</f>
        <v>　補助金等は、補助事業に充当し、他に流用してはならない。</v>
      </c>
      <c r="E30" s="197"/>
      <c r="F30" s="197"/>
      <c r="G30" s="197"/>
      <c r="H30" s="197"/>
      <c r="I30" s="197"/>
      <c r="J30" s="197"/>
      <c r="K30" s="197"/>
      <c r="L30" s="197"/>
      <c r="M30" s="197"/>
      <c r="N30" s="197"/>
      <c r="O30" s="197"/>
      <c r="P30" s="197"/>
      <c r="Q30" s="197"/>
      <c r="R30" s="197"/>
      <c r="S30" s="197"/>
      <c r="T30" s="197"/>
      <c r="U30" s="197"/>
      <c r="V30" s="197"/>
      <c r="W30" s="103"/>
    </row>
    <row r="31" spans="1:23" s="33" customFormat="1" ht="9" customHeight="1">
      <c r="A31" s="100"/>
      <c r="B31" s="101"/>
      <c r="C31" s="104"/>
      <c r="D31" s="105"/>
      <c r="E31" s="105"/>
      <c r="F31" s="105"/>
      <c r="G31" s="105"/>
      <c r="H31" s="105"/>
      <c r="I31" s="105"/>
      <c r="J31" s="105"/>
      <c r="K31" s="105"/>
      <c r="L31" s="105"/>
      <c r="M31" s="105"/>
      <c r="N31" s="105"/>
      <c r="O31" s="105"/>
      <c r="P31" s="105"/>
      <c r="Q31" s="105"/>
      <c r="R31" s="105"/>
      <c r="S31" s="105"/>
      <c r="T31" s="105"/>
      <c r="U31" s="105"/>
      <c r="V31" s="105"/>
      <c r="W31" s="103"/>
    </row>
    <row r="32" spans="1:23" s="33" customFormat="1" ht="18" customHeight="1">
      <c r="A32" s="100"/>
      <c r="B32" s="101"/>
      <c r="C32" s="106" t="s">
        <v>185</v>
      </c>
      <c r="D32" s="198" t="str">
        <f>"　補助事業の内容を変更（市長が認める軽微な変更を除く。）し、又は補助事業を中止する場合においては、速やかに市長に申請し、承認を受けなければならない。"</f>
        <v>　補助事業の内容を変更（市長が認める軽微な変更を除く。）し、又は補助事業を中止する場合においては、速やかに市長に申請し、承認を受けなければならない。</v>
      </c>
      <c r="E32" s="198"/>
      <c r="F32" s="198"/>
      <c r="G32" s="198"/>
      <c r="H32" s="198"/>
      <c r="I32" s="198"/>
      <c r="J32" s="198"/>
      <c r="K32" s="198"/>
      <c r="L32" s="198"/>
      <c r="M32" s="198"/>
      <c r="N32" s="198"/>
      <c r="O32" s="198"/>
      <c r="P32" s="198"/>
      <c r="Q32" s="198"/>
      <c r="R32" s="198"/>
      <c r="S32" s="198"/>
      <c r="T32" s="198"/>
      <c r="U32" s="198"/>
      <c r="V32" s="198"/>
      <c r="W32" s="103"/>
    </row>
    <row r="33" spans="1:23" s="33" customFormat="1" ht="18" customHeight="1">
      <c r="A33" s="100"/>
      <c r="B33" s="101"/>
      <c r="C33" s="102" t="s">
        <v>184</v>
      </c>
      <c r="D33" s="198"/>
      <c r="E33" s="198"/>
      <c r="F33" s="198"/>
      <c r="G33" s="198"/>
      <c r="H33" s="198"/>
      <c r="I33" s="198"/>
      <c r="J33" s="198"/>
      <c r="K33" s="198"/>
      <c r="L33" s="198"/>
      <c r="M33" s="198"/>
      <c r="N33" s="198"/>
      <c r="O33" s="198"/>
      <c r="P33" s="198"/>
      <c r="Q33" s="198"/>
      <c r="R33" s="198"/>
      <c r="S33" s="198"/>
      <c r="T33" s="198"/>
      <c r="U33" s="198"/>
      <c r="V33" s="198"/>
      <c r="W33" s="103"/>
    </row>
    <row r="34" spans="1:23" s="33" customFormat="1" ht="18" customHeight="1">
      <c r="A34" s="100"/>
      <c r="B34" s="101"/>
      <c r="C34" s="106" t="s">
        <v>186</v>
      </c>
      <c r="D34" s="198" t="str">
        <f>"　補助事業が予定の期間内に完了しない場合又は補助事業の遂行が困難となった場合においては、速やかに市長に報告してその指示を受けること。"</f>
        <v>　補助事業が予定の期間内に完了しない場合又は補助事業の遂行が困難となった場合においては、速やかに市長に報告してその指示を受けること。</v>
      </c>
      <c r="E34" s="198"/>
      <c r="F34" s="198"/>
      <c r="G34" s="198"/>
      <c r="H34" s="198"/>
      <c r="I34" s="198"/>
      <c r="J34" s="198"/>
      <c r="K34" s="198"/>
      <c r="L34" s="198"/>
      <c r="M34" s="198"/>
      <c r="N34" s="198"/>
      <c r="O34" s="198"/>
      <c r="P34" s="198"/>
      <c r="Q34" s="198"/>
      <c r="R34" s="198"/>
      <c r="S34" s="198"/>
      <c r="T34" s="198"/>
      <c r="U34" s="198"/>
      <c r="V34" s="198"/>
      <c r="W34" s="103"/>
    </row>
    <row r="35" spans="1:23" s="33" customFormat="1" ht="18" customHeight="1">
      <c r="A35" s="100"/>
      <c r="B35" s="101"/>
      <c r="C35" s="102" t="s">
        <v>184</v>
      </c>
      <c r="D35" s="198"/>
      <c r="E35" s="198"/>
      <c r="F35" s="198"/>
      <c r="G35" s="198"/>
      <c r="H35" s="198"/>
      <c r="I35" s="198"/>
      <c r="J35" s="198"/>
      <c r="K35" s="198"/>
      <c r="L35" s="198"/>
      <c r="M35" s="198"/>
      <c r="N35" s="198"/>
      <c r="O35" s="198"/>
      <c r="P35" s="198"/>
      <c r="Q35" s="198"/>
      <c r="R35" s="198"/>
      <c r="S35" s="198"/>
      <c r="T35" s="198"/>
      <c r="U35" s="198"/>
      <c r="V35" s="198"/>
      <c r="W35" s="103"/>
    </row>
    <row r="36" spans="1:23" s="33" customFormat="1" ht="18" customHeight="1">
      <c r="A36" s="100"/>
      <c r="B36" s="101"/>
      <c r="C36" s="104" t="s">
        <v>187</v>
      </c>
      <c r="D36" s="198" t="str">
        <f>"　補助事業の使途等について適当でないと認めたときは、交付の決定を取り消し、又は補助金等の全部若しくは一部の返還を求めることがある。"</f>
        <v>　補助事業の使途等について適当でないと認めたときは、交付の決定を取り消し、又は補助金等の全部若しくは一部の返還を求めることがある。</v>
      </c>
      <c r="E36" s="198"/>
      <c r="F36" s="198"/>
      <c r="G36" s="198"/>
      <c r="H36" s="198"/>
      <c r="I36" s="198"/>
      <c r="J36" s="198"/>
      <c r="K36" s="198"/>
      <c r="L36" s="198"/>
      <c r="M36" s="198"/>
      <c r="N36" s="198"/>
      <c r="O36" s="198"/>
      <c r="P36" s="198"/>
      <c r="Q36" s="198"/>
      <c r="R36" s="198"/>
      <c r="S36" s="198"/>
      <c r="T36" s="198"/>
      <c r="U36" s="198"/>
      <c r="V36" s="198"/>
      <c r="W36" s="103"/>
    </row>
    <row r="37" spans="1:23" s="33" customFormat="1" ht="18" customHeight="1">
      <c r="A37" s="100"/>
      <c r="B37" s="101"/>
      <c r="C37" s="104"/>
      <c r="D37" s="198"/>
      <c r="E37" s="198"/>
      <c r="F37" s="198"/>
      <c r="G37" s="198"/>
      <c r="H37" s="198"/>
      <c r="I37" s="198"/>
      <c r="J37" s="198"/>
      <c r="K37" s="198"/>
      <c r="L37" s="198"/>
      <c r="M37" s="198"/>
      <c r="N37" s="198"/>
      <c r="O37" s="198"/>
      <c r="P37" s="198"/>
      <c r="Q37" s="198"/>
      <c r="R37" s="198"/>
      <c r="S37" s="198"/>
      <c r="T37" s="198"/>
      <c r="U37" s="198"/>
      <c r="V37" s="198"/>
      <c r="W37" s="103"/>
    </row>
    <row r="38" spans="1:23" s="33" customFormat="1" ht="18" customHeight="1">
      <c r="A38" s="100"/>
      <c r="B38" s="101"/>
      <c r="C38" s="104" t="s">
        <v>188</v>
      </c>
      <c r="D38" s="198" t="str">
        <f>"　市長が必要と認めるときは、関係事項について報告を求め、又は関係書類の検査をすることがある。"</f>
        <v>　市長が必要と認めるときは、関係事項について報告を求め、又は関係書類の検査をすることがある。</v>
      </c>
      <c r="E38" s="198"/>
      <c r="F38" s="198"/>
      <c r="G38" s="198"/>
      <c r="H38" s="198"/>
      <c r="I38" s="198"/>
      <c r="J38" s="198"/>
      <c r="K38" s="198"/>
      <c r="L38" s="198"/>
      <c r="M38" s="198"/>
      <c r="N38" s="198"/>
      <c r="O38" s="198"/>
      <c r="P38" s="198"/>
      <c r="Q38" s="198"/>
      <c r="R38" s="198"/>
      <c r="S38" s="198"/>
      <c r="T38" s="198"/>
      <c r="U38" s="198"/>
      <c r="V38" s="198"/>
      <c r="W38" s="103"/>
    </row>
    <row r="39" spans="1:23" s="33" customFormat="1" ht="18" customHeight="1">
      <c r="A39" s="100"/>
      <c r="B39" s="101"/>
      <c r="C39" s="100"/>
      <c r="D39" s="198"/>
      <c r="E39" s="198"/>
      <c r="F39" s="198"/>
      <c r="G39" s="198"/>
      <c r="H39" s="198"/>
      <c r="I39" s="198"/>
      <c r="J39" s="198"/>
      <c r="K39" s="198"/>
      <c r="L39" s="198"/>
      <c r="M39" s="198"/>
      <c r="N39" s="198"/>
      <c r="O39" s="198"/>
      <c r="P39" s="198"/>
      <c r="Q39" s="198"/>
      <c r="R39" s="198"/>
      <c r="S39" s="198"/>
      <c r="T39" s="198"/>
      <c r="U39" s="198"/>
      <c r="V39" s="198"/>
      <c r="W39" s="103"/>
    </row>
    <row r="40" spans="1:23" s="33" customFormat="1" ht="18" customHeight="1">
      <c r="A40" s="100"/>
      <c r="B40" s="101"/>
      <c r="C40" s="102"/>
      <c r="D40" s="102"/>
      <c r="E40" s="102"/>
      <c r="F40" s="102"/>
      <c r="G40" s="102"/>
      <c r="H40" s="102"/>
      <c r="I40" s="102"/>
      <c r="J40" s="102"/>
      <c r="K40" s="102"/>
      <c r="L40" s="102"/>
      <c r="M40" s="102"/>
      <c r="N40" s="102"/>
      <c r="O40" s="102"/>
      <c r="P40" s="102"/>
      <c r="Q40" s="102"/>
      <c r="R40" s="102"/>
      <c r="S40" s="102"/>
      <c r="T40" s="102"/>
      <c r="U40" s="102"/>
      <c r="V40" s="102"/>
      <c r="W40" s="103"/>
    </row>
    <row r="41" spans="1:23" s="33" customFormat="1" ht="18" customHeight="1">
      <c r="A41" s="100"/>
      <c r="B41" s="101"/>
      <c r="C41" s="102" t="s">
        <v>42</v>
      </c>
      <c r="D41" s="102"/>
      <c r="E41" s="102"/>
      <c r="F41" s="102"/>
      <c r="G41" s="102"/>
      <c r="H41" s="102"/>
      <c r="I41" s="102"/>
      <c r="J41" s="102"/>
      <c r="K41" s="102"/>
      <c r="L41" s="102"/>
      <c r="M41" s="102"/>
      <c r="N41" s="102"/>
      <c r="O41" s="102"/>
      <c r="P41" s="102"/>
      <c r="Q41" s="102"/>
      <c r="R41" s="102"/>
      <c r="S41" s="102"/>
      <c r="T41" s="102"/>
      <c r="U41" s="102"/>
      <c r="V41" s="102"/>
      <c r="W41" s="103"/>
    </row>
    <row r="42" spans="1:23" s="33" customFormat="1" ht="18" customHeight="1">
      <c r="A42" s="100"/>
      <c r="B42" s="101"/>
      <c r="C42" s="107" t="s">
        <v>189</v>
      </c>
      <c r="D42" s="198" t="str">
        <f>"　補助対象事業完了後30日以内又は補助金の交付の決定を受けた日の属する年度の３月31日のいずれか早い日までに、補助事業実績報告書（規則様式第５号）、事業報告書、収支計算書及び領収書等を提出してください。"</f>
        <v>　補助対象事業完了後30日以内又は補助金の交付の決定を受けた日の属する年度の３月31日のいずれか早い日までに、補助事業実績報告書（規則様式第５号）、事業報告書、収支計算書及び領収書等を提出してください。</v>
      </c>
      <c r="E42" s="198"/>
      <c r="F42" s="198"/>
      <c r="G42" s="198"/>
      <c r="H42" s="198"/>
      <c r="I42" s="198"/>
      <c r="J42" s="198"/>
      <c r="K42" s="198"/>
      <c r="L42" s="198"/>
      <c r="M42" s="198"/>
      <c r="N42" s="198"/>
      <c r="O42" s="198"/>
      <c r="P42" s="198"/>
      <c r="Q42" s="198"/>
      <c r="R42" s="198"/>
      <c r="S42" s="198"/>
      <c r="T42" s="198"/>
      <c r="U42" s="198"/>
      <c r="V42" s="198"/>
      <c r="W42" s="103"/>
    </row>
    <row r="43" spans="1:23" s="33" customFormat="1" ht="18" customHeight="1">
      <c r="A43" s="100"/>
      <c r="B43" s="101"/>
      <c r="C43" s="107"/>
      <c r="D43" s="198"/>
      <c r="E43" s="198"/>
      <c r="F43" s="198"/>
      <c r="G43" s="198"/>
      <c r="H43" s="198"/>
      <c r="I43" s="198"/>
      <c r="J43" s="198"/>
      <c r="K43" s="198"/>
      <c r="L43" s="198"/>
      <c r="M43" s="198"/>
      <c r="N43" s="198"/>
      <c r="O43" s="198"/>
      <c r="P43" s="198"/>
      <c r="Q43" s="198"/>
      <c r="R43" s="198"/>
      <c r="S43" s="198"/>
      <c r="T43" s="198"/>
      <c r="U43" s="198"/>
      <c r="V43" s="198"/>
      <c r="W43" s="103"/>
    </row>
    <row r="44" spans="1:23" s="33" customFormat="1" ht="18" customHeight="1">
      <c r="A44" s="100"/>
      <c r="B44" s="101"/>
      <c r="C44" s="107"/>
      <c r="D44" s="198"/>
      <c r="E44" s="198"/>
      <c r="F44" s="198"/>
      <c r="G44" s="198"/>
      <c r="H44" s="198"/>
      <c r="I44" s="198"/>
      <c r="J44" s="198"/>
      <c r="K44" s="198"/>
      <c r="L44" s="198"/>
      <c r="M44" s="198"/>
      <c r="N44" s="198"/>
      <c r="O44" s="198"/>
      <c r="P44" s="198"/>
      <c r="Q44" s="198"/>
      <c r="R44" s="198"/>
      <c r="S44" s="198"/>
      <c r="T44" s="198"/>
      <c r="U44" s="198"/>
      <c r="V44" s="198"/>
      <c r="W44" s="103"/>
    </row>
    <row r="45" spans="1:23" s="33" customFormat="1" ht="18" customHeight="1">
      <c r="A45" s="100"/>
      <c r="B45" s="101"/>
      <c r="C45" s="107" t="s">
        <v>190</v>
      </c>
      <c r="D45" s="198" t="str">
        <f>"　補助事業に係る収支の状況を明らかにした書類、帳簿等を常に整備し、補助事業完了後５年間保存しておかなければなりません。"</f>
        <v>　補助事業に係る収支の状況を明らかにした書類、帳簿等を常に整備し、補助事業完了後５年間保存しておかなければなりません。</v>
      </c>
      <c r="E45" s="198"/>
      <c r="F45" s="198"/>
      <c r="G45" s="198"/>
      <c r="H45" s="198"/>
      <c r="I45" s="198"/>
      <c r="J45" s="198"/>
      <c r="K45" s="198"/>
      <c r="L45" s="198"/>
      <c r="M45" s="198"/>
      <c r="N45" s="198"/>
      <c r="O45" s="198"/>
      <c r="P45" s="198"/>
      <c r="Q45" s="198"/>
      <c r="R45" s="198"/>
      <c r="S45" s="198"/>
      <c r="T45" s="198"/>
      <c r="U45" s="198"/>
      <c r="V45" s="198"/>
      <c r="W45" s="103"/>
    </row>
    <row r="46" spans="1:23" s="33" customFormat="1" ht="18" customHeight="1">
      <c r="A46" s="100"/>
      <c r="B46" s="101"/>
      <c r="C46" s="107"/>
      <c r="D46" s="198"/>
      <c r="E46" s="198"/>
      <c r="F46" s="198"/>
      <c r="G46" s="198"/>
      <c r="H46" s="198"/>
      <c r="I46" s="198"/>
      <c r="J46" s="198"/>
      <c r="K46" s="198"/>
      <c r="L46" s="198"/>
      <c r="M46" s="198"/>
      <c r="N46" s="198"/>
      <c r="O46" s="198"/>
      <c r="P46" s="198"/>
      <c r="Q46" s="198"/>
      <c r="R46" s="198"/>
      <c r="S46" s="198"/>
      <c r="T46" s="198"/>
      <c r="U46" s="198"/>
      <c r="V46" s="198"/>
      <c r="W46" s="103"/>
    </row>
    <row r="47" spans="1:23" s="33" customFormat="1" ht="18" customHeight="1">
      <c r="A47" s="100"/>
      <c r="B47" s="101"/>
      <c r="C47" s="107" t="s">
        <v>191</v>
      </c>
      <c r="D47" s="198" t="str">
        <f>"　この決定に不服がある場合は、"&amp;TEXT(入力シート!F33,"[$-ja-JP]ggge年m月d日")&amp;"までに申請の取下げができます。"</f>
        <v>　この決定に不服がある場合は、令和7年5月30日までに申請の取下げができます。</v>
      </c>
      <c r="E47" s="198"/>
      <c r="F47" s="198"/>
      <c r="G47" s="198"/>
      <c r="H47" s="198"/>
      <c r="I47" s="198"/>
      <c r="J47" s="198"/>
      <c r="K47" s="198"/>
      <c r="L47" s="198"/>
      <c r="M47" s="198"/>
      <c r="N47" s="198"/>
      <c r="O47" s="198"/>
      <c r="P47" s="198"/>
      <c r="Q47" s="198"/>
      <c r="R47" s="198"/>
      <c r="S47" s="198"/>
      <c r="T47" s="198"/>
      <c r="U47" s="198"/>
      <c r="V47" s="198"/>
      <c r="W47" s="103"/>
    </row>
    <row r="48" spans="1:23" s="33" customFormat="1" ht="18" customHeight="1">
      <c r="A48" s="100"/>
      <c r="B48" s="101"/>
      <c r="C48" s="100"/>
      <c r="D48" s="198"/>
      <c r="E48" s="198"/>
      <c r="F48" s="198"/>
      <c r="G48" s="198"/>
      <c r="H48" s="198"/>
      <c r="I48" s="198"/>
      <c r="J48" s="198"/>
      <c r="K48" s="198"/>
      <c r="L48" s="198"/>
      <c r="M48" s="198"/>
      <c r="N48" s="198"/>
      <c r="O48" s="198"/>
      <c r="P48" s="198"/>
      <c r="Q48" s="198"/>
      <c r="R48" s="198"/>
      <c r="S48" s="198"/>
      <c r="T48" s="198"/>
      <c r="U48" s="198"/>
      <c r="V48" s="198"/>
      <c r="W48" s="103"/>
    </row>
    <row r="49" spans="1:23">
      <c r="A49" s="82"/>
      <c r="B49" s="87"/>
      <c r="C49" s="88"/>
      <c r="D49" s="88"/>
      <c r="E49" s="88"/>
      <c r="F49" s="88"/>
      <c r="G49" s="88"/>
      <c r="H49" s="88"/>
      <c r="I49" s="88"/>
      <c r="J49" s="88"/>
      <c r="K49" s="88"/>
      <c r="L49" s="88"/>
      <c r="M49" s="88"/>
      <c r="N49" s="88"/>
      <c r="O49" s="88"/>
      <c r="P49" s="88"/>
      <c r="Q49" s="88"/>
      <c r="R49" s="88"/>
      <c r="S49" s="88"/>
      <c r="T49" s="88"/>
      <c r="U49" s="88"/>
      <c r="V49" s="88"/>
      <c r="W49" s="89"/>
    </row>
    <row r="50" spans="1:23">
      <c r="A50" s="82"/>
      <c r="B50" s="87"/>
      <c r="C50" s="88"/>
      <c r="D50" s="88"/>
      <c r="E50" s="88"/>
      <c r="F50" s="88"/>
      <c r="G50" s="88"/>
      <c r="H50" s="88"/>
      <c r="I50" s="88"/>
      <c r="J50" s="88"/>
      <c r="K50" s="88"/>
      <c r="L50" s="88"/>
      <c r="M50" s="88"/>
      <c r="N50" s="88"/>
      <c r="O50" s="88"/>
      <c r="P50" s="88"/>
      <c r="Q50" s="88"/>
      <c r="R50" s="88"/>
      <c r="S50" s="88"/>
      <c r="T50" s="88"/>
      <c r="U50" s="88"/>
      <c r="V50" s="88"/>
      <c r="W50" s="89"/>
    </row>
    <row r="51" spans="1:23">
      <c r="A51" s="82"/>
      <c r="B51" s="91"/>
      <c r="C51" s="92"/>
      <c r="D51" s="92"/>
      <c r="E51" s="92"/>
      <c r="F51" s="92"/>
      <c r="G51" s="92"/>
      <c r="H51" s="92"/>
      <c r="I51" s="92"/>
      <c r="J51" s="92"/>
      <c r="K51" s="92"/>
      <c r="L51" s="92"/>
      <c r="M51" s="92"/>
      <c r="N51" s="92"/>
      <c r="O51" s="92"/>
      <c r="P51" s="92"/>
      <c r="Q51" s="92"/>
      <c r="R51" s="92"/>
      <c r="S51" s="92"/>
      <c r="T51" s="92"/>
      <c r="U51" s="92"/>
      <c r="V51" s="92"/>
      <c r="W51" s="93"/>
    </row>
    <row r="52" spans="1:23">
      <c r="A52" s="82"/>
      <c r="B52" s="82"/>
      <c r="C52" s="82"/>
      <c r="D52" s="82"/>
      <c r="E52" s="82"/>
      <c r="F52" s="82"/>
      <c r="G52" s="82"/>
      <c r="H52" s="82"/>
      <c r="I52" s="82"/>
      <c r="J52" s="82"/>
      <c r="K52" s="82"/>
      <c r="L52" s="82"/>
      <c r="M52" s="82"/>
      <c r="N52" s="82"/>
      <c r="O52" s="82"/>
      <c r="P52" s="82"/>
      <c r="Q52" s="82"/>
      <c r="R52" s="82"/>
      <c r="S52" s="82"/>
      <c r="T52" s="82"/>
      <c r="U52" s="82"/>
      <c r="V52" s="82"/>
      <c r="W52" s="82"/>
    </row>
    <row r="53" spans="1:23">
      <c r="A53" s="82"/>
      <c r="B53" s="82"/>
      <c r="C53" s="82"/>
      <c r="D53" s="82"/>
      <c r="E53" s="82"/>
      <c r="F53" s="82"/>
      <c r="G53" s="82"/>
      <c r="H53" s="82"/>
      <c r="I53" s="82"/>
      <c r="J53" s="82"/>
      <c r="K53" s="82"/>
      <c r="L53" s="82"/>
      <c r="M53" s="82"/>
      <c r="N53" s="82"/>
      <c r="O53" s="82"/>
      <c r="P53" s="82"/>
      <c r="Q53" s="82"/>
      <c r="R53" s="82"/>
      <c r="S53" s="82"/>
      <c r="T53" s="82"/>
      <c r="U53" s="82"/>
      <c r="V53" s="82"/>
      <c r="W53" s="82"/>
    </row>
  </sheetData>
  <sheetProtection algorithmName="SHA-512" hashValue="+N139mKqK2d3hw/ornG3nbZRaBzqLb9RCXBFgoqlJNnJhI8fTYBPbVK+KwZRMcp6cayO0BiJSnIFlyl5JOyShA==" saltValue="nH/l0+swfnu9AcqjRrXbcA==" spinCount="100000" sheet="1" objects="1" scenarios="1"/>
  <mergeCells count="17">
    <mergeCell ref="D47:V48"/>
    <mergeCell ref="D34:V35"/>
    <mergeCell ref="D36:V37"/>
    <mergeCell ref="D38:V39"/>
    <mergeCell ref="D42:V44"/>
    <mergeCell ref="D45:V46"/>
    <mergeCell ref="O3:V3"/>
    <mergeCell ref="O4:V4"/>
    <mergeCell ref="E8:L8"/>
    <mergeCell ref="E10:L10"/>
    <mergeCell ref="E11:L11"/>
    <mergeCell ref="D30:V30"/>
    <mergeCell ref="D32:V33"/>
    <mergeCell ref="E27:L27"/>
    <mergeCell ref="B6:W6"/>
    <mergeCell ref="C23:V23"/>
    <mergeCell ref="C17:V2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306E1-075B-455B-8672-4CB55E576AF4}">
  <dimension ref="A1:W57"/>
  <sheetViews>
    <sheetView zoomScaleNormal="100" workbookViewId="0">
      <selection activeCell="H31" sqref="H31:U31"/>
    </sheetView>
  </sheetViews>
  <sheetFormatPr defaultColWidth="3.5" defaultRowHeight="12"/>
  <cols>
    <col min="1" max="1" width="1.25" style="40" customWidth="1"/>
    <col min="2" max="16384" width="3.5" style="40"/>
  </cols>
  <sheetData>
    <row r="1" spans="1:23">
      <c r="A1" s="82"/>
      <c r="B1" s="88"/>
      <c r="C1" s="88"/>
      <c r="D1" s="88"/>
      <c r="E1" s="88"/>
      <c r="F1" s="88"/>
      <c r="G1" s="88"/>
      <c r="H1" s="88"/>
      <c r="I1" s="88"/>
      <c r="J1" s="88"/>
      <c r="K1" s="88"/>
      <c r="L1" s="88"/>
      <c r="M1" s="88"/>
      <c r="N1" s="88"/>
      <c r="O1" s="88"/>
      <c r="P1" s="88"/>
      <c r="Q1" s="88"/>
      <c r="R1" s="88"/>
      <c r="S1" s="88"/>
      <c r="T1" s="88"/>
      <c r="U1" s="88"/>
      <c r="V1" s="88"/>
      <c r="W1" s="88"/>
    </row>
    <row r="2" spans="1:23">
      <c r="A2" s="82"/>
      <c r="B2" s="88"/>
      <c r="C2" s="88"/>
      <c r="D2" s="88"/>
      <c r="E2" s="88"/>
      <c r="F2" s="88"/>
      <c r="G2" s="88"/>
      <c r="H2" s="88"/>
      <c r="I2" s="88"/>
      <c r="J2" s="88"/>
      <c r="K2" s="88"/>
      <c r="L2" s="88"/>
      <c r="M2" s="88"/>
      <c r="N2" s="88"/>
      <c r="O2" s="88"/>
      <c r="P2" s="88"/>
      <c r="Q2" s="102"/>
      <c r="R2" s="102"/>
      <c r="S2" s="102"/>
      <c r="T2" s="102"/>
      <c r="U2" s="102"/>
      <c r="V2" s="102"/>
      <c r="W2" s="88"/>
    </row>
    <row r="3" spans="1:23">
      <c r="A3" s="82"/>
      <c r="B3" s="88"/>
      <c r="C3" s="88"/>
      <c r="D3" s="88"/>
      <c r="E3" s="88"/>
      <c r="F3" s="88"/>
      <c r="G3" s="88"/>
      <c r="H3" s="88"/>
      <c r="I3" s="88"/>
      <c r="J3" s="88"/>
      <c r="K3" s="88"/>
      <c r="L3" s="88"/>
      <c r="M3" s="88"/>
      <c r="N3" s="88"/>
      <c r="O3" s="88"/>
      <c r="P3" s="88"/>
      <c r="Q3" s="82"/>
      <c r="R3" s="202">
        <f>入力シート!F34</f>
        <v>45792</v>
      </c>
      <c r="S3" s="202"/>
      <c r="T3" s="202"/>
      <c r="U3" s="202"/>
      <c r="V3" s="202"/>
      <c r="W3" s="202"/>
    </row>
    <row r="4" spans="1:23">
      <c r="A4" s="82"/>
      <c r="B4" s="88"/>
      <c r="C4" s="88"/>
      <c r="D4" s="88"/>
      <c r="E4" s="88"/>
      <c r="F4" s="88"/>
      <c r="G4" s="88"/>
      <c r="H4" s="88"/>
      <c r="I4" s="88"/>
      <c r="J4" s="88"/>
      <c r="K4" s="88"/>
      <c r="L4" s="88"/>
      <c r="M4" s="88"/>
      <c r="N4" s="88"/>
      <c r="O4" s="88"/>
      <c r="P4" s="88"/>
      <c r="Q4" s="88"/>
      <c r="R4" s="88"/>
      <c r="S4" s="88"/>
      <c r="T4" s="88"/>
      <c r="U4" s="88"/>
      <c r="V4" s="88"/>
      <c r="W4" s="88"/>
    </row>
    <row r="5" spans="1:23">
      <c r="A5" s="82"/>
      <c r="B5" s="88"/>
      <c r="C5" s="88"/>
      <c r="D5" s="88"/>
      <c r="E5" s="88"/>
      <c r="F5" s="88"/>
      <c r="G5" s="88"/>
      <c r="H5" s="88"/>
      <c r="I5" s="88"/>
      <c r="J5" s="88"/>
      <c r="K5" s="88"/>
      <c r="L5" s="88"/>
      <c r="M5" s="88"/>
      <c r="N5" s="88"/>
      <c r="O5" s="88"/>
      <c r="P5" s="88"/>
      <c r="Q5" s="88"/>
      <c r="R5" s="88"/>
      <c r="S5" s="88"/>
      <c r="T5" s="88"/>
      <c r="U5" s="88"/>
      <c r="V5" s="88"/>
      <c r="W5" s="88"/>
    </row>
    <row r="6" spans="1:23">
      <c r="A6" s="82"/>
      <c r="B6" s="203" t="str">
        <f>入力シート!F18</f>
        <v>宮崎県延岡市東本小路１番地２３</v>
      </c>
      <c r="C6" s="203"/>
      <c r="D6" s="203"/>
      <c r="E6" s="203"/>
      <c r="F6" s="203"/>
      <c r="G6" s="203"/>
      <c r="H6" s="203"/>
      <c r="I6" s="203"/>
      <c r="J6" s="82"/>
      <c r="K6" s="82"/>
      <c r="L6" s="82"/>
      <c r="M6" s="88"/>
      <c r="N6" s="88"/>
      <c r="O6" s="88"/>
      <c r="P6" s="88"/>
      <c r="Q6" s="88"/>
      <c r="R6" s="88"/>
      <c r="S6" s="88"/>
      <c r="T6" s="88"/>
      <c r="U6" s="88"/>
      <c r="V6" s="88"/>
      <c r="W6" s="88"/>
    </row>
    <row r="7" spans="1:23">
      <c r="A7" s="82"/>
      <c r="B7" s="98"/>
      <c r="C7" s="98"/>
      <c r="D7" s="98"/>
      <c r="E7" s="98"/>
      <c r="F7" s="98"/>
      <c r="G7" s="98"/>
      <c r="H7" s="98"/>
      <c r="I7" s="98"/>
      <c r="J7" s="82"/>
      <c r="K7" s="82"/>
      <c r="L7" s="82"/>
      <c r="M7" s="88"/>
      <c r="N7" s="88"/>
      <c r="O7" s="88"/>
      <c r="P7" s="88"/>
      <c r="Q7" s="88"/>
      <c r="R7" s="88"/>
      <c r="S7" s="88"/>
      <c r="T7" s="88"/>
      <c r="U7" s="88"/>
      <c r="V7" s="88"/>
      <c r="W7" s="88"/>
    </row>
    <row r="8" spans="1:23">
      <c r="A8" s="82"/>
      <c r="B8" s="203" t="str">
        <f>入力シート!F19</f>
        <v>延岡株式会社</v>
      </c>
      <c r="C8" s="203"/>
      <c r="D8" s="203"/>
      <c r="E8" s="203"/>
      <c r="F8" s="203"/>
      <c r="G8" s="203"/>
      <c r="H8" s="203"/>
      <c r="I8" s="203"/>
      <c r="J8" s="82"/>
      <c r="K8" s="82"/>
      <c r="L8" s="82"/>
      <c r="M8" s="88"/>
      <c r="N8" s="88"/>
      <c r="O8" s="88"/>
      <c r="P8" s="88"/>
      <c r="Q8" s="88"/>
      <c r="R8" s="88"/>
      <c r="S8" s="88"/>
      <c r="T8" s="88"/>
      <c r="U8" s="88"/>
      <c r="V8" s="88"/>
      <c r="W8" s="88"/>
    </row>
    <row r="9" spans="1:23">
      <c r="A9" s="82"/>
      <c r="B9" s="204" t="str">
        <f>" "&amp;入力シート!F20&amp;" 　様"</f>
        <v xml:space="preserve"> 延岡　太郎 　様</v>
      </c>
      <c r="C9" s="204"/>
      <c r="D9" s="204"/>
      <c r="E9" s="204"/>
      <c r="F9" s="204"/>
      <c r="G9" s="204"/>
      <c r="H9" s="204"/>
      <c r="I9" s="204"/>
      <c r="J9" s="82"/>
      <c r="K9" s="82"/>
      <c r="L9" s="82"/>
      <c r="M9" s="88"/>
      <c r="N9" s="88"/>
      <c r="O9" s="88"/>
      <c r="P9" s="88"/>
      <c r="Q9" s="88"/>
      <c r="R9" s="88"/>
      <c r="S9" s="88"/>
      <c r="T9" s="88"/>
      <c r="U9" s="88"/>
      <c r="V9" s="88"/>
      <c r="W9" s="88"/>
    </row>
    <row r="10" spans="1:23">
      <c r="A10" s="82"/>
      <c r="B10" s="88"/>
      <c r="C10" s="88"/>
      <c r="D10" s="88"/>
      <c r="E10" s="88"/>
      <c r="F10" s="88"/>
      <c r="G10" s="88"/>
      <c r="H10" s="88"/>
      <c r="I10" s="88"/>
      <c r="J10" s="88"/>
      <c r="K10" s="88"/>
      <c r="L10" s="88"/>
      <c r="M10" s="88"/>
      <c r="N10" s="88"/>
      <c r="O10" s="88"/>
      <c r="P10" s="88"/>
      <c r="Q10" s="88"/>
      <c r="R10" s="88"/>
      <c r="S10" s="88"/>
      <c r="T10" s="88"/>
      <c r="U10" s="88"/>
      <c r="V10" s="88"/>
      <c r="W10" s="88"/>
    </row>
    <row r="11" spans="1:23">
      <c r="A11" s="82"/>
      <c r="B11" s="88"/>
      <c r="C11" s="88"/>
      <c r="D11" s="88"/>
      <c r="E11" s="88"/>
      <c r="F11" s="88"/>
      <c r="G11" s="88"/>
      <c r="H11" s="88"/>
      <c r="I11" s="88"/>
      <c r="J11" s="88"/>
      <c r="K11" s="88"/>
      <c r="L11" s="88"/>
      <c r="M11" s="88"/>
      <c r="N11" s="88"/>
      <c r="O11" s="88"/>
      <c r="P11" s="88"/>
      <c r="Q11" s="88"/>
      <c r="R11" s="88"/>
      <c r="S11" s="88"/>
      <c r="T11" s="88"/>
      <c r="U11" s="88"/>
      <c r="V11" s="88"/>
      <c r="W11" s="88"/>
    </row>
    <row r="12" spans="1:23">
      <c r="A12" s="82"/>
      <c r="B12" s="88"/>
      <c r="C12" s="88"/>
      <c r="D12" s="88"/>
      <c r="E12" s="88"/>
      <c r="F12" s="88"/>
      <c r="G12" s="88"/>
      <c r="H12" s="88"/>
      <c r="I12" s="88"/>
      <c r="J12" s="88"/>
      <c r="K12" s="88"/>
      <c r="L12" s="88"/>
      <c r="M12" s="88"/>
      <c r="N12" s="88"/>
      <c r="O12" s="88"/>
      <c r="P12" s="88"/>
      <c r="Q12" s="88"/>
      <c r="R12" s="88"/>
      <c r="S12" s="88"/>
      <c r="T12" s="90"/>
      <c r="U12" s="88"/>
      <c r="V12" s="82"/>
      <c r="W12" s="90" t="s">
        <v>194</v>
      </c>
    </row>
    <row r="13" spans="1:23">
      <c r="A13" s="82"/>
      <c r="B13" s="88"/>
      <c r="C13" s="88"/>
      <c r="D13" s="88"/>
      <c r="E13" s="88"/>
      <c r="F13" s="88"/>
      <c r="G13" s="88"/>
      <c r="H13" s="88"/>
      <c r="I13" s="88"/>
      <c r="J13" s="88"/>
      <c r="K13" s="88"/>
      <c r="L13" s="88"/>
      <c r="M13" s="88"/>
      <c r="N13" s="88"/>
      <c r="O13" s="88"/>
      <c r="P13" s="88"/>
      <c r="Q13" s="88"/>
      <c r="R13" s="88"/>
      <c r="S13" s="88"/>
      <c r="T13" s="88"/>
      <c r="U13" s="88"/>
      <c r="V13" s="88"/>
      <c r="W13" s="88"/>
    </row>
    <row r="14" spans="1:23" ht="24.75" customHeight="1">
      <c r="A14" s="82"/>
      <c r="B14" s="205" t="s">
        <v>193</v>
      </c>
      <c r="C14" s="205"/>
      <c r="D14" s="205"/>
      <c r="E14" s="205"/>
      <c r="F14" s="205"/>
      <c r="G14" s="205"/>
      <c r="H14" s="205"/>
      <c r="I14" s="205"/>
      <c r="J14" s="205"/>
      <c r="K14" s="205"/>
      <c r="L14" s="205"/>
      <c r="M14" s="205"/>
      <c r="N14" s="205"/>
      <c r="O14" s="205"/>
      <c r="P14" s="205"/>
      <c r="Q14" s="205"/>
      <c r="R14" s="205"/>
      <c r="S14" s="205"/>
      <c r="T14" s="205"/>
      <c r="U14" s="205"/>
      <c r="V14" s="205"/>
      <c r="W14" s="205"/>
    </row>
    <row r="15" spans="1:23">
      <c r="A15" s="82"/>
      <c r="B15" s="88"/>
      <c r="C15" s="88"/>
      <c r="D15" s="88"/>
      <c r="E15" s="88"/>
      <c r="F15" s="88"/>
      <c r="G15" s="88"/>
      <c r="H15" s="88"/>
      <c r="I15" s="88"/>
      <c r="J15" s="88"/>
      <c r="K15" s="88"/>
      <c r="L15" s="88"/>
      <c r="M15" s="88"/>
      <c r="N15" s="88"/>
      <c r="O15" s="88"/>
      <c r="P15" s="88"/>
      <c r="Q15" s="88"/>
      <c r="R15" s="88"/>
      <c r="S15" s="88"/>
      <c r="T15" s="88"/>
      <c r="U15" s="88"/>
      <c r="V15" s="88"/>
      <c r="W15" s="88"/>
    </row>
    <row r="16" spans="1:23" ht="13.5" customHeight="1">
      <c r="A16" s="82"/>
      <c r="B16" s="200" t="s">
        <v>195</v>
      </c>
      <c r="C16" s="200"/>
      <c r="D16" s="200"/>
      <c r="E16" s="200"/>
      <c r="F16" s="200"/>
      <c r="G16" s="200"/>
      <c r="H16" s="200"/>
      <c r="I16" s="200"/>
      <c r="J16" s="200"/>
      <c r="K16" s="200"/>
      <c r="L16" s="200"/>
      <c r="M16" s="200"/>
      <c r="N16" s="200"/>
      <c r="O16" s="200"/>
      <c r="P16" s="200"/>
      <c r="Q16" s="200"/>
      <c r="R16" s="200"/>
      <c r="S16" s="200"/>
      <c r="T16" s="200"/>
      <c r="U16" s="200"/>
      <c r="V16" s="200"/>
      <c r="W16" s="200"/>
    </row>
    <row r="17" spans="1:23">
      <c r="A17" s="82"/>
      <c r="B17" s="200"/>
      <c r="C17" s="200"/>
      <c r="D17" s="200"/>
      <c r="E17" s="200"/>
      <c r="F17" s="200"/>
      <c r="G17" s="200"/>
      <c r="H17" s="200"/>
      <c r="I17" s="200"/>
      <c r="J17" s="200"/>
      <c r="K17" s="200"/>
      <c r="L17" s="200"/>
      <c r="M17" s="200"/>
      <c r="N17" s="200"/>
      <c r="O17" s="200"/>
      <c r="P17" s="200"/>
      <c r="Q17" s="200"/>
      <c r="R17" s="200"/>
      <c r="S17" s="200"/>
      <c r="T17" s="200"/>
      <c r="U17" s="200"/>
      <c r="V17" s="200"/>
      <c r="W17" s="200"/>
    </row>
    <row r="18" spans="1:23">
      <c r="A18" s="82"/>
      <c r="B18" s="200"/>
      <c r="C18" s="200"/>
      <c r="D18" s="200"/>
      <c r="E18" s="200"/>
      <c r="F18" s="200"/>
      <c r="G18" s="200"/>
      <c r="H18" s="200"/>
      <c r="I18" s="200"/>
      <c r="J18" s="200"/>
      <c r="K18" s="200"/>
      <c r="L18" s="200"/>
      <c r="M18" s="200"/>
      <c r="N18" s="200"/>
      <c r="O18" s="200"/>
      <c r="P18" s="200"/>
      <c r="Q18" s="200"/>
      <c r="R18" s="200"/>
      <c r="S18" s="200"/>
      <c r="T18" s="200"/>
      <c r="U18" s="200"/>
      <c r="V18" s="200"/>
      <c r="W18" s="200"/>
    </row>
    <row r="19" spans="1:23">
      <c r="A19" s="82"/>
      <c r="B19" s="200"/>
      <c r="C19" s="200"/>
      <c r="D19" s="200"/>
      <c r="E19" s="200"/>
      <c r="F19" s="200"/>
      <c r="G19" s="200"/>
      <c r="H19" s="200"/>
      <c r="I19" s="200"/>
      <c r="J19" s="200"/>
      <c r="K19" s="200"/>
      <c r="L19" s="200"/>
      <c r="M19" s="200"/>
      <c r="N19" s="200"/>
      <c r="O19" s="200"/>
      <c r="P19" s="200"/>
      <c r="Q19" s="200"/>
      <c r="R19" s="200"/>
      <c r="S19" s="200"/>
      <c r="T19" s="200"/>
      <c r="U19" s="200"/>
      <c r="V19" s="200"/>
      <c r="W19" s="200"/>
    </row>
    <row r="20" spans="1:23">
      <c r="A20" s="82"/>
      <c r="B20" s="200"/>
      <c r="C20" s="200"/>
      <c r="D20" s="200"/>
      <c r="E20" s="200"/>
      <c r="F20" s="200"/>
      <c r="G20" s="200"/>
      <c r="H20" s="200"/>
      <c r="I20" s="200"/>
      <c r="J20" s="200"/>
      <c r="K20" s="200"/>
      <c r="L20" s="200"/>
      <c r="M20" s="200"/>
      <c r="N20" s="200"/>
      <c r="O20" s="200"/>
      <c r="P20" s="200"/>
      <c r="Q20" s="200"/>
      <c r="R20" s="200"/>
      <c r="S20" s="200"/>
      <c r="T20" s="200"/>
      <c r="U20" s="200"/>
      <c r="V20" s="200"/>
      <c r="W20" s="200"/>
    </row>
    <row r="21" spans="1:23">
      <c r="A21" s="82"/>
      <c r="B21" s="200"/>
      <c r="C21" s="200"/>
      <c r="D21" s="200"/>
      <c r="E21" s="200"/>
      <c r="F21" s="200"/>
      <c r="G21" s="200"/>
      <c r="H21" s="200"/>
      <c r="I21" s="200"/>
      <c r="J21" s="200"/>
      <c r="K21" s="200"/>
      <c r="L21" s="200"/>
      <c r="M21" s="200"/>
      <c r="N21" s="200"/>
      <c r="O21" s="200"/>
      <c r="P21" s="200"/>
      <c r="Q21" s="200"/>
      <c r="R21" s="200"/>
      <c r="S21" s="200"/>
      <c r="T21" s="200"/>
      <c r="U21" s="200"/>
      <c r="V21" s="200"/>
      <c r="W21" s="200"/>
    </row>
    <row r="22" spans="1:23" ht="60" customHeight="1">
      <c r="A22" s="82"/>
      <c r="B22" s="88"/>
      <c r="C22" s="199" t="s">
        <v>4</v>
      </c>
      <c r="D22" s="199"/>
      <c r="E22" s="199"/>
      <c r="F22" s="199"/>
      <c r="G22" s="199"/>
      <c r="H22" s="199"/>
      <c r="I22" s="199"/>
      <c r="J22" s="199"/>
      <c r="K22" s="199"/>
      <c r="L22" s="199"/>
      <c r="M22" s="199"/>
      <c r="N22" s="199"/>
      <c r="O22" s="199"/>
      <c r="P22" s="199"/>
      <c r="Q22" s="199"/>
      <c r="R22" s="199"/>
      <c r="S22" s="199"/>
      <c r="T22" s="199"/>
      <c r="U22" s="199"/>
      <c r="V22" s="199"/>
      <c r="W22" s="88"/>
    </row>
    <row r="23" spans="1:23">
      <c r="A23" s="82"/>
      <c r="B23" s="88"/>
      <c r="C23" s="88"/>
      <c r="D23" s="88"/>
      <c r="E23" s="88"/>
      <c r="F23" s="88"/>
      <c r="G23" s="88"/>
      <c r="H23" s="88"/>
      <c r="I23" s="88"/>
      <c r="J23" s="88"/>
      <c r="K23" s="88"/>
      <c r="L23" s="88"/>
      <c r="M23" s="88"/>
      <c r="N23" s="88"/>
      <c r="O23" s="88"/>
      <c r="P23" s="88"/>
      <c r="Q23" s="88"/>
      <c r="R23" s="88"/>
      <c r="S23" s="88"/>
      <c r="T23" s="88"/>
      <c r="U23" s="88"/>
      <c r="V23" s="88"/>
      <c r="W23" s="88"/>
    </row>
    <row r="24" spans="1:23">
      <c r="A24" s="82"/>
      <c r="B24" s="88"/>
      <c r="C24" s="88"/>
      <c r="D24" s="88"/>
      <c r="E24" s="88"/>
      <c r="F24" s="88"/>
      <c r="G24" s="88"/>
      <c r="H24" s="88"/>
      <c r="I24" s="88"/>
      <c r="J24" s="88"/>
      <c r="K24" s="88"/>
      <c r="L24" s="88"/>
      <c r="M24" s="88"/>
      <c r="N24" s="88"/>
      <c r="O24" s="88"/>
      <c r="P24" s="88"/>
      <c r="Q24" s="88"/>
      <c r="R24" s="88"/>
      <c r="S24" s="88"/>
      <c r="T24" s="88"/>
      <c r="U24" s="88"/>
      <c r="V24" s="88"/>
      <c r="W24" s="88"/>
    </row>
    <row r="25" spans="1:23">
      <c r="A25" s="82"/>
      <c r="B25" s="88"/>
      <c r="C25" s="88"/>
      <c r="D25" s="88"/>
      <c r="E25" s="88"/>
      <c r="F25" s="88"/>
      <c r="G25" s="88"/>
      <c r="H25" s="88"/>
      <c r="I25" s="88"/>
      <c r="J25" s="88"/>
      <c r="K25" s="88"/>
      <c r="L25" s="88"/>
      <c r="M25" s="88"/>
      <c r="N25" s="88"/>
      <c r="O25" s="88"/>
      <c r="P25" s="88"/>
      <c r="Q25" s="88"/>
      <c r="R25" s="88"/>
      <c r="S25" s="88"/>
      <c r="T25" s="88"/>
      <c r="U25" s="88"/>
      <c r="V25" s="88"/>
      <c r="W25" s="88"/>
    </row>
    <row r="26" spans="1:23">
      <c r="A26" s="82"/>
      <c r="B26" s="88"/>
      <c r="C26" s="88" t="s">
        <v>196</v>
      </c>
      <c r="D26" s="88"/>
      <c r="E26" s="88"/>
      <c r="F26" s="88"/>
      <c r="G26" s="88"/>
      <c r="H26" s="88"/>
      <c r="I26" s="88"/>
      <c r="J26" s="88"/>
      <c r="K26" s="88" t="s">
        <v>197</v>
      </c>
      <c r="L26" s="88"/>
      <c r="M26" s="88"/>
      <c r="N26" s="88"/>
      <c r="O26" s="88"/>
      <c r="P26" s="88"/>
      <c r="Q26" s="88"/>
      <c r="R26" s="88"/>
      <c r="S26" s="88"/>
      <c r="T26" s="88"/>
      <c r="U26" s="88"/>
      <c r="V26" s="88"/>
      <c r="W26" s="88"/>
    </row>
    <row r="27" spans="1:23">
      <c r="A27" s="82"/>
      <c r="B27" s="82"/>
      <c r="C27" s="82"/>
      <c r="D27" s="82"/>
      <c r="E27" s="82"/>
      <c r="F27" s="82"/>
      <c r="G27" s="82"/>
      <c r="H27" s="82"/>
      <c r="I27" s="82"/>
      <c r="J27" s="82"/>
      <c r="K27" s="82"/>
      <c r="L27" s="82"/>
      <c r="M27" s="82"/>
      <c r="N27" s="82"/>
      <c r="O27" s="82"/>
      <c r="P27" s="82"/>
      <c r="Q27" s="82"/>
      <c r="R27" s="82"/>
      <c r="S27" s="82"/>
      <c r="T27" s="82"/>
      <c r="U27" s="82"/>
      <c r="V27" s="82"/>
      <c r="W27" s="82"/>
    </row>
    <row r="28" spans="1:23">
      <c r="A28" s="82"/>
      <c r="B28" s="82"/>
      <c r="C28" s="82"/>
      <c r="D28" s="82"/>
      <c r="E28" s="82"/>
      <c r="F28" s="82"/>
      <c r="G28" s="82"/>
      <c r="H28" s="82"/>
      <c r="I28" s="82"/>
      <c r="J28" s="82"/>
      <c r="K28" s="82"/>
      <c r="L28" s="82"/>
      <c r="M28" s="82"/>
      <c r="N28" s="82"/>
      <c r="O28" s="82"/>
      <c r="P28" s="82"/>
      <c r="Q28" s="82"/>
      <c r="R28" s="82"/>
      <c r="S28" s="82"/>
      <c r="T28" s="82"/>
      <c r="U28" s="82"/>
      <c r="V28" s="82"/>
      <c r="W28" s="82"/>
    </row>
    <row r="29" spans="1:23">
      <c r="A29" s="82"/>
      <c r="B29" s="82"/>
      <c r="C29" s="82"/>
      <c r="D29" s="82"/>
      <c r="E29" s="82"/>
      <c r="F29" s="82"/>
      <c r="G29" s="82"/>
      <c r="H29" s="82"/>
      <c r="I29" s="82"/>
      <c r="J29" s="82"/>
      <c r="K29" s="82"/>
      <c r="L29" s="82"/>
      <c r="M29" s="82"/>
      <c r="N29" s="82"/>
      <c r="O29" s="82"/>
      <c r="P29" s="82"/>
      <c r="Q29" s="82"/>
      <c r="R29" s="82"/>
      <c r="S29" s="82"/>
      <c r="T29" s="82"/>
      <c r="U29" s="82"/>
      <c r="V29" s="82"/>
      <c r="W29" s="82"/>
    </row>
    <row r="30" spans="1:23">
      <c r="A30" s="82"/>
      <c r="B30" s="82"/>
      <c r="C30" s="82"/>
      <c r="D30" s="82"/>
      <c r="E30" s="82"/>
      <c r="F30" s="82"/>
      <c r="G30" s="82"/>
      <c r="H30" s="82"/>
      <c r="I30" s="82"/>
      <c r="J30" s="82"/>
      <c r="K30" s="82"/>
      <c r="L30" s="82"/>
      <c r="M30" s="82"/>
      <c r="N30" s="82"/>
      <c r="O30" s="82"/>
      <c r="P30" s="82"/>
      <c r="Q30" s="82"/>
      <c r="R30" s="82"/>
      <c r="S30" s="82"/>
      <c r="T30" s="82"/>
      <c r="U30" s="82"/>
      <c r="V30" s="82"/>
      <c r="W30" s="82"/>
    </row>
    <row r="31" spans="1:23">
      <c r="A31" s="82"/>
      <c r="B31" s="82"/>
      <c r="C31" s="82"/>
      <c r="D31" s="82"/>
      <c r="E31" s="82"/>
      <c r="F31" s="82"/>
      <c r="G31" s="82"/>
      <c r="H31" s="82"/>
      <c r="I31" s="82"/>
      <c r="J31" s="82"/>
      <c r="K31" s="82"/>
      <c r="L31" s="82"/>
      <c r="M31" s="82"/>
      <c r="N31" s="82"/>
      <c r="O31" s="82"/>
      <c r="P31" s="82"/>
      <c r="Q31" s="82"/>
      <c r="R31" s="82"/>
      <c r="S31" s="82"/>
      <c r="T31" s="82"/>
      <c r="U31" s="82"/>
      <c r="V31" s="82"/>
      <c r="W31" s="82"/>
    </row>
    <row r="32" spans="1:23">
      <c r="A32" s="82"/>
      <c r="B32" s="82"/>
      <c r="C32" s="82"/>
      <c r="D32" s="82"/>
      <c r="E32" s="82"/>
      <c r="F32" s="82"/>
      <c r="G32" s="82"/>
      <c r="H32" s="82"/>
      <c r="I32" s="82"/>
      <c r="J32" s="82"/>
      <c r="K32" s="82"/>
      <c r="L32" s="82"/>
      <c r="M32" s="82"/>
      <c r="N32" s="82"/>
      <c r="O32" s="82"/>
      <c r="P32" s="82"/>
      <c r="Q32" s="82"/>
      <c r="R32" s="82"/>
      <c r="S32" s="82"/>
      <c r="T32" s="82"/>
      <c r="U32" s="82"/>
      <c r="V32" s="82"/>
      <c r="W32" s="82"/>
    </row>
    <row r="33" spans="1:23">
      <c r="A33" s="82"/>
      <c r="B33" s="82"/>
      <c r="C33" s="82"/>
      <c r="D33" s="82"/>
      <c r="E33" s="82"/>
      <c r="F33" s="82"/>
      <c r="G33" s="82"/>
      <c r="H33" s="82"/>
      <c r="I33" s="82"/>
      <c r="J33" s="82"/>
      <c r="K33" s="82"/>
      <c r="L33" s="82"/>
      <c r="M33" s="82"/>
      <c r="N33" s="82"/>
      <c r="O33" s="82"/>
      <c r="P33" s="82"/>
      <c r="Q33" s="82"/>
      <c r="R33" s="82"/>
      <c r="S33" s="82"/>
      <c r="T33" s="82"/>
      <c r="U33" s="82"/>
      <c r="V33" s="82"/>
      <c r="W33" s="82"/>
    </row>
    <row r="34" spans="1:23">
      <c r="A34" s="82"/>
      <c r="B34" s="82"/>
      <c r="C34" s="82"/>
      <c r="D34" s="82"/>
      <c r="E34" s="82"/>
      <c r="F34" s="82"/>
      <c r="G34" s="82"/>
      <c r="H34" s="82"/>
      <c r="I34" s="82"/>
      <c r="J34" s="82"/>
      <c r="K34" s="82"/>
      <c r="L34" s="82"/>
      <c r="M34" s="82"/>
      <c r="N34" s="82"/>
      <c r="O34" s="82"/>
      <c r="P34" s="82"/>
      <c r="Q34" s="82"/>
      <c r="R34" s="82"/>
      <c r="S34" s="82"/>
      <c r="T34" s="82"/>
      <c r="U34" s="82"/>
      <c r="V34" s="82"/>
      <c r="W34" s="82"/>
    </row>
    <row r="35" spans="1:23">
      <c r="A35" s="82"/>
      <c r="B35" s="82"/>
      <c r="C35" s="82"/>
      <c r="D35" s="82"/>
      <c r="E35" s="82"/>
      <c r="F35" s="82"/>
      <c r="G35" s="82"/>
      <c r="H35" s="82"/>
      <c r="I35" s="82"/>
      <c r="J35" s="82"/>
      <c r="K35" s="82"/>
      <c r="L35" s="82"/>
      <c r="M35" s="82"/>
      <c r="N35" s="82"/>
      <c r="O35" s="82"/>
      <c r="P35" s="82"/>
      <c r="Q35" s="82"/>
      <c r="R35" s="82"/>
      <c r="S35" s="82"/>
      <c r="T35" s="82"/>
      <c r="U35" s="82"/>
      <c r="V35" s="82"/>
      <c r="W35" s="82"/>
    </row>
    <row r="36" spans="1:23" ht="14.25" customHeight="1">
      <c r="A36" s="82"/>
      <c r="B36" s="82"/>
      <c r="C36" s="82"/>
      <c r="D36" s="82"/>
      <c r="E36" s="82"/>
      <c r="F36" s="82"/>
      <c r="G36" s="82"/>
      <c r="H36" s="82"/>
      <c r="I36" s="82"/>
      <c r="J36" s="82"/>
      <c r="K36" s="82"/>
      <c r="L36" s="82"/>
      <c r="M36" s="82"/>
      <c r="N36" s="82"/>
      <c r="O36" s="82"/>
      <c r="P36" s="82"/>
      <c r="Q36" s="82"/>
      <c r="R36" s="82"/>
      <c r="S36" s="82"/>
      <c r="T36" s="82"/>
      <c r="U36" s="82"/>
      <c r="V36" s="82"/>
      <c r="W36" s="82"/>
    </row>
    <row r="37" spans="1:23">
      <c r="A37" s="82"/>
      <c r="B37" s="82"/>
      <c r="C37" s="82"/>
      <c r="D37" s="82"/>
      <c r="E37" s="82"/>
      <c r="F37" s="82"/>
      <c r="G37" s="82"/>
      <c r="H37" s="82"/>
      <c r="I37" s="82"/>
      <c r="J37" s="82"/>
      <c r="K37" s="82"/>
      <c r="L37" s="82"/>
      <c r="M37" s="82"/>
      <c r="N37" s="88"/>
      <c r="O37" s="88"/>
      <c r="P37" s="88"/>
      <c r="Q37" s="88"/>
      <c r="R37" s="88"/>
      <c r="S37" s="88"/>
      <c r="T37" s="88"/>
      <c r="U37" s="88"/>
      <c r="V37" s="88"/>
      <c r="W37" s="88"/>
    </row>
    <row r="38" spans="1:23" ht="8.25" customHeight="1">
      <c r="A38" s="82"/>
      <c r="B38" s="82"/>
      <c r="C38" s="82"/>
      <c r="D38" s="82"/>
      <c r="E38" s="82"/>
      <c r="F38" s="82"/>
      <c r="G38" s="82"/>
      <c r="H38" s="82"/>
      <c r="I38" s="82"/>
      <c r="J38" s="82"/>
      <c r="K38" s="82"/>
      <c r="L38" s="82"/>
      <c r="M38" s="82"/>
      <c r="N38" s="88"/>
      <c r="O38" s="88"/>
      <c r="P38" s="88"/>
      <c r="Q38" s="88"/>
      <c r="R38" s="88"/>
      <c r="S38" s="84"/>
      <c r="T38" s="85"/>
      <c r="U38" s="85"/>
      <c r="V38" s="85"/>
      <c r="W38" s="86"/>
    </row>
    <row r="39" spans="1:23" ht="14.25" customHeight="1">
      <c r="A39" s="82"/>
      <c r="B39" s="82"/>
      <c r="C39" s="82"/>
      <c r="D39" s="82"/>
      <c r="E39" s="82"/>
      <c r="F39" s="82"/>
      <c r="G39" s="82"/>
      <c r="H39" s="82"/>
      <c r="I39" s="82"/>
      <c r="J39" s="82"/>
      <c r="K39" s="82"/>
      <c r="L39" s="82"/>
      <c r="M39" s="82"/>
      <c r="N39" s="88"/>
      <c r="O39" s="88"/>
      <c r="P39" s="88"/>
      <c r="Q39" s="88"/>
      <c r="R39" s="88"/>
      <c r="S39" s="206" t="s">
        <v>216</v>
      </c>
      <c r="T39" s="207"/>
      <c r="U39" s="207"/>
      <c r="V39" s="207"/>
      <c r="W39" s="208"/>
    </row>
    <row r="40" spans="1:23" ht="14.25" customHeight="1">
      <c r="A40" s="82"/>
      <c r="B40" s="82"/>
      <c r="C40" s="82"/>
      <c r="D40" s="82"/>
      <c r="E40" s="82"/>
      <c r="F40" s="82"/>
      <c r="G40" s="82"/>
      <c r="H40" s="82"/>
      <c r="I40" s="82"/>
      <c r="J40" s="82"/>
      <c r="K40" s="82"/>
      <c r="L40" s="82"/>
      <c r="M40" s="82"/>
      <c r="N40" s="88"/>
      <c r="O40" s="88"/>
      <c r="P40" s="88"/>
      <c r="Q40" s="88"/>
      <c r="R40" s="88"/>
      <c r="S40" s="206" t="s">
        <v>217</v>
      </c>
      <c r="T40" s="207"/>
      <c r="U40" s="207"/>
      <c r="V40" s="207"/>
      <c r="W40" s="208"/>
    </row>
    <row r="41" spans="1:23">
      <c r="A41" s="82"/>
      <c r="B41" s="82"/>
      <c r="C41" s="82"/>
      <c r="D41" s="82"/>
      <c r="E41" s="82"/>
      <c r="F41" s="82"/>
      <c r="G41" s="82"/>
      <c r="H41" s="82"/>
      <c r="I41" s="82"/>
      <c r="J41" s="82"/>
      <c r="K41" s="82"/>
      <c r="L41" s="82"/>
      <c r="M41" s="82"/>
      <c r="N41" s="88"/>
      <c r="O41" s="88"/>
      <c r="P41" s="88"/>
      <c r="Q41" s="88"/>
      <c r="R41" s="88"/>
      <c r="S41" s="206" t="s">
        <v>218</v>
      </c>
      <c r="T41" s="207"/>
      <c r="U41" s="207"/>
      <c r="V41" s="207"/>
      <c r="W41" s="208"/>
    </row>
    <row r="42" spans="1:23">
      <c r="A42" s="82"/>
      <c r="B42" s="82"/>
      <c r="C42" s="82"/>
      <c r="D42" s="82"/>
      <c r="E42" s="82"/>
      <c r="F42" s="82"/>
      <c r="G42" s="82"/>
      <c r="H42" s="82"/>
      <c r="I42" s="82"/>
      <c r="J42" s="82"/>
      <c r="K42" s="82"/>
      <c r="L42" s="82"/>
      <c r="M42" s="82"/>
      <c r="N42" s="88"/>
      <c r="O42" s="88"/>
      <c r="P42" s="88"/>
      <c r="Q42" s="88"/>
      <c r="R42" s="88"/>
      <c r="S42" s="206" t="s">
        <v>219</v>
      </c>
      <c r="T42" s="207"/>
      <c r="U42" s="207"/>
      <c r="V42" s="207"/>
      <c r="W42" s="208"/>
    </row>
    <row r="43" spans="1:23" ht="7.5" customHeight="1">
      <c r="A43" s="82"/>
      <c r="B43" s="82"/>
      <c r="C43" s="82"/>
      <c r="D43" s="82"/>
      <c r="E43" s="82"/>
      <c r="F43" s="82"/>
      <c r="G43" s="82"/>
      <c r="H43" s="82"/>
      <c r="I43" s="82"/>
      <c r="J43" s="82"/>
      <c r="K43" s="82"/>
      <c r="L43" s="82"/>
      <c r="M43" s="82"/>
      <c r="N43" s="88"/>
      <c r="O43" s="88"/>
      <c r="P43" s="88"/>
      <c r="Q43" s="88"/>
      <c r="R43" s="88"/>
      <c r="S43" s="91"/>
      <c r="T43" s="92"/>
      <c r="U43" s="92"/>
      <c r="V43" s="92"/>
      <c r="W43" s="93"/>
    </row>
    <row r="44" spans="1:23" ht="9" customHeight="1">
      <c r="A44" s="82"/>
      <c r="B44" s="82"/>
      <c r="C44" s="82"/>
      <c r="D44" s="82"/>
      <c r="E44" s="82"/>
      <c r="F44" s="82"/>
      <c r="G44" s="82"/>
      <c r="H44" s="82"/>
      <c r="I44" s="82"/>
      <c r="J44" s="82"/>
      <c r="K44" s="82"/>
      <c r="L44" s="82"/>
      <c r="M44" s="82"/>
      <c r="N44" s="88"/>
      <c r="O44" s="88"/>
      <c r="P44" s="88"/>
      <c r="Q44" s="88"/>
      <c r="R44" s="88"/>
      <c r="S44" s="88"/>
      <c r="T44" s="88"/>
      <c r="U44" s="88"/>
      <c r="V44" s="88"/>
      <c r="W44" s="88"/>
    </row>
    <row r="45" spans="1:23">
      <c r="A45" s="82"/>
      <c r="B45" s="82"/>
      <c r="C45" s="82"/>
      <c r="D45" s="82"/>
      <c r="E45" s="82"/>
      <c r="F45" s="82"/>
      <c r="G45" s="82"/>
      <c r="H45" s="82"/>
      <c r="I45" s="82"/>
      <c r="J45" s="82"/>
      <c r="K45" s="82"/>
      <c r="L45" s="82"/>
      <c r="M45" s="82"/>
      <c r="N45" s="82"/>
      <c r="O45" s="82"/>
      <c r="P45" s="82"/>
      <c r="Q45" s="82"/>
      <c r="R45" s="82"/>
      <c r="S45" s="82"/>
      <c r="T45" s="82"/>
      <c r="U45" s="82"/>
      <c r="V45" s="82"/>
      <c r="W45" s="82"/>
    </row>
    <row r="46" spans="1:23">
      <c r="A46" s="82"/>
      <c r="B46" s="82"/>
      <c r="C46" s="82"/>
      <c r="D46" s="82"/>
      <c r="E46" s="82"/>
      <c r="F46" s="82"/>
      <c r="G46" s="82"/>
      <c r="H46" s="82"/>
      <c r="I46" s="82"/>
      <c r="J46" s="82"/>
      <c r="K46" s="82"/>
      <c r="L46" s="82"/>
      <c r="M46" s="82"/>
      <c r="N46" s="82"/>
      <c r="O46" s="82"/>
      <c r="P46" s="82"/>
      <c r="Q46" s="82"/>
      <c r="R46" s="82"/>
      <c r="S46" s="82"/>
      <c r="T46" s="82"/>
      <c r="U46" s="82"/>
      <c r="V46" s="82"/>
      <c r="W46" s="82"/>
    </row>
    <row r="47" spans="1:23">
      <c r="A47" s="82"/>
      <c r="B47" s="82"/>
      <c r="C47" s="82"/>
      <c r="D47" s="82"/>
      <c r="E47" s="82"/>
      <c r="F47" s="82"/>
      <c r="G47" s="82"/>
      <c r="H47" s="82"/>
      <c r="I47" s="82"/>
      <c r="J47" s="82"/>
      <c r="K47" s="82"/>
      <c r="L47" s="82"/>
      <c r="M47" s="82"/>
      <c r="N47" s="82"/>
      <c r="O47" s="82"/>
      <c r="P47" s="82"/>
      <c r="Q47" s="82"/>
      <c r="R47" s="82"/>
      <c r="S47" s="82"/>
      <c r="T47" s="82"/>
      <c r="U47" s="82"/>
      <c r="V47" s="82"/>
      <c r="W47" s="82"/>
    </row>
    <row r="48" spans="1:23">
      <c r="A48" s="82"/>
      <c r="B48" s="82"/>
      <c r="C48" s="82"/>
      <c r="D48" s="82"/>
      <c r="E48" s="82"/>
      <c r="F48" s="82"/>
      <c r="G48" s="82"/>
      <c r="H48" s="82"/>
      <c r="I48" s="82"/>
      <c r="J48" s="82"/>
      <c r="K48" s="82"/>
      <c r="L48" s="82"/>
      <c r="M48" s="82"/>
      <c r="N48" s="82"/>
      <c r="O48" s="82"/>
      <c r="P48" s="82"/>
      <c r="Q48" s="82"/>
      <c r="R48" s="82"/>
      <c r="S48" s="82"/>
      <c r="T48" s="82"/>
      <c r="U48" s="82"/>
      <c r="V48" s="82"/>
      <c r="W48" s="82"/>
    </row>
    <row r="49" spans="1:23">
      <c r="A49" s="82"/>
      <c r="B49" s="82"/>
      <c r="C49" s="82"/>
      <c r="D49" s="82"/>
      <c r="E49" s="82"/>
      <c r="F49" s="82"/>
      <c r="G49" s="82"/>
      <c r="H49" s="82"/>
      <c r="I49" s="82"/>
      <c r="J49" s="82"/>
      <c r="K49" s="82"/>
      <c r="L49" s="82"/>
      <c r="M49" s="82"/>
      <c r="N49" s="82"/>
      <c r="O49" s="82"/>
      <c r="P49" s="82"/>
      <c r="Q49" s="82"/>
      <c r="R49" s="82"/>
      <c r="S49" s="82"/>
      <c r="T49" s="82"/>
      <c r="U49" s="82"/>
      <c r="V49" s="82"/>
      <c r="W49" s="82"/>
    </row>
    <row r="50" spans="1:23">
      <c r="A50" s="82"/>
      <c r="B50" s="82"/>
      <c r="C50" s="82"/>
      <c r="D50" s="82"/>
      <c r="E50" s="82"/>
      <c r="F50" s="82"/>
      <c r="G50" s="82"/>
      <c r="H50" s="82"/>
      <c r="I50" s="82"/>
      <c r="J50" s="82"/>
      <c r="K50" s="82"/>
      <c r="L50" s="82"/>
      <c r="M50" s="82"/>
      <c r="N50" s="82"/>
      <c r="O50" s="82"/>
      <c r="P50" s="82"/>
      <c r="Q50" s="82"/>
      <c r="R50" s="82"/>
      <c r="S50" s="82"/>
      <c r="T50" s="82"/>
      <c r="U50" s="82"/>
      <c r="V50" s="82"/>
      <c r="W50" s="82"/>
    </row>
    <row r="51" spans="1:23">
      <c r="A51" s="82"/>
      <c r="B51" s="82"/>
      <c r="C51" s="82"/>
      <c r="D51" s="82"/>
      <c r="E51" s="82"/>
      <c r="F51" s="82"/>
      <c r="G51" s="82"/>
      <c r="H51" s="82"/>
      <c r="I51" s="82"/>
      <c r="J51" s="82"/>
      <c r="K51" s="82"/>
      <c r="L51" s="82"/>
      <c r="M51" s="82"/>
      <c r="N51" s="82"/>
      <c r="O51" s="82"/>
      <c r="P51" s="82"/>
      <c r="Q51" s="82"/>
      <c r="R51" s="82"/>
      <c r="S51" s="82"/>
      <c r="T51" s="82"/>
      <c r="U51" s="82"/>
      <c r="V51" s="82"/>
      <c r="W51" s="82"/>
    </row>
    <row r="52" spans="1:23">
      <c r="A52" s="82"/>
      <c r="B52" s="82"/>
      <c r="C52" s="82"/>
      <c r="D52" s="82"/>
      <c r="E52" s="82"/>
      <c r="F52" s="82"/>
      <c r="G52" s="82"/>
      <c r="H52" s="82"/>
      <c r="I52" s="82"/>
      <c r="J52" s="82"/>
      <c r="K52" s="82"/>
      <c r="L52" s="82"/>
      <c r="M52" s="82"/>
      <c r="N52" s="82"/>
      <c r="O52" s="82"/>
      <c r="P52" s="82"/>
      <c r="Q52" s="82"/>
      <c r="R52" s="82"/>
      <c r="S52" s="82"/>
      <c r="T52" s="82"/>
      <c r="U52" s="82"/>
      <c r="V52" s="82"/>
      <c r="W52" s="82"/>
    </row>
    <row r="53" spans="1:23">
      <c r="A53" s="82"/>
      <c r="B53" s="82"/>
      <c r="C53" s="82"/>
      <c r="D53" s="82"/>
      <c r="E53" s="82"/>
      <c r="F53" s="82"/>
      <c r="G53" s="82"/>
      <c r="H53" s="82"/>
      <c r="I53" s="82"/>
      <c r="J53" s="82"/>
      <c r="K53" s="82"/>
      <c r="L53" s="82"/>
      <c r="M53" s="82"/>
      <c r="N53" s="82"/>
      <c r="O53" s="82"/>
      <c r="P53" s="82"/>
      <c r="Q53" s="82"/>
      <c r="R53" s="82"/>
      <c r="S53" s="82"/>
      <c r="T53" s="82"/>
      <c r="U53" s="82"/>
      <c r="V53" s="82"/>
      <c r="W53" s="82"/>
    </row>
    <row r="54" spans="1:23">
      <c r="A54" s="82"/>
      <c r="B54" s="82"/>
      <c r="C54" s="82"/>
      <c r="D54" s="82"/>
      <c r="E54" s="82"/>
      <c r="F54" s="82"/>
      <c r="G54" s="82"/>
      <c r="H54" s="82"/>
      <c r="I54" s="82"/>
      <c r="J54" s="82"/>
      <c r="K54" s="82"/>
      <c r="L54" s="82"/>
      <c r="M54" s="82"/>
      <c r="N54" s="82"/>
      <c r="O54" s="82"/>
      <c r="P54" s="82"/>
      <c r="Q54" s="82"/>
      <c r="R54" s="82"/>
      <c r="S54" s="82"/>
      <c r="T54" s="82"/>
      <c r="U54" s="82"/>
      <c r="V54" s="82"/>
      <c r="W54" s="82"/>
    </row>
    <row r="55" spans="1:23">
      <c r="A55" s="82"/>
      <c r="B55" s="82"/>
      <c r="C55" s="82"/>
      <c r="D55" s="82"/>
      <c r="E55" s="82"/>
      <c r="F55" s="82"/>
      <c r="G55" s="82"/>
      <c r="H55" s="82"/>
      <c r="I55" s="82"/>
      <c r="J55" s="82"/>
      <c r="K55" s="82"/>
      <c r="L55" s="82"/>
      <c r="M55" s="82"/>
      <c r="N55" s="82"/>
      <c r="O55" s="82"/>
      <c r="P55" s="82"/>
      <c r="Q55" s="82"/>
      <c r="R55" s="82"/>
      <c r="S55" s="82"/>
      <c r="T55" s="82"/>
      <c r="U55" s="82"/>
      <c r="V55" s="82"/>
      <c r="W55" s="82"/>
    </row>
    <row r="56" spans="1:23">
      <c r="A56" s="82"/>
      <c r="B56" s="82"/>
      <c r="C56" s="82"/>
      <c r="D56" s="82"/>
      <c r="E56" s="82"/>
      <c r="F56" s="82"/>
      <c r="G56" s="82"/>
      <c r="H56" s="82"/>
      <c r="I56" s="82"/>
      <c r="J56" s="82"/>
      <c r="K56" s="82"/>
      <c r="L56" s="82"/>
      <c r="M56" s="82"/>
      <c r="N56" s="82"/>
      <c r="O56" s="82"/>
      <c r="P56" s="82"/>
      <c r="Q56" s="82"/>
      <c r="R56" s="82"/>
      <c r="S56" s="82"/>
      <c r="T56" s="82"/>
      <c r="U56" s="82"/>
      <c r="V56" s="82"/>
      <c r="W56" s="82"/>
    </row>
    <row r="57" spans="1:23">
      <c r="A57" s="82"/>
      <c r="B57" s="82"/>
      <c r="C57" s="82"/>
      <c r="D57" s="82"/>
      <c r="E57" s="82"/>
      <c r="F57" s="82"/>
      <c r="G57" s="82"/>
      <c r="H57" s="82"/>
      <c r="I57" s="82"/>
      <c r="J57" s="82"/>
      <c r="K57" s="82"/>
      <c r="L57" s="82"/>
      <c r="M57" s="82"/>
      <c r="N57" s="82"/>
      <c r="O57" s="82"/>
      <c r="P57" s="82"/>
      <c r="Q57" s="82"/>
      <c r="R57" s="82"/>
      <c r="S57" s="82"/>
      <c r="T57" s="82"/>
      <c r="U57" s="82"/>
      <c r="V57" s="82"/>
      <c r="W57" s="82"/>
    </row>
  </sheetData>
  <sheetProtection algorithmName="SHA-512" hashValue="OkMtNxXOnWY7AMNkD+qY8JaVHRTOv8znbDQ+FIOhUsC4z8bWGBA724nbCk2jVJ2KaPQLTwg6cciBhX9YLSQQ+Q==" saltValue="5WBfc1KgMEEJC/vzL4Sduw==" spinCount="100000" sheet="1" objects="1" scenarios="1"/>
  <mergeCells count="11">
    <mergeCell ref="S39:W39"/>
    <mergeCell ref="S40:W40"/>
    <mergeCell ref="S41:W41"/>
    <mergeCell ref="S42:W42"/>
    <mergeCell ref="B16:W21"/>
    <mergeCell ref="C22:V22"/>
    <mergeCell ref="R3:W3"/>
    <mergeCell ref="B14:W14"/>
    <mergeCell ref="B6:I6"/>
    <mergeCell ref="B8:I8"/>
    <mergeCell ref="B9:I9"/>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93A08-6049-4ABE-BD90-79DE41F895DB}">
  <dimension ref="A1:W61"/>
  <sheetViews>
    <sheetView zoomScaleNormal="100" zoomScaleSheetLayoutView="70" workbookViewId="0">
      <selection activeCell="D32" sqref="D32:V35"/>
    </sheetView>
  </sheetViews>
  <sheetFormatPr defaultColWidth="3.5" defaultRowHeight="12"/>
  <cols>
    <col min="1" max="1" width="0.625" style="40" customWidth="1"/>
    <col min="2" max="20" width="3.5" style="40"/>
    <col min="21" max="22" width="4.75" style="40" customWidth="1"/>
    <col min="23" max="16384" width="3.5" style="40"/>
  </cols>
  <sheetData>
    <row r="1" spans="1:23">
      <c r="A1" s="82"/>
      <c r="B1" s="82" t="s">
        <v>43</v>
      </c>
      <c r="C1" s="82"/>
      <c r="D1" s="82"/>
      <c r="E1" s="82"/>
      <c r="F1" s="82"/>
      <c r="G1" s="82"/>
      <c r="H1" s="82"/>
      <c r="I1" s="82"/>
      <c r="J1" s="82"/>
      <c r="K1" s="82"/>
      <c r="L1" s="82"/>
      <c r="M1" s="82"/>
      <c r="N1" s="82"/>
      <c r="O1" s="82"/>
      <c r="P1" s="82"/>
      <c r="Q1" s="82"/>
      <c r="R1" s="82"/>
      <c r="S1" s="82"/>
      <c r="T1" s="82"/>
      <c r="U1" s="82"/>
      <c r="V1" s="82"/>
      <c r="W1" s="82"/>
    </row>
    <row r="2" spans="1:23">
      <c r="A2" s="82"/>
      <c r="B2" s="84"/>
      <c r="C2" s="85"/>
      <c r="D2" s="85"/>
      <c r="E2" s="85"/>
      <c r="F2" s="85"/>
      <c r="G2" s="85"/>
      <c r="H2" s="85"/>
      <c r="I2" s="85"/>
      <c r="J2" s="85"/>
      <c r="K2" s="85"/>
      <c r="L2" s="85"/>
      <c r="M2" s="85"/>
      <c r="N2" s="85"/>
      <c r="O2" s="85"/>
      <c r="P2" s="85"/>
      <c r="Q2" s="85"/>
      <c r="R2" s="85"/>
      <c r="S2" s="85"/>
      <c r="T2" s="85"/>
      <c r="U2" s="85"/>
      <c r="V2" s="85"/>
      <c r="W2" s="86"/>
    </row>
    <row r="3" spans="1:23">
      <c r="A3" s="82"/>
      <c r="B3" s="87"/>
      <c r="C3" s="88"/>
      <c r="D3" s="88"/>
      <c r="E3" s="88"/>
      <c r="F3" s="88"/>
      <c r="G3" s="88"/>
      <c r="H3" s="88"/>
      <c r="I3" s="88"/>
      <c r="J3" s="88"/>
      <c r="K3" s="88"/>
      <c r="L3" s="88"/>
      <c r="M3" s="88"/>
      <c r="N3" s="88"/>
      <c r="O3" s="202">
        <f>入力シート!F49</f>
        <v>46096</v>
      </c>
      <c r="P3" s="202"/>
      <c r="Q3" s="202"/>
      <c r="R3" s="202"/>
      <c r="S3" s="202"/>
      <c r="T3" s="202"/>
      <c r="U3" s="202"/>
      <c r="V3" s="202"/>
      <c r="W3" s="89"/>
    </row>
    <row r="4" spans="1:23">
      <c r="A4" s="82"/>
      <c r="B4" s="87"/>
      <c r="C4" s="88"/>
      <c r="D4" s="88"/>
      <c r="E4" s="88"/>
      <c r="F4" s="88"/>
      <c r="G4" s="88"/>
      <c r="H4" s="88"/>
      <c r="I4" s="88"/>
      <c r="J4" s="88"/>
      <c r="K4" s="88"/>
      <c r="L4" s="88"/>
      <c r="M4" s="88"/>
      <c r="N4" s="88"/>
      <c r="O4" s="88"/>
      <c r="P4" s="88"/>
      <c r="Q4" s="88"/>
      <c r="R4" s="88"/>
      <c r="S4" s="88"/>
      <c r="T4" s="88"/>
      <c r="U4" s="88"/>
      <c r="V4" s="88"/>
      <c r="W4" s="89"/>
    </row>
    <row r="5" spans="1:23">
      <c r="A5" s="82"/>
      <c r="B5" s="87"/>
      <c r="C5" s="88"/>
      <c r="D5" s="88"/>
      <c r="E5" s="88"/>
      <c r="F5" s="88"/>
      <c r="G5" s="88"/>
      <c r="H5" s="88"/>
      <c r="I5" s="88"/>
      <c r="J5" s="88"/>
      <c r="K5" s="88"/>
      <c r="L5" s="88"/>
      <c r="M5" s="88"/>
      <c r="N5" s="88"/>
      <c r="O5" s="88"/>
      <c r="P5" s="88"/>
      <c r="Q5" s="88"/>
      <c r="R5" s="88"/>
      <c r="S5" s="88"/>
      <c r="T5" s="88"/>
      <c r="U5" s="88"/>
      <c r="V5" s="88"/>
      <c r="W5" s="89"/>
    </row>
    <row r="6" spans="1:23">
      <c r="A6" s="82"/>
      <c r="B6" s="209" t="s">
        <v>44</v>
      </c>
      <c r="C6" s="199"/>
      <c r="D6" s="199"/>
      <c r="E6" s="199"/>
      <c r="F6" s="199"/>
      <c r="G6" s="199"/>
      <c r="H6" s="199"/>
      <c r="I6" s="199"/>
      <c r="J6" s="199"/>
      <c r="K6" s="199"/>
      <c r="L6" s="199"/>
      <c r="M6" s="199"/>
      <c r="N6" s="199"/>
      <c r="O6" s="199"/>
      <c r="P6" s="199"/>
      <c r="Q6" s="199"/>
      <c r="R6" s="199"/>
      <c r="S6" s="199"/>
      <c r="T6" s="199"/>
      <c r="U6" s="199"/>
      <c r="V6" s="199"/>
      <c r="W6" s="210"/>
    </row>
    <row r="7" spans="1:23">
      <c r="A7" s="82"/>
      <c r="B7" s="87"/>
      <c r="C7" s="88"/>
      <c r="D7" s="88"/>
      <c r="E7" s="88"/>
      <c r="F7" s="88"/>
      <c r="G7" s="88"/>
      <c r="H7" s="88"/>
      <c r="I7" s="88"/>
      <c r="J7" s="88"/>
      <c r="K7" s="88"/>
      <c r="L7" s="88"/>
      <c r="M7" s="88"/>
      <c r="N7" s="88"/>
      <c r="O7" s="88"/>
      <c r="P7" s="88"/>
      <c r="Q7" s="88"/>
      <c r="R7" s="88"/>
      <c r="S7" s="88"/>
      <c r="T7" s="88"/>
      <c r="U7" s="88"/>
      <c r="V7" s="88"/>
      <c r="W7" s="89"/>
    </row>
    <row r="8" spans="1:23">
      <c r="A8" s="82"/>
      <c r="B8" s="87"/>
      <c r="C8" s="88"/>
      <c r="D8" s="88"/>
      <c r="E8" s="88"/>
      <c r="F8" s="88"/>
      <c r="G8" s="88"/>
      <c r="H8" s="88"/>
      <c r="I8" s="88"/>
      <c r="J8" s="88"/>
      <c r="K8" s="88"/>
      <c r="L8" s="88"/>
      <c r="M8" s="88"/>
      <c r="N8" s="88"/>
      <c r="O8" s="88"/>
      <c r="P8" s="88"/>
      <c r="Q8" s="88"/>
      <c r="R8" s="88"/>
      <c r="S8" s="88"/>
      <c r="T8" s="88"/>
      <c r="U8" s="88"/>
      <c r="V8" s="88"/>
      <c r="W8" s="89"/>
    </row>
    <row r="9" spans="1:23">
      <c r="A9" s="82"/>
      <c r="B9" s="87"/>
      <c r="C9" s="88" t="s">
        <v>247</v>
      </c>
      <c r="D9" s="88"/>
      <c r="E9" s="88"/>
      <c r="F9" s="88"/>
      <c r="G9" s="88"/>
      <c r="H9" s="88"/>
      <c r="I9" s="88"/>
      <c r="J9" s="88"/>
      <c r="K9" s="88"/>
      <c r="L9" s="88"/>
      <c r="M9" s="88"/>
      <c r="N9" s="88"/>
      <c r="O9" s="88"/>
      <c r="P9" s="88"/>
      <c r="Q9" s="88"/>
      <c r="R9" s="88"/>
      <c r="S9" s="88"/>
      <c r="T9" s="88"/>
      <c r="U9" s="88"/>
      <c r="V9" s="88"/>
      <c r="W9" s="89"/>
    </row>
    <row r="10" spans="1:23">
      <c r="A10" s="82"/>
      <c r="B10" s="87"/>
      <c r="C10" s="88"/>
      <c r="D10" s="88"/>
      <c r="E10" s="88"/>
      <c r="F10" s="88"/>
      <c r="G10" s="88"/>
      <c r="H10" s="88"/>
      <c r="I10" s="88"/>
      <c r="J10" s="88"/>
      <c r="K10" s="88"/>
      <c r="L10" s="88"/>
      <c r="M10" s="88"/>
      <c r="N10" s="88"/>
      <c r="O10" s="88"/>
      <c r="P10" s="88"/>
      <c r="Q10" s="88"/>
      <c r="R10" s="88"/>
      <c r="S10" s="88"/>
      <c r="T10" s="88"/>
      <c r="U10" s="88"/>
      <c r="V10" s="88"/>
      <c r="W10" s="89"/>
    </row>
    <row r="11" spans="1:23">
      <c r="A11" s="82"/>
      <c r="B11" s="87"/>
      <c r="C11" s="88"/>
      <c r="D11" s="88"/>
      <c r="E11" s="88"/>
      <c r="F11" s="88"/>
      <c r="G11" s="88"/>
      <c r="H11" s="88"/>
      <c r="I11" s="88"/>
      <c r="J11" s="88"/>
      <c r="K11" s="90" t="s">
        <v>3</v>
      </c>
      <c r="L11" s="82"/>
      <c r="M11" s="211" t="str">
        <f>入力シート!F18</f>
        <v>宮崎県延岡市東本小路１番地２３</v>
      </c>
      <c r="N11" s="211"/>
      <c r="O11" s="211"/>
      <c r="P11" s="211"/>
      <c r="Q11" s="211"/>
      <c r="R11" s="211"/>
      <c r="S11" s="211"/>
      <c r="T11" s="211"/>
      <c r="U11" s="211"/>
      <c r="V11" s="211"/>
      <c r="W11" s="212"/>
    </row>
    <row r="12" spans="1:23">
      <c r="A12" s="82"/>
      <c r="B12" s="87"/>
      <c r="C12" s="88"/>
      <c r="D12" s="88"/>
      <c r="E12" s="88"/>
      <c r="F12" s="88"/>
      <c r="G12" s="88"/>
      <c r="H12" s="88"/>
      <c r="I12" s="88"/>
      <c r="J12" s="88"/>
      <c r="K12" s="88"/>
      <c r="L12" s="82"/>
      <c r="M12" s="211"/>
      <c r="N12" s="211"/>
      <c r="O12" s="211"/>
      <c r="P12" s="211"/>
      <c r="Q12" s="211"/>
      <c r="R12" s="211"/>
      <c r="S12" s="211"/>
      <c r="T12" s="211"/>
      <c r="U12" s="211"/>
      <c r="V12" s="211"/>
      <c r="W12" s="212"/>
    </row>
    <row r="13" spans="1:23">
      <c r="A13" s="82"/>
      <c r="B13" s="87"/>
      <c r="C13" s="88"/>
      <c r="D13" s="88"/>
      <c r="E13" s="88"/>
      <c r="F13" s="88"/>
      <c r="G13" s="88"/>
      <c r="H13" s="88"/>
      <c r="I13" s="88"/>
      <c r="J13" s="88"/>
      <c r="K13" s="90" t="s">
        <v>38</v>
      </c>
      <c r="L13" s="82"/>
      <c r="M13" s="213" t="str">
        <f>入力シート!F19</f>
        <v>延岡株式会社</v>
      </c>
      <c r="N13" s="213"/>
      <c r="O13" s="213"/>
      <c r="P13" s="213"/>
      <c r="Q13" s="213"/>
      <c r="R13" s="213"/>
      <c r="S13" s="213"/>
      <c r="T13" s="213"/>
      <c r="U13" s="213"/>
      <c r="V13" s="213"/>
      <c r="W13" s="214"/>
    </row>
    <row r="14" spans="1:23">
      <c r="A14" s="82"/>
      <c r="B14" s="87"/>
      <c r="C14" s="88"/>
      <c r="D14" s="88"/>
      <c r="E14" s="88"/>
      <c r="F14" s="88"/>
      <c r="G14" s="88"/>
      <c r="H14" s="88"/>
      <c r="I14" s="88"/>
      <c r="J14" s="88"/>
      <c r="K14" s="88"/>
      <c r="L14" s="88"/>
      <c r="M14" s="203" t="str">
        <f>"　"&amp;入力シート!F20</f>
        <v>　延岡　太郎</v>
      </c>
      <c r="N14" s="203"/>
      <c r="O14" s="203"/>
      <c r="P14" s="203"/>
      <c r="Q14" s="203"/>
      <c r="R14" s="203"/>
      <c r="S14" s="203"/>
      <c r="T14" s="203"/>
      <c r="U14" s="203"/>
      <c r="V14" s="203"/>
      <c r="W14" s="214"/>
    </row>
    <row r="15" spans="1:23">
      <c r="A15" s="82"/>
      <c r="B15" s="87"/>
      <c r="C15" s="88"/>
      <c r="D15" s="88"/>
      <c r="E15" s="88"/>
      <c r="F15" s="88"/>
      <c r="G15" s="88"/>
      <c r="H15" s="88"/>
      <c r="I15" s="88"/>
      <c r="J15" s="88"/>
      <c r="K15" s="88"/>
      <c r="L15" s="88"/>
      <c r="M15" s="88"/>
      <c r="N15" s="88"/>
      <c r="O15" s="88"/>
      <c r="P15" s="88"/>
      <c r="Q15" s="88"/>
      <c r="R15" s="88"/>
      <c r="S15" s="88"/>
      <c r="T15" s="88"/>
      <c r="U15" s="88"/>
      <c r="V15" s="88"/>
      <c r="W15" s="89"/>
    </row>
    <row r="16" spans="1:23">
      <c r="A16" s="82"/>
      <c r="B16" s="87"/>
      <c r="C16" s="88"/>
      <c r="D16" s="88"/>
      <c r="E16" s="88"/>
      <c r="F16" s="88"/>
      <c r="G16" s="88"/>
      <c r="H16" s="88"/>
      <c r="I16" s="88"/>
      <c r="J16" s="88"/>
      <c r="K16" s="88"/>
      <c r="L16" s="88"/>
      <c r="M16" s="88"/>
      <c r="N16" s="88"/>
      <c r="O16" s="88"/>
      <c r="P16" s="88"/>
      <c r="Q16" s="88"/>
      <c r="R16" s="88"/>
      <c r="S16" s="88"/>
      <c r="T16" s="88"/>
      <c r="U16" s="88"/>
      <c r="V16" s="88"/>
      <c r="W16" s="89"/>
    </row>
    <row r="17" spans="1:23">
      <c r="A17" s="82"/>
      <c r="B17" s="87"/>
      <c r="C17" s="198" t="str">
        <f>"　"&amp;TEXT(入力シート!F30,"[$-ja-JP]ggge年m月d日")&amp;"付け第"&amp;TEXT(入力シート!F31,"###")&amp;"号で補助金等の交付の決定を受けた水産業新技術・設備導入支援事業について事業が完了しましたので、延岡市補助金等の交付に関する規則第12条第１項の規定に基づいて実績を報告します。"</f>
        <v>　令和7年5月15日付け第35号で補助金等の交付の決定を受けた水産業新技術・設備導入支援事業について事業が完了しましたので、延岡市補助金等の交付に関する規則第12条第１項の規定に基づいて実績を報告します。</v>
      </c>
      <c r="D17" s="198"/>
      <c r="E17" s="198"/>
      <c r="F17" s="198"/>
      <c r="G17" s="198"/>
      <c r="H17" s="198"/>
      <c r="I17" s="198"/>
      <c r="J17" s="198"/>
      <c r="K17" s="198"/>
      <c r="L17" s="198"/>
      <c r="M17" s="198"/>
      <c r="N17" s="198"/>
      <c r="O17" s="198"/>
      <c r="P17" s="198"/>
      <c r="Q17" s="198"/>
      <c r="R17" s="198"/>
      <c r="S17" s="198"/>
      <c r="T17" s="198"/>
      <c r="U17" s="198"/>
      <c r="V17" s="198"/>
      <c r="W17" s="89"/>
    </row>
    <row r="18" spans="1:23">
      <c r="A18" s="82"/>
      <c r="B18" s="87"/>
      <c r="C18" s="198"/>
      <c r="D18" s="198"/>
      <c r="E18" s="198"/>
      <c r="F18" s="198"/>
      <c r="G18" s="198"/>
      <c r="H18" s="198"/>
      <c r="I18" s="198"/>
      <c r="J18" s="198"/>
      <c r="K18" s="198"/>
      <c r="L18" s="198"/>
      <c r="M18" s="198"/>
      <c r="N18" s="198"/>
      <c r="O18" s="198"/>
      <c r="P18" s="198"/>
      <c r="Q18" s="198"/>
      <c r="R18" s="198"/>
      <c r="S18" s="198"/>
      <c r="T18" s="198"/>
      <c r="U18" s="198"/>
      <c r="V18" s="198"/>
      <c r="W18" s="89"/>
    </row>
    <row r="19" spans="1:23">
      <c r="A19" s="82"/>
      <c r="B19" s="87"/>
      <c r="C19" s="198"/>
      <c r="D19" s="198"/>
      <c r="E19" s="198"/>
      <c r="F19" s="198"/>
      <c r="G19" s="198"/>
      <c r="H19" s="198"/>
      <c r="I19" s="198"/>
      <c r="J19" s="198"/>
      <c r="K19" s="198"/>
      <c r="L19" s="198"/>
      <c r="M19" s="198"/>
      <c r="N19" s="198"/>
      <c r="O19" s="198"/>
      <c r="P19" s="198"/>
      <c r="Q19" s="198"/>
      <c r="R19" s="198"/>
      <c r="S19" s="198"/>
      <c r="T19" s="198"/>
      <c r="U19" s="198"/>
      <c r="V19" s="198"/>
      <c r="W19" s="89"/>
    </row>
    <row r="20" spans="1:23">
      <c r="A20" s="82"/>
      <c r="B20" s="87"/>
      <c r="C20" s="198"/>
      <c r="D20" s="198"/>
      <c r="E20" s="198"/>
      <c r="F20" s="198"/>
      <c r="G20" s="198"/>
      <c r="H20" s="198"/>
      <c r="I20" s="198"/>
      <c r="J20" s="198"/>
      <c r="K20" s="198"/>
      <c r="L20" s="198"/>
      <c r="M20" s="198"/>
      <c r="N20" s="198"/>
      <c r="O20" s="198"/>
      <c r="P20" s="198"/>
      <c r="Q20" s="198"/>
      <c r="R20" s="198"/>
      <c r="S20" s="198"/>
      <c r="T20" s="198"/>
      <c r="U20" s="198"/>
      <c r="V20" s="198"/>
      <c r="W20" s="89"/>
    </row>
    <row r="21" spans="1:23">
      <c r="A21" s="82"/>
      <c r="B21" s="87"/>
      <c r="C21" s="198"/>
      <c r="D21" s="198"/>
      <c r="E21" s="198"/>
      <c r="F21" s="198"/>
      <c r="G21" s="198"/>
      <c r="H21" s="198"/>
      <c r="I21" s="198"/>
      <c r="J21" s="198"/>
      <c r="K21" s="198"/>
      <c r="L21" s="198"/>
      <c r="M21" s="198"/>
      <c r="N21" s="198"/>
      <c r="O21" s="198"/>
      <c r="P21" s="198"/>
      <c r="Q21" s="198"/>
      <c r="R21" s="198"/>
      <c r="S21" s="198"/>
      <c r="T21" s="198"/>
      <c r="U21" s="198"/>
      <c r="V21" s="198"/>
      <c r="W21" s="89"/>
    </row>
    <row r="22" spans="1:23">
      <c r="A22" s="82"/>
      <c r="B22" s="87"/>
      <c r="C22" s="88"/>
      <c r="D22" s="88"/>
      <c r="E22" s="88"/>
      <c r="F22" s="88"/>
      <c r="G22" s="88"/>
      <c r="H22" s="88"/>
      <c r="I22" s="88"/>
      <c r="J22" s="88"/>
      <c r="K22" s="88"/>
      <c r="L22" s="88"/>
      <c r="M22" s="88"/>
      <c r="N22" s="88"/>
      <c r="O22" s="88"/>
      <c r="P22" s="88"/>
      <c r="Q22" s="88"/>
      <c r="R22" s="88"/>
      <c r="S22" s="88"/>
      <c r="T22" s="88"/>
      <c r="U22" s="88"/>
      <c r="V22" s="88"/>
      <c r="W22" s="89"/>
    </row>
    <row r="23" spans="1:23">
      <c r="A23" s="82"/>
      <c r="B23" s="87"/>
      <c r="C23" s="88"/>
      <c r="D23" s="88"/>
      <c r="E23" s="88"/>
      <c r="F23" s="88"/>
      <c r="G23" s="88"/>
      <c r="H23" s="88"/>
      <c r="I23" s="88"/>
      <c r="J23" s="88"/>
      <c r="K23" s="88"/>
      <c r="L23" s="88"/>
      <c r="M23" s="88"/>
      <c r="N23" s="88"/>
      <c r="O23" s="88"/>
      <c r="P23" s="88"/>
      <c r="Q23" s="88"/>
      <c r="R23" s="88"/>
      <c r="S23" s="88"/>
      <c r="T23" s="88"/>
      <c r="U23" s="88"/>
      <c r="V23" s="88"/>
      <c r="W23" s="89"/>
    </row>
    <row r="24" spans="1:23">
      <c r="A24" s="82"/>
      <c r="B24" s="87"/>
      <c r="C24" s="199" t="s">
        <v>4</v>
      </c>
      <c r="D24" s="199"/>
      <c r="E24" s="199"/>
      <c r="F24" s="199"/>
      <c r="G24" s="199"/>
      <c r="H24" s="199"/>
      <c r="I24" s="199"/>
      <c r="J24" s="199"/>
      <c r="K24" s="199"/>
      <c r="L24" s="199"/>
      <c r="M24" s="199"/>
      <c r="N24" s="199"/>
      <c r="O24" s="199"/>
      <c r="P24" s="199"/>
      <c r="Q24" s="199"/>
      <c r="R24" s="199"/>
      <c r="S24" s="199"/>
      <c r="T24" s="199"/>
      <c r="U24" s="199"/>
      <c r="V24" s="199"/>
      <c r="W24" s="89"/>
    </row>
    <row r="25" spans="1:23">
      <c r="A25" s="82"/>
      <c r="B25" s="87"/>
      <c r="C25" s="88"/>
      <c r="D25" s="88"/>
      <c r="E25" s="88"/>
      <c r="F25" s="88"/>
      <c r="G25" s="88"/>
      <c r="H25" s="88"/>
      <c r="I25" s="88"/>
      <c r="J25" s="88"/>
      <c r="K25" s="88"/>
      <c r="L25" s="88"/>
      <c r="M25" s="88"/>
      <c r="N25" s="88"/>
      <c r="O25" s="88"/>
      <c r="P25" s="88"/>
      <c r="Q25" s="88"/>
      <c r="R25" s="88"/>
      <c r="S25" s="88"/>
      <c r="T25" s="88"/>
      <c r="U25" s="88"/>
      <c r="V25" s="88"/>
      <c r="W25" s="89"/>
    </row>
    <row r="26" spans="1:23">
      <c r="A26" s="82"/>
      <c r="B26" s="87"/>
      <c r="C26" s="88" t="s">
        <v>45</v>
      </c>
      <c r="D26" s="88"/>
      <c r="E26" s="88"/>
      <c r="F26" s="88"/>
      <c r="G26" s="88"/>
      <c r="H26" s="88"/>
      <c r="I26" s="88"/>
      <c r="J26" s="88"/>
      <c r="K26" s="88"/>
      <c r="L26" s="88"/>
      <c r="M26" s="88"/>
      <c r="N26" s="88"/>
      <c r="O26" s="88"/>
      <c r="P26" s="88"/>
      <c r="Q26" s="88"/>
      <c r="R26" s="88"/>
      <c r="S26" s="88"/>
      <c r="T26" s="88"/>
      <c r="U26" s="88"/>
      <c r="V26" s="88"/>
      <c r="W26" s="89"/>
    </row>
    <row r="27" spans="1:23">
      <c r="A27" s="82"/>
      <c r="B27" s="87"/>
      <c r="C27" s="88"/>
      <c r="D27" s="88"/>
      <c r="E27" s="88"/>
      <c r="F27" s="88"/>
      <c r="G27" s="88"/>
      <c r="H27" s="88"/>
      <c r="I27" s="88"/>
      <c r="J27" s="88"/>
      <c r="K27" s="88"/>
      <c r="L27" s="88"/>
      <c r="M27" s="88"/>
      <c r="N27" s="88"/>
      <c r="O27" s="88"/>
      <c r="P27" s="88"/>
      <c r="Q27" s="88"/>
      <c r="R27" s="88"/>
      <c r="S27" s="88"/>
      <c r="T27" s="88"/>
      <c r="U27" s="88"/>
      <c r="V27" s="88"/>
      <c r="W27" s="89"/>
    </row>
    <row r="28" spans="1:23" ht="13.5">
      <c r="A28" s="82"/>
      <c r="B28" s="87"/>
      <c r="C28" s="88" t="s">
        <v>6</v>
      </c>
      <c r="D28" s="155">
        <f>入力シート!F32</f>
        <v>900000</v>
      </c>
      <c r="E28" s="155"/>
      <c r="F28" s="155"/>
      <c r="G28" s="155"/>
      <c r="H28" s="155"/>
      <c r="I28" s="155"/>
      <c r="J28" s="155"/>
      <c r="K28" s="155"/>
      <c r="L28" s="82"/>
      <c r="M28" s="88"/>
      <c r="N28" s="88"/>
      <c r="O28" s="88"/>
      <c r="P28" s="88"/>
      <c r="Q28" s="88"/>
      <c r="R28" s="88"/>
      <c r="S28" s="88"/>
      <c r="T28" s="88"/>
      <c r="U28" s="88"/>
      <c r="V28" s="88"/>
      <c r="W28" s="89"/>
    </row>
    <row r="29" spans="1:23">
      <c r="A29" s="82"/>
      <c r="B29" s="87"/>
      <c r="C29" s="88"/>
      <c r="D29" s="82"/>
      <c r="E29" s="82"/>
      <c r="F29" s="82"/>
      <c r="G29" s="82"/>
      <c r="H29" s="82"/>
      <c r="I29" s="82"/>
      <c r="J29" s="82"/>
      <c r="K29" s="82"/>
      <c r="L29" s="88"/>
      <c r="M29" s="88"/>
      <c r="N29" s="88"/>
      <c r="O29" s="88"/>
      <c r="P29" s="88"/>
      <c r="Q29" s="88"/>
      <c r="R29" s="88"/>
      <c r="S29" s="88"/>
      <c r="T29" s="88"/>
      <c r="U29" s="88"/>
      <c r="V29" s="88"/>
      <c r="W29" s="89"/>
    </row>
    <row r="30" spans="1:23">
      <c r="A30" s="82"/>
      <c r="B30" s="87"/>
      <c r="C30" s="88"/>
      <c r="D30" s="88"/>
      <c r="E30" s="88"/>
      <c r="F30" s="88"/>
      <c r="G30" s="88"/>
      <c r="H30" s="88"/>
      <c r="I30" s="88"/>
      <c r="J30" s="88"/>
      <c r="K30" s="88"/>
      <c r="L30" s="88"/>
      <c r="M30" s="88"/>
      <c r="N30" s="88"/>
      <c r="O30" s="88"/>
      <c r="P30" s="88"/>
      <c r="Q30" s="88"/>
      <c r="R30" s="88"/>
      <c r="S30" s="88"/>
      <c r="T30" s="88"/>
      <c r="U30" s="88"/>
      <c r="V30" s="88"/>
      <c r="W30" s="89"/>
    </row>
    <row r="31" spans="1:23">
      <c r="A31" s="82"/>
      <c r="B31" s="87"/>
      <c r="C31" s="88" t="s">
        <v>46</v>
      </c>
      <c r="D31" s="88"/>
      <c r="E31" s="88"/>
      <c r="F31" s="88"/>
      <c r="G31" s="88"/>
      <c r="H31" s="88"/>
      <c r="I31" s="88"/>
      <c r="J31" s="88"/>
      <c r="K31" s="88"/>
      <c r="L31" s="88"/>
      <c r="M31" s="88"/>
      <c r="N31" s="88"/>
      <c r="O31" s="88"/>
      <c r="P31" s="88"/>
      <c r="Q31" s="88"/>
      <c r="R31" s="88"/>
      <c r="S31" s="88"/>
      <c r="T31" s="88"/>
      <c r="U31" s="88"/>
      <c r="V31" s="88"/>
      <c r="W31" s="89"/>
    </row>
    <row r="32" spans="1:23">
      <c r="A32" s="82"/>
      <c r="B32" s="87"/>
      <c r="C32" s="88"/>
      <c r="D32" s="279" t="str">
        <f>入力シート!F21</f>
        <v>○○の省力化及、効率化及び高付加価値化を目的とした○○設備の導入</v>
      </c>
      <c r="E32" s="279"/>
      <c r="F32" s="279"/>
      <c r="G32" s="279"/>
      <c r="H32" s="279"/>
      <c r="I32" s="279"/>
      <c r="J32" s="279"/>
      <c r="K32" s="279"/>
      <c r="L32" s="279"/>
      <c r="M32" s="279"/>
      <c r="N32" s="279"/>
      <c r="O32" s="279"/>
      <c r="P32" s="279"/>
      <c r="Q32" s="279"/>
      <c r="R32" s="279"/>
      <c r="S32" s="279"/>
      <c r="T32" s="279"/>
      <c r="U32" s="279"/>
      <c r="V32" s="279"/>
      <c r="W32" s="89"/>
    </row>
    <row r="33" spans="1:23">
      <c r="A33" s="82"/>
      <c r="B33" s="87"/>
      <c r="C33" s="88"/>
      <c r="D33" s="279"/>
      <c r="E33" s="279"/>
      <c r="F33" s="279"/>
      <c r="G33" s="279"/>
      <c r="H33" s="279"/>
      <c r="I33" s="279"/>
      <c r="J33" s="279"/>
      <c r="K33" s="279"/>
      <c r="L33" s="279"/>
      <c r="M33" s="279"/>
      <c r="N33" s="279"/>
      <c r="O33" s="279"/>
      <c r="P33" s="279"/>
      <c r="Q33" s="279"/>
      <c r="R33" s="279"/>
      <c r="S33" s="279"/>
      <c r="T33" s="279"/>
      <c r="U33" s="279"/>
      <c r="V33" s="279"/>
      <c r="W33" s="89"/>
    </row>
    <row r="34" spans="1:23">
      <c r="A34" s="82"/>
      <c r="B34" s="87"/>
      <c r="C34" s="88"/>
      <c r="D34" s="279"/>
      <c r="E34" s="279"/>
      <c r="F34" s="279"/>
      <c r="G34" s="279"/>
      <c r="H34" s="279"/>
      <c r="I34" s="279"/>
      <c r="J34" s="279"/>
      <c r="K34" s="279"/>
      <c r="L34" s="279"/>
      <c r="M34" s="279"/>
      <c r="N34" s="279"/>
      <c r="O34" s="279"/>
      <c r="P34" s="279"/>
      <c r="Q34" s="279"/>
      <c r="R34" s="279"/>
      <c r="S34" s="279"/>
      <c r="T34" s="279"/>
      <c r="U34" s="279"/>
      <c r="V34" s="279"/>
      <c r="W34" s="89"/>
    </row>
    <row r="35" spans="1:23">
      <c r="A35" s="82"/>
      <c r="B35" s="87"/>
      <c r="C35" s="88"/>
      <c r="D35" s="279"/>
      <c r="E35" s="279"/>
      <c r="F35" s="279"/>
      <c r="G35" s="279"/>
      <c r="H35" s="279"/>
      <c r="I35" s="279"/>
      <c r="J35" s="279"/>
      <c r="K35" s="279"/>
      <c r="L35" s="279"/>
      <c r="M35" s="279"/>
      <c r="N35" s="279"/>
      <c r="O35" s="279"/>
      <c r="P35" s="279"/>
      <c r="Q35" s="279"/>
      <c r="R35" s="279"/>
      <c r="S35" s="279"/>
      <c r="T35" s="279"/>
      <c r="U35" s="279"/>
      <c r="V35" s="279"/>
      <c r="W35" s="89"/>
    </row>
    <row r="36" spans="1:23">
      <c r="A36" s="82"/>
      <c r="B36" s="87"/>
      <c r="C36" s="88" t="s">
        <v>47</v>
      </c>
      <c r="D36" s="88"/>
      <c r="E36" s="88"/>
      <c r="F36" s="88"/>
      <c r="G36" s="88"/>
      <c r="H36" s="88"/>
      <c r="I36" s="88"/>
      <c r="J36" s="88"/>
      <c r="K36" s="88"/>
      <c r="L36" s="88"/>
      <c r="M36" s="88"/>
      <c r="N36" s="88"/>
      <c r="O36" s="88"/>
      <c r="P36" s="88"/>
      <c r="Q36" s="88"/>
      <c r="R36" s="88"/>
      <c r="S36" s="88"/>
      <c r="T36" s="88"/>
      <c r="U36" s="88"/>
      <c r="V36" s="88"/>
      <c r="W36" s="89"/>
    </row>
    <row r="37" spans="1:23">
      <c r="A37" s="82"/>
      <c r="B37" s="87"/>
      <c r="C37" s="88"/>
      <c r="D37" s="88"/>
      <c r="E37" s="88"/>
      <c r="F37" s="88"/>
      <c r="G37" s="88"/>
      <c r="H37" s="88"/>
      <c r="I37" s="88"/>
      <c r="J37" s="88"/>
      <c r="K37" s="88"/>
      <c r="L37" s="88"/>
      <c r="M37" s="88"/>
      <c r="N37" s="88"/>
      <c r="O37" s="88"/>
      <c r="P37" s="88"/>
      <c r="Q37" s="88"/>
      <c r="R37" s="88"/>
      <c r="S37" s="88"/>
      <c r="T37" s="88"/>
      <c r="U37" s="88"/>
      <c r="V37" s="88"/>
      <c r="W37" s="89"/>
    </row>
    <row r="38" spans="1:23" ht="13.5">
      <c r="A38" s="82"/>
      <c r="B38" s="87"/>
      <c r="C38" s="88"/>
      <c r="D38" s="154">
        <f>入力シート!F38</f>
        <v>45809</v>
      </c>
      <c r="E38" s="154"/>
      <c r="F38" s="154"/>
      <c r="G38" s="154"/>
      <c r="H38" s="154"/>
      <c r="I38" s="154"/>
      <c r="J38" s="75"/>
      <c r="K38" s="75" t="s">
        <v>150</v>
      </c>
      <c r="L38" s="75"/>
      <c r="M38" s="154">
        <f>入力シート!F39</f>
        <v>46082</v>
      </c>
      <c r="N38" s="154"/>
      <c r="O38" s="154"/>
      <c r="P38" s="154"/>
      <c r="Q38" s="154"/>
      <c r="R38" s="154"/>
      <c r="S38" s="88"/>
      <c r="T38" s="88"/>
      <c r="U38" s="88"/>
      <c r="V38" s="88"/>
      <c r="W38" s="89"/>
    </row>
    <row r="39" spans="1:23">
      <c r="A39" s="82"/>
      <c r="B39" s="87"/>
      <c r="C39" s="88"/>
      <c r="D39" s="88"/>
      <c r="E39" s="88"/>
      <c r="F39" s="88"/>
      <c r="G39" s="88"/>
      <c r="H39" s="88"/>
      <c r="I39" s="88"/>
      <c r="J39" s="88"/>
      <c r="K39" s="88"/>
      <c r="L39" s="88"/>
      <c r="M39" s="88"/>
      <c r="N39" s="88"/>
      <c r="O39" s="88"/>
      <c r="P39" s="88"/>
      <c r="Q39" s="88"/>
      <c r="R39" s="88"/>
      <c r="S39" s="88"/>
      <c r="T39" s="88"/>
      <c r="U39" s="88"/>
      <c r="V39" s="88"/>
      <c r="W39" s="89"/>
    </row>
    <row r="40" spans="1:23">
      <c r="A40" s="82"/>
      <c r="B40" s="87"/>
      <c r="C40" s="88"/>
      <c r="D40" s="88"/>
      <c r="E40" s="88"/>
      <c r="F40" s="88"/>
      <c r="G40" s="88"/>
      <c r="H40" s="88"/>
      <c r="I40" s="88"/>
      <c r="J40" s="88"/>
      <c r="K40" s="88"/>
      <c r="L40" s="88"/>
      <c r="M40" s="88"/>
      <c r="N40" s="88"/>
      <c r="O40" s="88"/>
      <c r="P40" s="88"/>
      <c r="Q40" s="88"/>
      <c r="R40" s="88"/>
      <c r="S40" s="88"/>
      <c r="T40" s="88"/>
      <c r="U40" s="88"/>
      <c r="V40" s="88"/>
      <c r="W40" s="89"/>
    </row>
    <row r="41" spans="1:23">
      <c r="A41" s="82"/>
      <c r="B41" s="87"/>
      <c r="C41" s="88" t="s">
        <v>48</v>
      </c>
      <c r="D41" s="88"/>
      <c r="E41" s="88"/>
      <c r="F41" s="88"/>
      <c r="G41" s="88"/>
      <c r="H41" s="88"/>
      <c r="I41" s="88"/>
      <c r="J41" s="88"/>
      <c r="K41" s="88"/>
      <c r="L41" s="88"/>
      <c r="M41" s="88"/>
      <c r="N41" s="88"/>
      <c r="O41" s="88"/>
      <c r="P41" s="88"/>
      <c r="Q41" s="88"/>
      <c r="R41" s="88"/>
      <c r="S41" s="88"/>
      <c r="T41" s="88"/>
      <c r="U41" s="88"/>
      <c r="V41" s="88"/>
      <c r="W41" s="89"/>
    </row>
    <row r="42" spans="1:23">
      <c r="A42" s="82"/>
      <c r="B42" s="87"/>
      <c r="C42" s="88"/>
      <c r="D42" s="88"/>
      <c r="E42" s="88"/>
      <c r="F42" s="88"/>
      <c r="G42" s="88"/>
      <c r="H42" s="88"/>
      <c r="I42" s="88"/>
      <c r="J42" s="88"/>
      <c r="K42" s="88"/>
      <c r="L42" s="88"/>
      <c r="M42" s="88"/>
      <c r="N42" s="88"/>
      <c r="O42" s="88"/>
      <c r="P42" s="88"/>
      <c r="Q42" s="88"/>
      <c r="R42" s="88"/>
      <c r="S42" s="88"/>
      <c r="T42" s="88"/>
      <c r="U42" s="88"/>
      <c r="V42" s="88"/>
      <c r="W42" s="89"/>
    </row>
    <row r="43" spans="1:23" ht="13.5">
      <c r="A43" s="82"/>
      <c r="B43" s="87"/>
      <c r="C43" s="88"/>
      <c r="D43" s="155">
        <f>入力シート!F40</f>
        <v>2200000</v>
      </c>
      <c r="E43" s="155"/>
      <c r="F43" s="155"/>
      <c r="G43" s="155"/>
      <c r="H43" s="155"/>
      <c r="I43" s="156">
        <f>入力シート!F41</f>
        <v>2000000</v>
      </c>
      <c r="J43" s="156"/>
      <c r="K43" s="156"/>
      <c r="L43" s="156"/>
      <c r="M43" s="156"/>
      <c r="N43" s="156"/>
      <c r="O43" s="88"/>
      <c r="P43" s="88"/>
      <c r="Q43" s="88"/>
      <c r="R43" s="88"/>
      <c r="S43" s="88"/>
      <c r="T43" s="88"/>
      <c r="U43" s="88"/>
      <c r="V43" s="88"/>
      <c r="W43" s="89"/>
    </row>
    <row r="44" spans="1:23">
      <c r="A44" s="82"/>
      <c r="B44" s="87"/>
      <c r="C44" s="88"/>
      <c r="D44" s="88"/>
      <c r="E44" s="88"/>
      <c r="F44" s="88"/>
      <c r="G44" s="88"/>
      <c r="H44" s="88"/>
      <c r="I44" s="88"/>
      <c r="J44" s="88"/>
      <c r="K44" s="88"/>
      <c r="L44" s="88"/>
      <c r="M44" s="88"/>
      <c r="N44" s="88"/>
      <c r="O44" s="88"/>
      <c r="P44" s="88"/>
      <c r="Q44" s="88"/>
      <c r="R44" s="88"/>
      <c r="S44" s="88"/>
      <c r="T44" s="88"/>
      <c r="U44" s="88"/>
      <c r="V44" s="88"/>
      <c r="W44" s="89"/>
    </row>
    <row r="45" spans="1:23">
      <c r="A45" s="82"/>
      <c r="B45" s="87"/>
      <c r="C45" s="88"/>
      <c r="D45" s="88"/>
      <c r="E45" s="88"/>
      <c r="F45" s="88"/>
      <c r="G45" s="88"/>
      <c r="H45" s="88"/>
      <c r="I45" s="88"/>
      <c r="J45" s="88"/>
      <c r="K45" s="88"/>
      <c r="L45" s="88"/>
      <c r="M45" s="88"/>
      <c r="N45" s="88"/>
      <c r="O45" s="88"/>
      <c r="P45" s="88"/>
      <c r="Q45" s="88"/>
      <c r="R45" s="88"/>
      <c r="S45" s="88"/>
      <c r="T45" s="88"/>
      <c r="U45" s="88"/>
      <c r="V45" s="88"/>
      <c r="W45" s="89"/>
    </row>
    <row r="46" spans="1:23">
      <c r="A46" s="82"/>
      <c r="B46" s="87"/>
      <c r="C46" s="88"/>
      <c r="D46" s="88"/>
      <c r="E46" s="88"/>
      <c r="F46" s="88"/>
      <c r="G46" s="88"/>
      <c r="H46" s="88"/>
      <c r="I46" s="88"/>
      <c r="J46" s="88"/>
      <c r="K46" s="88"/>
      <c r="L46" s="88"/>
      <c r="M46" s="88"/>
      <c r="N46" s="88"/>
      <c r="O46" s="88"/>
      <c r="P46" s="88"/>
      <c r="Q46" s="88"/>
      <c r="R46" s="88"/>
      <c r="S46" s="88"/>
      <c r="T46" s="88"/>
      <c r="U46" s="88"/>
      <c r="V46" s="88"/>
      <c r="W46" s="89"/>
    </row>
    <row r="47" spans="1:23">
      <c r="A47" s="82"/>
      <c r="B47" s="87"/>
      <c r="C47" s="88"/>
      <c r="D47" s="88"/>
      <c r="E47" s="88"/>
      <c r="F47" s="88"/>
      <c r="G47" s="88"/>
      <c r="H47" s="88"/>
      <c r="I47" s="88"/>
      <c r="J47" s="88"/>
      <c r="K47" s="88"/>
      <c r="L47" s="88"/>
      <c r="M47" s="88"/>
      <c r="N47" s="88"/>
      <c r="O47" s="88"/>
      <c r="P47" s="88"/>
      <c r="Q47" s="88"/>
      <c r="R47" s="88"/>
      <c r="S47" s="88"/>
      <c r="T47" s="88"/>
      <c r="U47" s="88"/>
      <c r="V47" s="88"/>
      <c r="W47" s="89"/>
    </row>
    <row r="48" spans="1:23">
      <c r="A48" s="82"/>
      <c r="B48" s="87"/>
      <c r="C48" s="88"/>
      <c r="D48" s="88"/>
      <c r="E48" s="88"/>
      <c r="F48" s="88"/>
      <c r="G48" s="88"/>
      <c r="H48" s="88"/>
      <c r="I48" s="88"/>
      <c r="J48" s="88"/>
      <c r="K48" s="88"/>
      <c r="L48" s="88"/>
      <c r="M48" s="88"/>
      <c r="N48" s="88"/>
      <c r="O48" s="88"/>
      <c r="P48" s="88"/>
      <c r="Q48" s="88"/>
      <c r="R48" s="88"/>
      <c r="S48" s="88"/>
      <c r="T48" s="88"/>
      <c r="U48" s="88"/>
      <c r="V48" s="88"/>
      <c r="W48" s="89"/>
    </row>
    <row r="49" spans="1:23">
      <c r="A49" s="82"/>
      <c r="B49" s="87"/>
      <c r="C49" s="88"/>
      <c r="D49" s="88"/>
      <c r="E49" s="88"/>
      <c r="F49" s="88"/>
      <c r="G49" s="88"/>
      <c r="H49" s="88"/>
      <c r="I49" s="88"/>
      <c r="J49" s="88"/>
      <c r="K49" s="88"/>
      <c r="L49" s="88"/>
      <c r="M49" s="88"/>
      <c r="N49" s="88"/>
      <c r="O49" s="88"/>
      <c r="P49" s="88"/>
      <c r="Q49" s="88"/>
      <c r="R49" s="88"/>
      <c r="S49" s="88"/>
      <c r="T49" s="88"/>
      <c r="U49" s="88"/>
      <c r="V49" s="88"/>
      <c r="W49" s="89"/>
    </row>
    <row r="50" spans="1:23">
      <c r="A50" s="82"/>
      <c r="B50" s="87"/>
      <c r="C50" s="88"/>
      <c r="D50" s="88"/>
      <c r="E50" s="88"/>
      <c r="F50" s="88"/>
      <c r="G50" s="88"/>
      <c r="H50" s="88"/>
      <c r="I50" s="88"/>
      <c r="J50" s="88"/>
      <c r="K50" s="88"/>
      <c r="L50" s="88"/>
      <c r="M50" s="88"/>
      <c r="N50" s="88"/>
      <c r="O50" s="88"/>
      <c r="P50" s="88"/>
      <c r="Q50" s="88"/>
      <c r="R50" s="88"/>
      <c r="S50" s="88"/>
      <c r="T50" s="88"/>
      <c r="U50" s="88"/>
      <c r="V50" s="88"/>
      <c r="W50" s="89"/>
    </row>
    <row r="51" spans="1:23">
      <c r="A51" s="82"/>
      <c r="B51" s="87"/>
      <c r="C51" s="88"/>
      <c r="D51" s="88"/>
      <c r="E51" s="88"/>
      <c r="F51" s="88"/>
      <c r="G51" s="88"/>
      <c r="H51" s="88"/>
      <c r="I51" s="88"/>
      <c r="J51" s="88"/>
      <c r="K51" s="88"/>
      <c r="L51" s="88"/>
      <c r="M51" s="88"/>
      <c r="N51" s="88"/>
      <c r="O51" s="88"/>
      <c r="P51" s="88"/>
      <c r="Q51" s="88"/>
      <c r="R51" s="88"/>
      <c r="S51" s="88"/>
      <c r="T51" s="88"/>
      <c r="U51" s="88"/>
      <c r="V51" s="88"/>
      <c r="W51" s="89"/>
    </row>
    <row r="52" spans="1:23">
      <c r="A52" s="82"/>
      <c r="B52" s="87"/>
      <c r="C52" s="88"/>
      <c r="D52" s="88"/>
      <c r="E52" s="88"/>
      <c r="F52" s="88"/>
      <c r="G52" s="88"/>
      <c r="H52" s="88"/>
      <c r="I52" s="88"/>
      <c r="J52" s="88"/>
      <c r="K52" s="88"/>
      <c r="L52" s="88"/>
      <c r="M52" s="88"/>
      <c r="N52" s="88"/>
      <c r="O52" s="88"/>
      <c r="P52" s="88"/>
      <c r="Q52" s="88"/>
      <c r="R52" s="88"/>
      <c r="S52" s="88"/>
      <c r="T52" s="88"/>
      <c r="U52" s="88"/>
      <c r="V52" s="88"/>
      <c r="W52" s="89"/>
    </row>
    <row r="53" spans="1:23">
      <c r="A53" s="82"/>
      <c r="B53" s="87"/>
      <c r="C53" s="88"/>
      <c r="D53" s="88"/>
      <c r="E53" s="88"/>
      <c r="F53" s="88"/>
      <c r="G53" s="88"/>
      <c r="H53" s="88"/>
      <c r="I53" s="88"/>
      <c r="J53" s="88"/>
      <c r="K53" s="88"/>
      <c r="L53" s="88"/>
      <c r="M53" s="88"/>
      <c r="N53" s="88"/>
      <c r="O53" s="88"/>
      <c r="P53" s="88"/>
      <c r="Q53" s="88"/>
      <c r="R53" s="88"/>
      <c r="S53" s="88"/>
      <c r="T53" s="88"/>
      <c r="U53" s="88"/>
      <c r="V53" s="88"/>
      <c r="W53" s="89"/>
    </row>
    <row r="54" spans="1:23">
      <c r="A54" s="82"/>
      <c r="B54" s="91"/>
      <c r="C54" s="92"/>
      <c r="D54" s="92"/>
      <c r="E54" s="92"/>
      <c r="F54" s="92"/>
      <c r="G54" s="92"/>
      <c r="H54" s="92"/>
      <c r="I54" s="92"/>
      <c r="J54" s="92"/>
      <c r="K54" s="92"/>
      <c r="L54" s="92"/>
      <c r="M54" s="92"/>
      <c r="N54" s="92"/>
      <c r="O54" s="92"/>
      <c r="P54" s="92"/>
      <c r="Q54" s="92"/>
      <c r="R54" s="92"/>
      <c r="S54" s="92"/>
      <c r="T54" s="92"/>
      <c r="U54" s="92"/>
      <c r="V54" s="92"/>
      <c r="W54" s="93"/>
    </row>
    <row r="55" spans="1:23">
      <c r="A55" s="82"/>
      <c r="B55" s="82" t="s">
        <v>49</v>
      </c>
      <c r="C55" s="82"/>
      <c r="D55" s="82"/>
      <c r="E55" s="82"/>
      <c r="F55" s="82"/>
      <c r="G55" s="82"/>
      <c r="H55" s="82"/>
      <c r="I55" s="82"/>
      <c r="J55" s="82"/>
      <c r="K55" s="82"/>
      <c r="L55" s="82"/>
      <c r="M55" s="82"/>
      <c r="N55" s="82"/>
      <c r="O55" s="82"/>
      <c r="P55" s="82"/>
      <c r="Q55" s="82"/>
      <c r="R55" s="82"/>
      <c r="S55" s="82"/>
      <c r="T55" s="82"/>
      <c r="U55" s="82"/>
      <c r="V55" s="82"/>
      <c r="W55" s="82"/>
    </row>
    <row r="56" spans="1:23">
      <c r="A56" s="82"/>
      <c r="B56" s="82"/>
      <c r="C56" s="82"/>
      <c r="D56" s="82"/>
      <c r="E56" s="82"/>
      <c r="F56" s="82"/>
      <c r="G56" s="82"/>
      <c r="H56" s="82"/>
      <c r="I56" s="82"/>
      <c r="J56" s="82"/>
      <c r="K56" s="82"/>
      <c r="L56" s="82"/>
      <c r="M56" s="82"/>
      <c r="N56" s="82"/>
      <c r="O56" s="82"/>
      <c r="P56" s="82"/>
      <c r="Q56" s="82"/>
      <c r="R56" s="82"/>
      <c r="S56" s="82"/>
      <c r="T56" s="82"/>
      <c r="U56" s="82"/>
      <c r="V56" s="82"/>
      <c r="W56" s="82"/>
    </row>
    <row r="57" spans="1:23">
      <c r="A57" s="82"/>
      <c r="B57" s="82"/>
      <c r="C57" s="82"/>
      <c r="D57" s="82"/>
      <c r="E57" s="82"/>
      <c r="F57" s="82"/>
      <c r="G57" s="82"/>
      <c r="H57" s="82"/>
      <c r="I57" s="82"/>
      <c r="J57" s="82"/>
      <c r="K57" s="82"/>
      <c r="L57" s="82"/>
      <c r="M57" s="82"/>
      <c r="N57" s="82"/>
      <c r="O57" s="82"/>
      <c r="P57" s="82"/>
      <c r="Q57" s="82"/>
      <c r="R57" s="82"/>
      <c r="S57" s="82"/>
      <c r="T57" s="82"/>
      <c r="U57" s="82"/>
      <c r="V57" s="82"/>
      <c r="W57" s="82"/>
    </row>
    <row r="58" spans="1:23">
      <c r="A58" s="82"/>
      <c r="B58" s="82"/>
      <c r="C58" s="82"/>
      <c r="D58" s="82"/>
      <c r="E58" s="82"/>
      <c r="F58" s="82"/>
      <c r="G58" s="82"/>
      <c r="H58" s="82"/>
      <c r="I58" s="82"/>
      <c r="J58" s="82"/>
      <c r="K58" s="82"/>
      <c r="L58" s="82"/>
      <c r="M58" s="82"/>
      <c r="N58" s="82"/>
      <c r="O58" s="82"/>
      <c r="P58" s="82"/>
      <c r="Q58" s="82"/>
      <c r="R58" s="82"/>
      <c r="S58" s="82"/>
      <c r="T58" s="82"/>
      <c r="U58" s="82"/>
      <c r="V58" s="82"/>
      <c r="W58" s="82"/>
    </row>
    <row r="59" spans="1:23">
      <c r="A59" s="82"/>
      <c r="B59" s="82"/>
      <c r="C59" s="82"/>
      <c r="D59" s="82"/>
      <c r="E59" s="82"/>
      <c r="F59" s="82"/>
      <c r="G59" s="82"/>
      <c r="H59" s="82"/>
      <c r="I59" s="82"/>
      <c r="J59" s="82"/>
      <c r="K59" s="82"/>
      <c r="L59" s="82"/>
      <c r="M59" s="82"/>
      <c r="N59" s="82"/>
      <c r="O59" s="82"/>
      <c r="P59" s="82"/>
      <c r="Q59" s="82"/>
      <c r="R59" s="82"/>
      <c r="S59" s="82"/>
      <c r="T59" s="82"/>
      <c r="U59" s="82"/>
      <c r="V59" s="82"/>
      <c r="W59" s="82"/>
    </row>
    <row r="60" spans="1:23">
      <c r="A60" s="82"/>
      <c r="B60" s="82"/>
      <c r="C60" s="82"/>
      <c r="D60" s="82"/>
      <c r="E60" s="82"/>
      <c r="F60" s="82"/>
      <c r="G60" s="82"/>
      <c r="H60" s="82"/>
      <c r="I60" s="82"/>
      <c r="J60" s="82"/>
      <c r="K60" s="82"/>
      <c r="L60" s="82"/>
      <c r="M60" s="82"/>
      <c r="N60" s="82"/>
      <c r="O60" s="82"/>
      <c r="P60" s="82"/>
      <c r="Q60" s="82"/>
      <c r="R60" s="82"/>
      <c r="S60" s="82"/>
      <c r="T60" s="82"/>
      <c r="U60" s="82"/>
      <c r="V60" s="82"/>
      <c r="W60" s="82"/>
    </row>
    <row r="61" spans="1:23">
      <c r="A61" s="82"/>
      <c r="B61" s="82"/>
      <c r="C61" s="82"/>
      <c r="D61" s="82"/>
      <c r="E61" s="82"/>
      <c r="F61" s="82"/>
      <c r="G61" s="82"/>
      <c r="H61" s="82"/>
      <c r="I61" s="82"/>
      <c r="J61" s="82"/>
      <c r="K61" s="82"/>
      <c r="L61" s="82"/>
      <c r="M61" s="82"/>
      <c r="N61" s="82"/>
      <c r="O61" s="82"/>
      <c r="P61" s="82"/>
      <c r="Q61" s="82"/>
      <c r="R61" s="82"/>
      <c r="S61" s="82"/>
      <c r="T61" s="82"/>
      <c r="U61" s="82"/>
      <c r="V61" s="82"/>
      <c r="W61" s="82"/>
    </row>
  </sheetData>
  <sheetProtection algorithmName="SHA-512" hashValue="h2dSWxgdy2MGoALRRBl7cSHGgA6Wv64vJIUqOmJ3y0SQanTqHaMsHuaTGQ8nh7DCWRQCjeZr8dZJLKlZDxEiPA==" saltValue="Tw8w6oysWIFkvKBG5x5umQ==" spinCount="100000" sheet="1" objects="1" scenarios="1"/>
  <mergeCells count="13">
    <mergeCell ref="D28:K28"/>
    <mergeCell ref="D32:V35"/>
    <mergeCell ref="D38:I38"/>
    <mergeCell ref="M38:R38"/>
    <mergeCell ref="D43:H43"/>
    <mergeCell ref="I43:N43"/>
    <mergeCell ref="B6:W6"/>
    <mergeCell ref="C17:V21"/>
    <mergeCell ref="C24:V24"/>
    <mergeCell ref="O3:V3"/>
    <mergeCell ref="M11:W12"/>
    <mergeCell ref="M13:W13"/>
    <mergeCell ref="M14:W1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78BB-0993-4A41-BADF-4D435875FD2F}">
  <dimension ref="A1:X57"/>
  <sheetViews>
    <sheetView zoomScaleNormal="100" zoomScaleSheetLayoutView="130" workbookViewId="0">
      <selection activeCell="B23" sqref="B23:W28"/>
    </sheetView>
  </sheetViews>
  <sheetFormatPr defaultColWidth="3.25" defaultRowHeight="12"/>
  <cols>
    <col min="1" max="1" width="2.5" style="40" customWidth="1"/>
    <col min="2" max="23" width="3.375" style="40" customWidth="1"/>
    <col min="24" max="16384" width="3.25" style="40"/>
  </cols>
  <sheetData>
    <row r="1" spans="1:24" ht="17.25">
      <c r="A1" s="82"/>
      <c r="B1" s="193" t="s">
        <v>50</v>
      </c>
      <c r="C1" s="193"/>
      <c r="D1" s="193"/>
      <c r="E1" s="193"/>
      <c r="F1" s="193"/>
      <c r="G1" s="193"/>
      <c r="H1" s="193"/>
      <c r="I1" s="193"/>
      <c r="J1" s="193"/>
      <c r="K1" s="193"/>
      <c r="L1" s="193"/>
      <c r="M1" s="193"/>
      <c r="N1" s="193"/>
      <c r="O1" s="193"/>
      <c r="P1" s="193"/>
      <c r="Q1" s="193"/>
      <c r="R1" s="193"/>
      <c r="S1" s="193"/>
      <c r="T1" s="193"/>
      <c r="U1" s="193"/>
      <c r="V1" s="193"/>
      <c r="W1" s="193"/>
      <c r="X1" s="82"/>
    </row>
    <row r="2" spans="1:24">
      <c r="A2" s="82"/>
      <c r="B2" s="196" t="s">
        <v>17</v>
      </c>
      <c r="C2" s="196"/>
      <c r="D2" s="196"/>
      <c r="E2" s="196"/>
      <c r="F2" s="196"/>
      <c r="G2" s="196"/>
      <c r="H2" s="196"/>
      <c r="I2" s="196"/>
      <c r="J2" s="196"/>
      <c r="K2" s="196"/>
      <c r="L2" s="196"/>
      <c r="M2" s="196"/>
      <c r="N2" s="196"/>
      <c r="O2" s="196"/>
      <c r="P2" s="196"/>
      <c r="Q2" s="196"/>
      <c r="R2" s="196"/>
      <c r="S2" s="196"/>
      <c r="T2" s="196"/>
      <c r="U2" s="196"/>
      <c r="V2" s="196"/>
      <c r="W2" s="196"/>
      <c r="X2" s="82"/>
    </row>
    <row r="3" spans="1:24" ht="8.25" customHeight="1">
      <c r="A3" s="82"/>
      <c r="B3" s="82"/>
      <c r="C3" s="82"/>
      <c r="D3" s="82"/>
      <c r="E3" s="82"/>
      <c r="F3" s="82"/>
      <c r="G3" s="82"/>
      <c r="H3" s="82"/>
      <c r="I3" s="82"/>
      <c r="J3" s="82"/>
      <c r="K3" s="82"/>
      <c r="L3" s="82"/>
      <c r="M3" s="82"/>
      <c r="N3" s="82"/>
      <c r="O3" s="82"/>
      <c r="P3" s="82"/>
      <c r="Q3" s="82"/>
      <c r="R3" s="82"/>
      <c r="S3" s="82"/>
      <c r="T3" s="82"/>
      <c r="U3" s="82"/>
      <c r="V3" s="82"/>
      <c r="W3" s="82"/>
      <c r="X3" s="82"/>
    </row>
    <row r="4" spans="1:24" ht="21" customHeight="1">
      <c r="A4" s="82"/>
      <c r="B4" s="194" t="s">
        <v>51</v>
      </c>
      <c r="C4" s="194"/>
      <c r="D4" s="194"/>
      <c r="E4" s="194"/>
      <c r="F4" s="194"/>
      <c r="G4" s="194"/>
      <c r="H4" s="194"/>
      <c r="I4" s="194"/>
      <c r="J4" s="194"/>
      <c r="K4" s="194"/>
      <c r="L4" s="194"/>
      <c r="M4" s="194"/>
      <c r="N4" s="194"/>
      <c r="O4" s="194"/>
      <c r="P4" s="194"/>
      <c r="Q4" s="194"/>
      <c r="R4" s="194"/>
      <c r="S4" s="194"/>
      <c r="T4" s="194"/>
      <c r="U4" s="194"/>
      <c r="V4" s="194"/>
      <c r="W4" s="194"/>
      <c r="X4" s="82"/>
    </row>
    <row r="5" spans="1:24" ht="23.25" customHeight="1">
      <c r="A5" s="82"/>
      <c r="B5" s="187" t="s">
        <v>15</v>
      </c>
      <c r="C5" s="187"/>
      <c r="D5" s="187"/>
      <c r="E5" s="187"/>
      <c r="F5" s="195" t="str">
        <f>入力シート!F19</f>
        <v>延岡株式会社</v>
      </c>
      <c r="G5" s="195"/>
      <c r="H5" s="195"/>
      <c r="I5" s="195"/>
      <c r="J5" s="195"/>
      <c r="K5" s="195"/>
      <c r="L5" s="195"/>
      <c r="M5" s="187" t="s">
        <v>1</v>
      </c>
      <c r="N5" s="187"/>
      <c r="O5" s="187"/>
      <c r="P5" s="187"/>
      <c r="Q5" s="189" t="str">
        <f>入力シート!F20</f>
        <v>延岡　太郎</v>
      </c>
      <c r="R5" s="189"/>
      <c r="S5" s="189"/>
      <c r="T5" s="189"/>
      <c r="U5" s="189"/>
      <c r="V5" s="189"/>
      <c r="W5" s="189"/>
      <c r="X5" s="82"/>
    </row>
    <row r="6" spans="1:24" ht="23.25" customHeight="1">
      <c r="A6" s="82"/>
      <c r="B6" s="187" t="s">
        <v>16</v>
      </c>
      <c r="C6" s="187"/>
      <c r="D6" s="187"/>
      <c r="E6" s="187"/>
      <c r="F6" s="189" t="str">
        <f>入力シート!F18</f>
        <v>宮崎県延岡市東本小路１番地２３</v>
      </c>
      <c r="G6" s="189"/>
      <c r="H6" s="189"/>
      <c r="I6" s="189"/>
      <c r="J6" s="189"/>
      <c r="K6" s="189"/>
      <c r="L6" s="189"/>
      <c r="M6" s="189"/>
      <c r="N6" s="189"/>
      <c r="O6" s="189"/>
      <c r="P6" s="189"/>
      <c r="Q6" s="189"/>
      <c r="R6" s="189"/>
      <c r="S6" s="189"/>
      <c r="T6" s="189"/>
      <c r="U6" s="189"/>
      <c r="V6" s="189"/>
      <c r="W6" s="189"/>
      <c r="X6" s="82"/>
    </row>
    <row r="7" spans="1:24">
      <c r="A7" s="82"/>
      <c r="B7" s="82"/>
      <c r="C7" s="82"/>
      <c r="D7" s="82"/>
      <c r="E7" s="82"/>
      <c r="F7" s="82"/>
      <c r="G7" s="82"/>
      <c r="H7" s="82"/>
      <c r="I7" s="82"/>
      <c r="J7" s="82"/>
      <c r="K7" s="82"/>
      <c r="L7" s="82"/>
      <c r="M7" s="82"/>
      <c r="N7" s="82"/>
      <c r="O7" s="82"/>
      <c r="P7" s="82"/>
      <c r="Q7" s="82"/>
      <c r="R7" s="82"/>
      <c r="S7" s="82"/>
      <c r="T7" s="82"/>
      <c r="U7" s="82"/>
      <c r="V7" s="82"/>
      <c r="W7" s="82"/>
      <c r="X7" s="82"/>
    </row>
    <row r="8" spans="1:24">
      <c r="A8" s="82"/>
      <c r="B8" s="187" t="s">
        <v>18</v>
      </c>
      <c r="C8" s="187"/>
      <c r="D8" s="187"/>
      <c r="E8" s="187"/>
      <c r="F8" s="187"/>
      <c r="G8" s="187"/>
      <c r="H8" s="187"/>
      <c r="I8" s="187"/>
      <c r="J8" s="187"/>
      <c r="K8" s="187"/>
      <c r="L8" s="187"/>
      <c r="M8" s="187"/>
      <c r="N8" s="187"/>
      <c r="O8" s="187"/>
      <c r="P8" s="187"/>
      <c r="Q8" s="192" t="s">
        <v>20</v>
      </c>
      <c r="R8" s="192"/>
      <c r="S8" s="192"/>
      <c r="T8" s="187" t="s">
        <v>19</v>
      </c>
      <c r="U8" s="187"/>
      <c r="V8" s="187"/>
      <c r="W8" s="187"/>
      <c r="X8" s="82"/>
    </row>
    <row r="9" spans="1:24">
      <c r="A9" s="82"/>
      <c r="B9" s="187"/>
      <c r="C9" s="187"/>
      <c r="D9" s="187"/>
      <c r="E9" s="187"/>
      <c r="F9" s="187"/>
      <c r="G9" s="187"/>
      <c r="H9" s="187"/>
      <c r="I9" s="187"/>
      <c r="J9" s="187"/>
      <c r="K9" s="187"/>
      <c r="L9" s="187"/>
      <c r="M9" s="187"/>
      <c r="N9" s="187"/>
      <c r="O9" s="187"/>
      <c r="P9" s="187"/>
      <c r="Q9" s="192"/>
      <c r="R9" s="192"/>
      <c r="S9" s="192"/>
      <c r="T9" s="187"/>
      <c r="U9" s="187"/>
      <c r="V9" s="187"/>
      <c r="W9" s="187"/>
      <c r="X9" s="82"/>
    </row>
    <row r="10" spans="1:24">
      <c r="A10" s="82"/>
      <c r="B10" s="179">
        <v>1</v>
      </c>
      <c r="C10" s="179"/>
      <c r="D10" s="191" t="s">
        <v>21</v>
      </c>
      <c r="E10" s="191"/>
      <c r="F10" s="191"/>
      <c r="G10" s="191"/>
      <c r="H10" s="191"/>
      <c r="I10" s="191"/>
      <c r="J10" s="191"/>
      <c r="K10" s="191"/>
      <c r="L10" s="191"/>
      <c r="M10" s="191"/>
      <c r="N10" s="191"/>
      <c r="O10" s="191"/>
      <c r="P10" s="191"/>
      <c r="Q10" s="189" t="str">
        <f>IF(入力シート!$G$27='１-2.事業計画兼収支予算（入力有）'!B10,"〇","")</f>
        <v>〇</v>
      </c>
      <c r="R10" s="189"/>
      <c r="S10" s="189"/>
      <c r="T10" s="190"/>
      <c r="U10" s="190"/>
      <c r="V10" s="190"/>
      <c r="W10" s="190"/>
      <c r="X10" s="82"/>
    </row>
    <row r="11" spans="1:24">
      <c r="A11" s="82"/>
      <c r="B11" s="179"/>
      <c r="C11" s="179"/>
      <c r="D11" s="191"/>
      <c r="E11" s="191"/>
      <c r="F11" s="191"/>
      <c r="G11" s="191"/>
      <c r="H11" s="191"/>
      <c r="I11" s="191"/>
      <c r="J11" s="191"/>
      <c r="K11" s="191"/>
      <c r="L11" s="191"/>
      <c r="M11" s="191"/>
      <c r="N11" s="191"/>
      <c r="O11" s="191"/>
      <c r="P11" s="191"/>
      <c r="Q11" s="189"/>
      <c r="R11" s="189"/>
      <c r="S11" s="189"/>
      <c r="T11" s="190"/>
      <c r="U11" s="190"/>
      <c r="V11" s="190"/>
      <c r="W11" s="190"/>
      <c r="X11" s="82"/>
    </row>
    <row r="12" spans="1:24">
      <c r="A12" s="82"/>
      <c r="B12" s="179">
        <v>2</v>
      </c>
      <c r="C12" s="179"/>
      <c r="D12" s="191" t="s">
        <v>22</v>
      </c>
      <c r="E12" s="191"/>
      <c r="F12" s="191"/>
      <c r="G12" s="191"/>
      <c r="H12" s="191"/>
      <c r="I12" s="191"/>
      <c r="J12" s="191"/>
      <c r="K12" s="191"/>
      <c r="L12" s="191"/>
      <c r="M12" s="191"/>
      <c r="N12" s="191"/>
      <c r="O12" s="191"/>
      <c r="P12" s="191"/>
      <c r="Q12" s="189" t="str">
        <f>IF(入力シート!$G$27='１-2.事業計画兼収支予算（入力有）'!B12,"〇","")</f>
        <v/>
      </c>
      <c r="R12" s="189"/>
      <c r="S12" s="189"/>
      <c r="T12" s="190"/>
      <c r="U12" s="190"/>
      <c r="V12" s="190"/>
      <c r="W12" s="190"/>
      <c r="X12" s="82"/>
    </row>
    <row r="13" spans="1:24">
      <c r="A13" s="82"/>
      <c r="B13" s="179"/>
      <c r="C13" s="179"/>
      <c r="D13" s="191"/>
      <c r="E13" s="191"/>
      <c r="F13" s="191"/>
      <c r="G13" s="191"/>
      <c r="H13" s="191"/>
      <c r="I13" s="191"/>
      <c r="J13" s="191"/>
      <c r="K13" s="191"/>
      <c r="L13" s="191"/>
      <c r="M13" s="191"/>
      <c r="N13" s="191"/>
      <c r="O13" s="191"/>
      <c r="P13" s="191"/>
      <c r="Q13" s="189"/>
      <c r="R13" s="189"/>
      <c r="S13" s="189"/>
      <c r="T13" s="190"/>
      <c r="U13" s="190"/>
      <c r="V13" s="190"/>
      <c r="W13" s="190"/>
      <c r="X13" s="82"/>
    </row>
    <row r="14" spans="1:24">
      <c r="A14" s="82"/>
      <c r="B14" s="179">
        <v>3</v>
      </c>
      <c r="C14" s="179"/>
      <c r="D14" s="191" t="s">
        <v>23</v>
      </c>
      <c r="E14" s="191"/>
      <c r="F14" s="191"/>
      <c r="G14" s="191"/>
      <c r="H14" s="191"/>
      <c r="I14" s="191"/>
      <c r="J14" s="191"/>
      <c r="K14" s="191"/>
      <c r="L14" s="191"/>
      <c r="M14" s="191"/>
      <c r="N14" s="191"/>
      <c r="O14" s="191"/>
      <c r="P14" s="191"/>
      <c r="Q14" s="189" t="str">
        <f>IF(入力シート!$G$27='１-2.事業計画兼収支予算（入力有）'!B14,"〇","")</f>
        <v/>
      </c>
      <c r="R14" s="189"/>
      <c r="S14" s="189"/>
      <c r="T14" s="190"/>
      <c r="U14" s="190"/>
      <c r="V14" s="190"/>
      <c r="W14" s="190"/>
      <c r="X14" s="82"/>
    </row>
    <row r="15" spans="1:24">
      <c r="A15" s="82"/>
      <c r="B15" s="179"/>
      <c r="C15" s="179"/>
      <c r="D15" s="191"/>
      <c r="E15" s="191"/>
      <c r="F15" s="191"/>
      <c r="G15" s="191"/>
      <c r="H15" s="191"/>
      <c r="I15" s="191"/>
      <c r="J15" s="191"/>
      <c r="K15" s="191"/>
      <c r="L15" s="191"/>
      <c r="M15" s="191"/>
      <c r="N15" s="191"/>
      <c r="O15" s="191"/>
      <c r="P15" s="191"/>
      <c r="Q15" s="189"/>
      <c r="R15" s="189"/>
      <c r="S15" s="189"/>
      <c r="T15" s="190"/>
      <c r="U15" s="190"/>
      <c r="V15" s="190"/>
      <c r="W15" s="190"/>
      <c r="X15" s="82"/>
    </row>
    <row r="16" spans="1:24">
      <c r="A16" s="82"/>
      <c r="B16" s="179">
        <v>4</v>
      </c>
      <c r="C16" s="179"/>
      <c r="D16" s="191" t="s">
        <v>24</v>
      </c>
      <c r="E16" s="191"/>
      <c r="F16" s="191"/>
      <c r="G16" s="191"/>
      <c r="H16" s="191"/>
      <c r="I16" s="191"/>
      <c r="J16" s="191"/>
      <c r="K16" s="191"/>
      <c r="L16" s="191"/>
      <c r="M16" s="191"/>
      <c r="N16" s="191"/>
      <c r="O16" s="191"/>
      <c r="P16" s="191"/>
      <c r="Q16" s="189" t="str">
        <f>IF(入力シート!$G$27='１-2.事業計画兼収支予算（入力有）'!B16,"〇","")</f>
        <v/>
      </c>
      <c r="R16" s="189"/>
      <c r="S16" s="189"/>
      <c r="T16" s="190"/>
      <c r="U16" s="190"/>
      <c r="V16" s="190"/>
      <c r="W16" s="190"/>
      <c r="X16" s="82"/>
    </row>
    <row r="17" spans="1:24">
      <c r="A17" s="82"/>
      <c r="B17" s="179"/>
      <c r="C17" s="179"/>
      <c r="D17" s="191"/>
      <c r="E17" s="191"/>
      <c r="F17" s="191"/>
      <c r="G17" s="191"/>
      <c r="H17" s="191"/>
      <c r="I17" s="191"/>
      <c r="J17" s="191"/>
      <c r="K17" s="191"/>
      <c r="L17" s="191"/>
      <c r="M17" s="191"/>
      <c r="N17" s="191"/>
      <c r="O17" s="191"/>
      <c r="P17" s="191"/>
      <c r="Q17" s="189"/>
      <c r="R17" s="189"/>
      <c r="S17" s="189"/>
      <c r="T17" s="190"/>
      <c r="U17" s="190"/>
      <c r="V17" s="190"/>
      <c r="W17" s="190"/>
      <c r="X17" s="82"/>
    </row>
    <row r="18" spans="1:24">
      <c r="A18" s="82"/>
      <c r="B18" s="179">
        <v>5</v>
      </c>
      <c r="C18" s="179"/>
      <c r="D18" s="191" t="s">
        <v>25</v>
      </c>
      <c r="E18" s="191"/>
      <c r="F18" s="191"/>
      <c r="G18" s="191"/>
      <c r="H18" s="191"/>
      <c r="I18" s="191"/>
      <c r="J18" s="191"/>
      <c r="K18" s="191"/>
      <c r="L18" s="191"/>
      <c r="M18" s="191"/>
      <c r="N18" s="191"/>
      <c r="O18" s="191"/>
      <c r="P18" s="191"/>
      <c r="Q18" s="189" t="str">
        <f>IF(入力シート!$G$27='１-2.事業計画兼収支予算（入力有）'!B18,"〇","")</f>
        <v/>
      </c>
      <c r="R18" s="189"/>
      <c r="S18" s="189"/>
      <c r="T18" s="190"/>
      <c r="U18" s="190"/>
      <c r="V18" s="190"/>
      <c r="W18" s="190"/>
      <c r="X18" s="82"/>
    </row>
    <row r="19" spans="1:24">
      <c r="A19" s="82"/>
      <c r="B19" s="179"/>
      <c r="C19" s="179"/>
      <c r="D19" s="191"/>
      <c r="E19" s="191"/>
      <c r="F19" s="191"/>
      <c r="G19" s="191"/>
      <c r="H19" s="191"/>
      <c r="I19" s="191"/>
      <c r="J19" s="191"/>
      <c r="K19" s="191"/>
      <c r="L19" s="191"/>
      <c r="M19" s="191"/>
      <c r="N19" s="191"/>
      <c r="O19" s="191"/>
      <c r="P19" s="191"/>
      <c r="Q19" s="189"/>
      <c r="R19" s="189"/>
      <c r="S19" s="189"/>
      <c r="T19" s="190"/>
      <c r="U19" s="190"/>
      <c r="V19" s="190"/>
      <c r="W19" s="190"/>
      <c r="X19" s="82"/>
    </row>
    <row r="20" spans="1:24">
      <c r="A20" s="82"/>
      <c r="B20" s="82"/>
      <c r="C20" s="82"/>
      <c r="D20" s="82"/>
      <c r="E20" s="82"/>
      <c r="F20" s="82"/>
      <c r="G20" s="82"/>
      <c r="H20" s="82"/>
      <c r="I20" s="82"/>
      <c r="J20" s="82"/>
      <c r="K20" s="82"/>
      <c r="L20" s="82"/>
      <c r="M20" s="82"/>
      <c r="N20" s="82"/>
      <c r="O20" s="82"/>
      <c r="P20" s="82"/>
      <c r="Q20" s="82"/>
      <c r="R20" s="82"/>
      <c r="S20" s="82"/>
      <c r="T20" s="82"/>
      <c r="U20" s="82"/>
      <c r="V20" s="82"/>
      <c r="W20" s="82"/>
      <c r="X20" s="82"/>
    </row>
    <row r="21" spans="1:24">
      <c r="A21" s="82"/>
      <c r="B21" s="187" t="s">
        <v>52</v>
      </c>
      <c r="C21" s="187"/>
      <c r="D21" s="187"/>
      <c r="E21" s="187"/>
      <c r="F21" s="187"/>
      <c r="G21" s="187"/>
      <c r="H21" s="187"/>
      <c r="I21" s="187"/>
      <c r="J21" s="187"/>
      <c r="K21" s="187"/>
      <c r="L21" s="187"/>
      <c r="M21" s="187"/>
      <c r="N21" s="187"/>
      <c r="O21" s="187"/>
      <c r="P21" s="187"/>
      <c r="Q21" s="187"/>
      <c r="R21" s="187"/>
      <c r="S21" s="187"/>
      <c r="T21" s="187"/>
      <c r="U21" s="187"/>
      <c r="V21" s="187"/>
      <c r="W21" s="187"/>
      <c r="X21" s="82"/>
    </row>
    <row r="22" spans="1:24">
      <c r="A22" s="82"/>
      <c r="B22" s="187"/>
      <c r="C22" s="187"/>
      <c r="D22" s="187"/>
      <c r="E22" s="187"/>
      <c r="F22" s="187"/>
      <c r="G22" s="187"/>
      <c r="H22" s="187"/>
      <c r="I22" s="187"/>
      <c r="J22" s="187"/>
      <c r="K22" s="187"/>
      <c r="L22" s="187"/>
      <c r="M22" s="187"/>
      <c r="N22" s="187"/>
      <c r="O22" s="187"/>
      <c r="P22" s="187"/>
      <c r="Q22" s="187"/>
      <c r="R22" s="187"/>
      <c r="S22" s="187"/>
      <c r="T22" s="187"/>
      <c r="U22" s="187"/>
      <c r="V22" s="187"/>
      <c r="W22" s="187"/>
      <c r="X22" s="82"/>
    </row>
    <row r="23" spans="1:24">
      <c r="A23" s="82"/>
      <c r="B23" s="221">
        <f>入力シート!F42</f>
        <v>0</v>
      </c>
      <c r="C23" s="221"/>
      <c r="D23" s="221"/>
      <c r="E23" s="221"/>
      <c r="F23" s="221"/>
      <c r="G23" s="221"/>
      <c r="H23" s="221"/>
      <c r="I23" s="221"/>
      <c r="J23" s="221"/>
      <c r="K23" s="221"/>
      <c r="L23" s="221"/>
      <c r="M23" s="221"/>
      <c r="N23" s="221"/>
      <c r="O23" s="221"/>
      <c r="P23" s="221"/>
      <c r="Q23" s="221"/>
      <c r="R23" s="221"/>
      <c r="S23" s="221"/>
      <c r="T23" s="221"/>
      <c r="U23" s="221"/>
      <c r="V23" s="221"/>
      <c r="W23" s="221"/>
      <c r="X23" s="82"/>
    </row>
    <row r="24" spans="1:24">
      <c r="A24" s="82"/>
      <c r="B24" s="221"/>
      <c r="C24" s="221"/>
      <c r="D24" s="221"/>
      <c r="E24" s="221"/>
      <c r="F24" s="221"/>
      <c r="G24" s="221"/>
      <c r="H24" s="221"/>
      <c r="I24" s="221"/>
      <c r="J24" s="221"/>
      <c r="K24" s="221"/>
      <c r="L24" s="221"/>
      <c r="M24" s="221"/>
      <c r="N24" s="221"/>
      <c r="O24" s="221"/>
      <c r="P24" s="221"/>
      <c r="Q24" s="221"/>
      <c r="R24" s="221"/>
      <c r="S24" s="221"/>
      <c r="T24" s="221"/>
      <c r="U24" s="221"/>
      <c r="V24" s="221"/>
      <c r="W24" s="221"/>
      <c r="X24" s="82"/>
    </row>
    <row r="25" spans="1:24">
      <c r="A25" s="82"/>
      <c r="B25" s="221"/>
      <c r="C25" s="221"/>
      <c r="D25" s="221"/>
      <c r="E25" s="221"/>
      <c r="F25" s="221"/>
      <c r="G25" s="221"/>
      <c r="H25" s="221"/>
      <c r="I25" s="221"/>
      <c r="J25" s="221"/>
      <c r="K25" s="221"/>
      <c r="L25" s="221"/>
      <c r="M25" s="221"/>
      <c r="N25" s="221"/>
      <c r="O25" s="221"/>
      <c r="P25" s="221"/>
      <c r="Q25" s="221"/>
      <c r="R25" s="221"/>
      <c r="S25" s="221"/>
      <c r="T25" s="221"/>
      <c r="U25" s="221"/>
      <c r="V25" s="221"/>
      <c r="W25" s="221"/>
      <c r="X25" s="82"/>
    </row>
    <row r="26" spans="1:24">
      <c r="A26" s="82"/>
      <c r="B26" s="221"/>
      <c r="C26" s="221"/>
      <c r="D26" s="221"/>
      <c r="E26" s="221"/>
      <c r="F26" s="221"/>
      <c r="G26" s="221"/>
      <c r="H26" s="221"/>
      <c r="I26" s="221"/>
      <c r="J26" s="221"/>
      <c r="K26" s="221"/>
      <c r="L26" s="221"/>
      <c r="M26" s="221"/>
      <c r="N26" s="221"/>
      <c r="O26" s="221"/>
      <c r="P26" s="221"/>
      <c r="Q26" s="221"/>
      <c r="R26" s="221"/>
      <c r="S26" s="221"/>
      <c r="T26" s="221"/>
      <c r="U26" s="221"/>
      <c r="V26" s="221"/>
      <c r="W26" s="221"/>
      <c r="X26" s="82"/>
    </row>
    <row r="27" spans="1:24">
      <c r="A27" s="82"/>
      <c r="B27" s="221"/>
      <c r="C27" s="221"/>
      <c r="D27" s="221"/>
      <c r="E27" s="221"/>
      <c r="F27" s="221"/>
      <c r="G27" s="221"/>
      <c r="H27" s="221"/>
      <c r="I27" s="221"/>
      <c r="J27" s="221"/>
      <c r="K27" s="221"/>
      <c r="L27" s="221"/>
      <c r="M27" s="221"/>
      <c r="N27" s="221"/>
      <c r="O27" s="221"/>
      <c r="P27" s="221"/>
      <c r="Q27" s="221"/>
      <c r="R27" s="221"/>
      <c r="S27" s="221"/>
      <c r="T27" s="221"/>
      <c r="U27" s="221"/>
      <c r="V27" s="221"/>
      <c r="W27" s="221"/>
      <c r="X27" s="82"/>
    </row>
    <row r="28" spans="1:24">
      <c r="A28" s="82"/>
      <c r="B28" s="221"/>
      <c r="C28" s="221"/>
      <c r="D28" s="221"/>
      <c r="E28" s="221"/>
      <c r="F28" s="221"/>
      <c r="G28" s="221"/>
      <c r="H28" s="221"/>
      <c r="I28" s="221"/>
      <c r="J28" s="221"/>
      <c r="K28" s="221"/>
      <c r="L28" s="221"/>
      <c r="M28" s="221"/>
      <c r="N28" s="221"/>
      <c r="O28" s="221"/>
      <c r="P28" s="221"/>
      <c r="Q28" s="221"/>
      <c r="R28" s="221"/>
      <c r="S28" s="221"/>
      <c r="T28" s="221"/>
      <c r="U28" s="221"/>
      <c r="V28" s="221"/>
      <c r="W28" s="221"/>
      <c r="X28" s="82"/>
    </row>
    <row r="29" spans="1:24">
      <c r="A29" s="82"/>
      <c r="B29" s="82"/>
      <c r="C29" s="82"/>
      <c r="D29" s="82"/>
      <c r="E29" s="82"/>
      <c r="F29" s="82"/>
      <c r="G29" s="82"/>
      <c r="H29" s="82"/>
      <c r="I29" s="82"/>
      <c r="J29" s="82"/>
      <c r="K29" s="82"/>
      <c r="L29" s="82"/>
      <c r="M29" s="82"/>
      <c r="N29" s="82"/>
      <c r="O29" s="82"/>
      <c r="P29" s="82"/>
      <c r="Q29" s="82"/>
      <c r="R29" s="82"/>
      <c r="S29" s="82"/>
      <c r="T29" s="82"/>
      <c r="U29" s="82"/>
      <c r="V29" s="82"/>
      <c r="W29" s="82"/>
      <c r="X29" s="82"/>
    </row>
    <row r="30" spans="1:24">
      <c r="A30" s="82"/>
      <c r="B30" s="82" t="s">
        <v>27</v>
      </c>
      <c r="C30" s="82"/>
      <c r="D30" s="82"/>
      <c r="E30" s="82"/>
      <c r="F30" s="82"/>
      <c r="G30" s="82"/>
      <c r="H30" s="82"/>
      <c r="I30" s="82"/>
      <c r="J30" s="82"/>
      <c r="K30" s="82"/>
      <c r="L30" s="82"/>
      <c r="M30" s="82"/>
      <c r="N30" s="82"/>
      <c r="O30" s="82"/>
      <c r="P30" s="82"/>
      <c r="Q30" s="82"/>
      <c r="R30" s="82"/>
      <c r="S30" s="82"/>
      <c r="T30" s="82"/>
      <c r="U30" s="82"/>
      <c r="V30" s="82"/>
      <c r="W30" s="82"/>
      <c r="X30" s="82"/>
    </row>
    <row r="31" spans="1:24" ht="9.75" customHeight="1">
      <c r="A31" s="82"/>
      <c r="B31" s="187" t="s">
        <v>28</v>
      </c>
      <c r="C31" s="187"/>
      <c r="D31" s="187"/>
      <c r="E31" s="187"/>
      <c r="F31" s="187"/>
      <c r="G31" s="187"/>
      <c r="H31" s="187"/>
      <c r="I31" s="187"/>
      <c r="J31" s="187" t="s">
        <v>29</v>
      </c>
      <c r="K31" s="187"/>
      <c r="L31" s="187"/>
      <c r="M31" s="187"/>
      <c r="N31" s="187"/>
      <c r="O31" s="187"/>
      <c r="P31" s="187" t="s">
        <v>19</v>
      </c>
      <c r="Q31" s="187"/>
      <c r="R31" s="187"/>
      <c r="S31" s="187"/>
      <c r="T31" s="187"/>
      <c r="U31" s="187"/>
      <c r="V31" s="187"/>
      <c r="W31" s="187"/>
      <c r="X31" s="82"/>
    </row>
    <row r="32" spans="1:24" ht="9.75" customHeight="1">
      <c r="A32" s="82"/>
      <c r="B32" s="187"/>
      <c r="C32" s="187"/>
      <c r="D32" s="187"/>
      <c r="E32" s="187"/>
      <c r="F32" s="187"/>
      <c r="G32" s="187"/>
      <c r="H32" s="187"/>
      <c r="I32" s="187"/>
      <c r="J32" s="187"/>
      <c r="K32" s="187"/>
      <c r="L32" s="187"/>
      <c r="M32" s="187"/>
      <c r="N32" s="187"/>
      <c r="O32" s="187"/>
      <c r="P32" s="187"/>
      <c r="Q32" s="187"/>
      <c r="R32" s="187"/>
      <c r="S32" s="187"/>
      <c r="T32" s="187"/>
      <c r="U32" s="187"/>
      <c r="V32" s="187"/>
      <c r="W32" s="187"/>
      <c r="X32" s="82"/>
    </row>
    <row r="33" spans="1:24" ht="9.75" customHeight="1">
      <c r="A33" s="82"/>
      <c r="B33" s="179" t="s">
        <v>30</v>
      </c>
      <c r="C33" s="179"/>
      <c r="D33" s="179"/>
      <c r="E33" s="179"/>
      <c r="F33" s="179"/>
      <c r="G33" s="179"/>
      <c r="H33" s="179"/>
      <c r="I33" s="179"/>
      <c r="J33" s="185">
        <f>入力シート!F46</f>
        <v>1000000</v>
      </c>
      <c r="K33" s="185"/>
      <c r="L33" s="185"/>
      <c r="M33" s="185"/>
      <c r="N33" s="185"/>
      <c r="O33" s="185"/>
      <c r="P33" s="179"/>
      <c r="Q33" s="179"/>
      <c r="R33" s="179"/>
      <c r="S33" s="179"/>
      <c r="T33" s="179"/>
      <c r="U33" s="179"/>
      <c r="V33" s="179"/>
      <c r="W33" s="179"/>
      <c r="X33" s="82"/>
    </row>
    <row r="34" spans="1:24" ht="9.75" customHeight="1">
      <c r="A34" s="82"/>
      <c r="B34" s="179"/>
      <c r="C34" s="179"/>
      <c r="D34" s="179"/>
      <c r="E34" s="179"/>
      <c r="F34" s="179"/>
      <c r="G34" s="179"/>
      <c r="H34" s="179"/>
      <c r="I34" s="179"/>
      <c r="J34" s="185"/>
      <c r="K34" s="185"/>
      <c r="L34" s="185"/>
      <c r="M34" s="185"/>
      <c r="N34" s="185"/>
      <c r="O34" s="185"/>
      <c r="P34" s="179"/>
      <c r="Q34" s="179"/>
      <c r="R34" s="179"/>
      <c r="S34" s="179"/>
      <c r="T34" s="179"/>
      <c r="U34" s="179"/>
      <c r="V34" s="179"/>
      <c r="W34" s="179"/>
      <c r="X34" s="82"/>
    </row>
    <row r="35" spans="1:24" ht="9.75" customHeight="1">
      <c r="A35" s="82"/>
      <c r="B35" s="179" t="s">
        <v>31</v>
      </c>
      <c r="C35" s="179"/>
      <c r="D35" s="179"/>
      <c r="E35" s="179"/>
      <c r="F35" s="179"/>
      <c r="G35" s="179"/>
      <c r="H35" s="179"/>
      <c r="I35" s="179"/>
      <c r="J35" s="185">
        <f>入力シート!F40-入力シート!F46</f>
        <v>1200000</v>
      </c>
      <c r="K35" s="185"/>
      <c r="L35" s="185"/>
      <c r="M35" s="185"/>
      <c r="N35" s="185"/>
      <c r="O35" s="185"/>
      <c r="P35" s="179"/>
      <c r="Q35" s="179"/>
      <c r="R35" s="179"/>
      <c r="S35" s="179"/>
      <c r="T35" s="179"/>
      <c r="U35" s="179"/>
      <c r="V35" s="179"/>
      <c r="W35" s="179"/>
      <c r="X35" s="82"/>
    </row>
    <row r="36" spans="1:24" ht="9.75" customHeight="1">
      <c r="A36" s="82"/>
      <c r="B36" s="179"/>
      <c r="C36" s="179"/>
      <c r="D36" s="179"/>
      <c r="E36" s="179"/>
      <c r="F36" s="179"/>
      <c r="G36" s="179"/>
      <c r="H36" s="179"/>
      <c r="I36" s="179"/>
      <c r="J36" s="185"/>
      <c r="K36" s="185"/>
      <c r="L36" s="185"/>
      <c r="M36" s="185"/>
      <c r="N36" s="185"/>
      <c r="O36" s="185"/>
      <c r="P36" s="179"/>
      <c r="Q36" s="179"/>
      <c r="R36" s="179"/>
      <c r="S36" s="179"/>
      <c r="T36" s="179"/>
      <c r="U36" s="179"/>
      <c r="V36" s="179"/>
      <c r="W36" s="179"/>
      <c r="X36" s="82"/>
    </row>
    <row r="37" spans="1:24" ht="9.75" customHeight="1">
      <c r="A37" s="82"/>
      <c r="B37" s="179" t="s">
        <v>32</v>
      </c>
      <c r="C37" s="179"/>
      <c r="D37" s="179"/>
      <c r="E37" s="179"/>
      <c r="F37" s="179"/>
      <c r="G37" s="179"/>
      <c r="H37" s="179"/>
      <c r="I37" s="179"/>
      <c r="J37" s="185">
        <f>SUM(J33:O36)</f>
        <v>2200000</v>
      </c>
      <c r="K37" s="185"/>
      <c r="L37" s="185"/>
      <c r="M37" s="185"/>
      <c r="N37" s="185"/>
      <c r="O37" s="185"/>
      <c r="P37" s="179"/>
      <c r="Q37" s="179"/>
      <c r="R37" s="179"/>
      <c r="S37" s="179"/>
      <c r="T37" s="179"/>
      <c r="U37" s="179"/>
      <c r="V37" s="179"/>
      <c r="W37" s="179"/>
      <c r="X37" s="82"/>
    </row>
    <row r="38" spans="1:24" ht="9.75" customHeight="1">
      <c r="A38" s="82"/>
      <c r="B38" s="179"/>
      <c r="C38" s="179"/>
      <c r="D38" s="179"/>
      <c r="E38" s="179"/>
      <c r="F38" s="179"/>
      <c r="G38" s="179"/>
      <c r="H38" s="179"/>
      <c r="I38" s="179"/>
      <c r="J38" s="185"/>
      <c r="K38" s="185"/>
      <c r="L38" s="185"/>
      <c r="M38" s="185"/>
      <c r="N38" s="185"/>
      <c r="O38" s="185"/>
      <c r="P38" s="179"/>
      <c r="Q38" s="179"/>
      <c r="R38" s="179"/>
      <c r="S38" s="179"/>
      <c r="T38" s="179"/>
      <c r="U38" s="179"/>
      <c r="V38" s="179"/>
      <c r="W38" s="179"/>
      <c r="X38" s="82"/>
    </row>
    <row r="39" spans="1:24">
      <c r="A39" s="82"/>
      <c r="B39" s="82"/>
      <c r="C39" s="82"/>
      <c r="D39" s="82"/>
      <c r="E39" s="82"/>
      <c r="F39" s="82"/>
      <c r="G39" s="82"/>
      <c r="H39" s="82"/>
      <c r="I39" s="82"/>
      <c r="J39" s="82"/>
      <c r="K39" s="82"/>
      <c r="L39" s="82"/>
      <c r="M39" s="82"/>
      <c r="N39" s="82"/>
      <c r="O39" s="82"/>
      <c r="P39" s="82"/>
      <c r="Q39" s="82"/>
      <c r="R39" s="82"/>
      <c r="S39" s="82"/>
      <c r="T39" s="82"/>
      <c r="U39" s="82"/>
      <c r="V39" s="82"/>
      <c r="W39" s="82"/>
      <c r="X39" s="82"/>
    </row>
    <row r="40" spans="1:24">
      <c r="A40" s="82"/>
      <c r="B40" s="82" t="s">
        <v>33</v>
      </c>
      <c r="C40" s="82"/>
      <c r="D40" s="82"/>
      <c r="E40" s="82"/>
      <c r="F40" s="82"/>
      <c r="G40" s="82"/>
      <c r="H40" s="82"/>
      <c r="I40" s="82"/>
      <c r="J40" s="82"/>
      <c r="K40" s="82"/>
      <c r="L40" s="82"/>
      <c r="M40" s="82"/>
      <c r="N40" s="82"/>
      <c r="O40" s="82"/>
      <c r="P40" s="82"/>
      <c r="Q40" s="82"/>
      <c r="R40" s="82"/>
      <c r="S40" s="82"/>
      <c r="T40" s="82"/>
      <c r="U40" s="82"/>
      <c r="V40" s="82"/>
      <c r="W40" s="82"/>
      <c r="X40" s="82"/>
    </row>
    <row r="41" spans="1:24" s="47" customFormat="1" ht="20.25" customHeight="1">
      <c r="A41" s="83"/>
      <c r="B41" s="169" t="s">
        <v>220</v>
      </c>
      <c r="C41" s="170"/>
      <c r="D41" s="170"/>
      <c r="E41" s="170"/>
      <c r="F41" s="170"/>
      <c r="G41" s="170"/>
      <c r="H41" s="170"/>
      <c r="I41" s="171"/>
      <c r="J41" s="218">
        <v>1000000</v>
      </c>
      <c r="K41" s="219"/>
      <c r="L41" s="219"/>
      <c r="M41" s="219"/>
      <c r="N41" s="219"/>
      <c r="O41" s="220"/>
      <c r="P41" s="169"/>
      <c r="Q41" s="170"/>
      <c r="R41" s="170"/>
      <c r="S41" s="170"/>
      <c r="T41" s="170"/>
      <c r="U41" s="170"/>
      <c r="V41" s="170"/>
      <c r="W41" s="171"/>
      <c r="X41" s="83"/>
    </row>
    <row r="42" spans="1:24" s="47" customFormat="1" ht="20.25" customHeight="1">
      <c r="A42" s="83"/>
      <c r="B42" s="169" t="s">
        <v>181</v>
      </c>
      <c r="C42" s="170"/>
      <c r="D42" s="170"/>
      <c r="E42" s="170"/>
      <c r="F42" s="170"/>
      <c r="G42" s="170"/>
      <c r="H42" s="170"/>
      <c r="I42" s="171"/>
      <c r="J42" s="218">
        <v>1000000</v>
      </c>
      <c r="K42" s="219"/>
      <c r="L42" s="219"/>
      <c r="M42" s="219"/>
      <c r="N42" s="219"/>
      <c r="O42" s="220"/>
      <c r="P42" s="169"/>
      <c r="Q42" s="170"/>
      <c r="R42" s="170"/>
      <c r="S42" s="170"/>
      <c r="T42" s="170"/>
      <c r="U42" s="170"/>
      <c r="V42" s="170"/>
      <c r="W42" s="171"/>
      <c r="X42" s="83"/>
    </row>
    <row r="43" spans="1:24" s="47" customFormat="1" ht="20.25" customHeight="1">
      <c r="A43" s="83"/>
      <c r="B43" s="169"/>
      <c r="C43" s="170"/>
      <c r="D43" s="170"/>
      <c r="E43" s="170"/>
      <c r="F43" s="170"/>
      <c r="G43" s="170"/>
      <c r="H43" s="170"/>
      <c r="I43" s="171"/>
      <c r="J43" s="218"/>
      <c r="K43" s="219"/>
      <c r="L43" s="219"/>
      <c r="M43" s="219"/>
      <c r="N43" s="219"/>
      <c r="O43" s="220"/>
      <c r="P43" s="169"/>
      <c r="Q43" s="170"/>
      <c r="R43" s="170"/>
      <c r="S43" s="170"/>
      <c r="T43" s="170"/>
      <c r="U43" s="170"/>
      <c r="V43" s="170"/>
      <c r="W43" s="171"/>
      <c r="X43" s="83"/>
    </row>
    <row r="44" spans="1:24" s="47" customFormat="1" ht="20.25" customHeight="1">
      <c r="A44" s="83"/>
      <c r="B44" s="169"/>
      <c r="C44" s="170"/>
      <c r="D44" s="170"/>
      <c r="E44" s="170"/>
      <c r="F44" s="170"/>
      <c r="G44" s="170"/>
      <c r="H44" s="170"/>
      <c r="I44" s="171"/>
      <c r="J44" s="218"/>
      <c r="K44" s="219"/>
      <c r="L44" s="219"/>
      <c r="M44" s="219"/>
      <c r="N44" s="219"/>
      <c r="O44" s="220"/>
      <c r="P44" s="169"/>
      <c r="Q44" s="170"/>
      <c r="R44" s="170"/>
      <c r="S44" s="170"/>
      <c r="T44" s="170"/>
      <c r="U44" s="170"/>
      <c r="V44" s="170"/>
      <c r="W44" s="171"/>
      <c r="X44" s="83"/>
    </row>
    <row r="45" spans="1:24" s="47" customFormat="1" ht="20.25" customHeight="1">
      <c r="A45" s="83"/>
      <c r="B45" s="169"/>
      <c r="C45" s="170"/>
      <c r="D45" s="170"/>
      <c r="E45" s="170"/>
      <c r="F45" s="170"/>
      <c r="G45" s="170"/>
      <c r="H45" s="170"/>
      <c r="I45" s="171"/>
      <c r="J45" s="218"/>
      <c r="K45" s="219"/>
      <c r="L45" s="219"/>
      <c r="M45" s="219"/>
      <c r="N45" s="219"/>
      <c r="O45" s="220"/>
      <c r="P45" s="169"/>
      <c r="Q45" s="170"/>
      <c r="R45" s="170"/>
      <c r="S45" s="170"/>
      <c r="T45" s="170"/>
      <c r="U45" s="170"/>
      <c r="V45" s="170"/>
      <c r="W45" s="171"/>
      <c r="X45" s="83"/>
    </row>
    <row r="46" spans="1:24" ht="9.75" customHeight="1">
      <c r="A46" s="82"/>
      <c r="B46" s="176" t="s">
        <v>148</v>
      </c>
      <c r="C46" s="176"/>
      <c r="D46" s="176"/>
      <c r="E46" s="176"/>
      <c r="F46" s="176"/>
      <c r="G46" s="176"/>
      <c r="H46" s="176"/>
      <c r="I46" s="176"/>
      <c r="J46" s="217">
        <f>SUM(J41:O45)</f>
        <v>2000000</v>
      </c>
      <c r="K46" s="217"/>
      <c r="L46" s="217"/>
      <c r="M46" s="217"/>
      <c r="N46" s="217"/>
      <c r="O46" s="217"/>
      <c r="P46" s="178" t="s">
        <v>35</v>
      </c>
      <c r="Q46" s="178"/>
      <c r="R46" s="178"/>
      <c r="S46" s="178"/>
      <c r="T46" s="178"/>
      <c r="U46" s="178"/>
      <c r="V46" s="178"/>
      <c r="W46" s="178"/>
      <c r="X46" s="82"/>
    </row>
    <row r="47" spans="1:24" ht="9.75" customHeight="1">
      <c r="A47" s="82"/>
      <c r="B47" s="176"/>
      <c r="C47" s="176"/>
      <c r="D47" s="176"/>
      <c r="E47" s="176"/>
      <c r="F47" s="176"/>
      <c r="G47" s="176"/>
      <c r="H47" s="176"/>
      <c r="I47" s="176"/>
      <c r="J47" s="217"/>
      <c r="K47" s="217"/>
      <c r="L47" s="217"/>
      <c r="M47" s="217"/>
      <c r="N47" s="217"/>
      <c r="O47" s="217"/>
      <c r="P47" s="178"/>
      <c r="Q47" s="178"/>
      <c r="R47" s="178"/>
      <c r="S47" s="178"/>
      <c r="T47" s="178"/>
      <c r="U47" s="178"/>
      <c r="V47" s="178"/>
      <c r="W47" s="178"/>
      <c r="X47" s="82"/>
    </row>
    <row r="48" spans="1:24" ht="9.75" customHeight="1">
      <c r="A48" s="82"/>
      <c r="B48" s="179" t="s">
        <v>34</v>
      </c>
      <c r="C48" s="179"/>
      <c r="D48" s="179"/>
      <c r="E48" s="179"/>
      <c r="F48" s="179"/>
      <c r="G48" s="179"/>
      <c r="H48" s="179"/>
      <c r="I48" s="179"/>
      <c r="J48" s="215">
        <v>200000</v>
      </c>
      <c r="K48" s="215"/>
      <c r="L48" s="215"/>
      <c r="M48" s="215"/>
      <c r="N48" s="215"/>
      <c r="O48" s="215"/>
      <c r="P48" s="179"/>
      <c r="Q48" s="179"/>
      <c r="R48" s="179"/>
      <c r="S48" s="179"/>
      <c r="T48" s="179"/>
      <c r="U48" s="179"/>
      <c r="V48" s="179"/>
      <c r="W48" s="179"/>
      <c r="X48" s="82"/>
    </row>
    <row r="49" spans="1:24" ht="9.75" customHeight="1">
      <c r="A49" s="82"/>
      <c r="B49" s="179"/>
      <c r="C49" s="179"/>
      <c r="D49" s="179"/>
      <c r="E49" s="179"/>
      <c r="F49" s="179"/>
      <c r="G49" s="179"/>
      <c r="H49" s="179"/>
      <c r="I49" s="179"/>
      <c r="J49" s="215"/>
      <c r="K49" s="215"/>
      <c r="L49" s="215"/>
      <c r="M49" s="215"/>
      <c r="N49" s="215"/>
      <c r="O49" s="215"/>
      <c r="P49" s="179"/>
      <c r="Q49" s="179"/>
      <c r="R49" s="179"/>
      <c r="S49" s="179"/>
      <c r="T49" s="179"/>
      <c r="U49" s="179"/>
      <c r="V49" s="179"/>
      <c r="W49" s="179"/>
      <c r="X49" s="82"/>
    </row>
    <row r="50" spans="1:24" ht="9.75" customHeight="1">
      <c r="A50" s="82"/>
      <c r="B50" s="173" t="s">
        <v>32</v>
      </c>
      <c r="C50" s="173"/>
      <c r="D50" s="173"/>
      <c r="E50" s="173"/>
      <c r="F50" s="173"/>
      <c r="G50" s="173"/>
      <c r="H50" s="173"/>
      <c r="I50" s="173"/>
      <c r="J50" s="216">
        <f>SUM(J46:O49)</f>
        <v>2200000</v>
      </c>
      <c r="K50" s="216"/>
      <c r="L50" s="216"/>
      <c r="M50" s="216"/>
      <c r="N50" s="216"/>
      <c r="O50" s="216"/>
      <c r="P50" s="173"/>
      <c r="Q50" s="173"/>
      <c r="R50" s="173"/>
      <c r="S50" s="173"/>
      <c r="T50" s="173"/>
      <c r="U50" s="173"/>
      <c r="V50" s="173"/>
      <c r="W50" s="173"/>
      <c r="X50" s="82"/>
    </row>
    <row r="51" spans="1:24" ht="9.75" customHeight="1">
      <c r="A51" s="82"/>
      <c r="B51" s="173"/>
      <c r="C51" s="173"/>
      <c r="D51" s="173"/>
      <c r="E51" s="173"/>
      <c r="F51" s="173"/>
      <c r="G51" s="173"/>
      <c r="H51" s="173"/>
      <c r="I51" s="173"/>
      <c r="J51" s="216"/>
      <c r="K51" s="216"/>
      <c r="L51" s="216"/>
      <c r="M51" s="216"/>
      <c r="N51" s="216"/>
      <c r="O51" s="216"/>
      <c r="P51" s="173"/>
      <c r="Q51" s="173"/>
      <c r="R51" s="173"/>
      <c r="S51" s="173"/>
      <c r="T51" s="173"/>
      <c r="U51" s="173"/>
      <c r="V51" s="173"/>
      <c r="W51" s="173"/>
      <c r="X51" s="82"/>
    </row>
    <row r="52" spans="1:24">
      <c r="A52" s="82"/>
      <c r="B52" s="82"/>
      <c r="C52" s="82"/>
      <c r="D52" s="82"/>
      <c r="E52" s="82"/>
      <c r="F52" s="82"/>
      <c r="G52" s="82"/>
      <c r="H52" s="82"/>
      <c r="I52" s="82"/>
      <c r="J52" s="82"/>
      <c r="K52" s="82"/>
      <c r="L52" s="82"/>
      <c r="M52" s="82"/>
      <c r="N52" s="82"/>
      <c r="O52" s="82"/>
      <c r="P52" s="82"/>
      <c r="Q52" s="82"/>
      <c r="R52" s="82"/>
      <c r="S52" s="82"/>
      <c r="T52" s="82"/>
      <c r="U52" s="82"/>
      <c r="V52" s="82"/>
      <c r="W52" s="82"/>
      <c r="X52" s="82"/>
    </row>
    <row r="53" spans="1:24">
      <c r="A53" s="82"/>
      <c r="B53" s="82" t="s">
        <v>53</v>
      </c>
      <c r="C53" s="82"/>
      <c r="D53" s="82"/>
      <c r="E53" s="82"/>
      <c r="F53" s="82"/>
      <c r="G53" s="82"/>
      <c r="H53" s="82"/>
      <c r="I53" s="82"/>
      <c r="J53" s="82"/>
      <c r="K53" s="82"/>
      <c r="L53" s="82"/>
      <c r="M53" s="82"/>
      <c r="N53" s="82"/>
      <c r="O53" s="82"/>
      <c r="P53" s="82"/>
      <c r="Q53" s="82"/>
      <c r="R53" s="82"/>
      <c r="S53" s="82"/>
      <c r="T53" s="82"/>
      <c r="U53" s="82"/>
      <c r="V53" s="82"/>
      <c r="W53" s="82"/>
      <c r="X53" s="82"/>
    </row>
    <row r="54" spans="1:24">
      <c r="A54" s="82"/>
      <c r="B54" s="82"/>
      <c r="C54" s="222">
        <f>入力シート!F49</f>
        <v>46096</v>
      </c>
      <c r="D54" s="222"/>
      <c r="E54" s="222"/>
      <c r="F54" s="222"/>
      <c r="G54" s="222"/>
      <c r="H54" s="222"/>
      <c r="I54" s="82"/>
      <c r="J54" s="82"/>
      <c r="K54" s="82"/>
      <c r="L54" s="82"/>
      <c r="M54" s="82"/>
      <c r="N54" s="82"/>
      <c r="O54" s="82"/>
      <c r="P54" s="82"/>
      <c r="Q54" s="82"/>
      <c r="R54" s="82"/>
      <c r="S54" s="82"/>
      <c r="T54" s="82"/>
      <c r="U54" s="82"/>
      <c r="V54" s="82"/>
      <c r="W54" s="82"/>
      <c r="X54" s="82"/>
    </row>
    <row r="55" spans="1:24">
      <c r="A55" s="82"/>
      <c r="B55" s="82"/>
      <c r="C55" s="82"/>
      <c r="D55" s="82"/>
      <c r="E55" s="82"/>
      <c r="F55" s="94" t="s">
        <v>55</v>
      </c>
      <c r="G55" s="82"/>
      <c r="H55" s="223" t="str">
        <f>F6</f>
        <v>宮崎県延岡市東本小路１番地２３</v>
      </c>
      <c r="I55" s="223"/>
      <c r="J55" s="223"/>
      <c r="K55" s="223"/>
      <c r="L55" s="223"/>
      <c r="M55" s="223"/>
      <c r="N55" s="223"/>
      <c r="O55" s="223"/>
      <c r="P55" s="223"/>
      <c r="Q55" s="223"/>
      <c r="R55" s="223"/>
      <c r="S55" s="223"/>
      <c r="T55" s="223"/>
      <c r="U55" s="223"/>
      <c r="V55" s="223"/>
      <c r="W55" s="223"/>
      <c r="X55" s="82"/>
    </row>
    <row r="56" spans="1:24">
      <c r="A56" s="82"/>
      <c r="B56" s="82"/>
      <c r="C56" s="82"/>
      <c r="D56" s="82"/>
      <c r="E56" s="82"/>
      <c r="F56" s="94" t="s">
        <v>54</v>
      </c>
      <c r="G56" s="82"/>
      <c r="H56" s="223" t="str">
        <f>F5</f>
        <v>延岡株式会社</v>
      </c>
      <c r="I56" s="223"/>
      <c r="J56" s="223"/>
      <c r="K56" s="223"/>
      <c r="L56" s="223"/>
      <c r="M56" s="223"/>
      <c r="N56" s="223"/>
      <c r="O56" s="223"/>
      <c r="P56" s="223"/>
      <c r="Q56" s="223"/>
      <c r="R56" s="223"/>
      <c r="S56" s="223"/>
      <c r="T56" s="223"/>
      <c r="U56" s="223"/>
      <c r="V56" s="223"/>
      <c r="W56" s="223"/>
      <c r="X56" s="82"/>
    </row>
    <row r="57" spans="1:24">
      <c r="A57" s="82"/>
      <c r="B57" s="82"/>
      <c r="C57" s="82"/>
      <c r="D57" s="82"/>
      <c r="E57" s="82"/>
      <c r="F57" s="94" t="s">
        <v>1</v>
      </c>
      <c r="G57" s="82"/>
      <c r="H57" s="223" t="str">
        <f>Q5</f>
        <v>延岡　太郎</v>
      </c>
      <c r="I57" s="223"/>
      <c r="J57" s="223"/>
      <c r="K57" s="223"/>
      <c r="L57" s="223"/>
      <c r="M57" s="223"/>
      <c r="N57" s="223"/>
      <c r="O57" s="223"/>
      <c r="P57" s="223"/>
      <c r="Q57" s="223"/>
      <c r="R57" s="223"/>
      <c r="S57" s="223"/>
      <c r="T57" s="223"/>
      <c r="U57" s="223"/>
      <c r="V57" s="223"/>
      <c r="W57" s="223"/>
      <c r="X57" s="82"/>
    </row>
  </sheetData>
  <sheetProtection algorithmName="SHA-512" hashValue="HhmeNwGAQ3twemNYpkxs/amfIyWppqoAqw1iZOpMx+DKYWsTtzLIlf3swm+RmRr6B6UOCqj8QTAkmPXUaobl7w==" saltValue="2+aYHfaEk1FD2krA8aNJCQ==" spinCount="100000" sheet="1" objects="1" scenarios="1"/>
  <mergeCells count="74">
    <mergeCell ref="C54:H54"/>
    <mergeCell ref="H55:W55"/>
    <mergeCell ref="H56:W56"/>
    <mergeCell ref="H57:W57"/>
    <mergeCell ref="B10:C11"/>
    <mergeCell ref="D10:P11"/>
    <mergeCell ref="Q10:S11"/>
    <mergeCell ref="T10:W11"/>
    <mergeCell ref="B12:C13"/>
    <mergeCell ref="D12:P13"/>
    <mergeCell ref="Q12:S13"/>
    <mergeCell ref="T12:W13"/>
    <mergeCell ref="B14:C15"/>
    <mergeCell ref="D14:P15"/>
    <mergeCell ref="Q14:S15"/>
    <mergeCell ref="T14:W15"/>
    <mergeCell ref="B1:W1"/>
    <mergeCell ref="B2:W2"/>
    <mergeCell ref="B4:W4"/>
    <mergeCell ref="B5:E5"/>
    <mergeCell ref="F5:L5"/>
    <mergeCell ref="M5:P5"/>
    <mergeCell ref="Q5:W5"/>
    <mergeCell ref="B6:E6"/>
    <mergeCell ref="F6:W6"/>
    <mergeCell ref="B8:P9"/>
    <mergeCell ref="Q8:S9"/>
    <mergeCell ref="T8:W9"/>
    <mergeCell ref="B33:I34"/>
    <mergeCell ref="J33:O34"/>
    <mergeCell ref="P33:W34"/>
    <mergeCell ref="B16:C17"/>
    <mergeCell ref="D16:P17"/>
    <mergeCell ref="Q16:S17"/>
    <mergeCell ref="T16:W17"/>
    <mergeCell ref="B18:C19"/>
    <mergeCell ref="D18:P19"/>
    <mergeCell ref="Q18:S19"/>
    <mergeCell ref="T18:W19"/>
    <mergeCell ref="B21:W22"/>
    <mergeCell ref="B23:W28"/>
    <mergeCell ref="B31:I32"/>
    <mergeCell ref="J31:O32"/>
    <mergeCell ref="P31:W32"/>
    <mergeCell ref="B35:I36"/>
    <mergeCell ref="J35:O36"/>
    <mergeCell ref="P35:W36"/>
    <mergeCell ref="B37:I38"/>
    <mergeCell ref="J37:O38"/>
    <mergeCell ref="P37:W38"/>
    <mergeCell ref="B41:I41"/>
    <mergeCell ref="J41:O41"/>
    <mergeCell ref="P41:W41"/>
    <mergeCell ref="B42:I42"/>
    <mergeCell ref="J42:O42"/>
    <mergeCell ref="P42:W42"/>
    <mergeCell ref="B46:I47"/>
    <mergeCell ref="J46:O47"/>
    <mergeCell ref="P46:W47"/>
    <mergeCell ref="B43:I43"/>
    <mergeCell ref="B44:I44"/>
    <mergeCell ref="B45:I45"/>
    <mergeCell ref="J43:O43"/>
    <mergeCell ref="J44:O44"/>
    <mergeCell ref="J45:O45"/>
    <mergeCell ref="P43:W43"/>
    <mergeCell ref="P44:W44"/>
    <mergeCell ref="P45:W45"/>
    <mergeCell ref="B48:I49"/>
    <mergeCell ref="J48:O49"/>
    <mergeCell ref="P48:W49"/>
    <mergeCell ref="B50:I51"/>
    <mergeCell ref="J50:O51"/>
    <mergeCell ref="P50:W51"/>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D0BB4-B333-47D9-A185-165465F472D4}">
  <dimension ref="A1:X52"/>
  <sheetViews>
    <sheetView zoomScaleNormal="100" zoomScaleSheetLayoutView="100" workbookViewId="0">
      <selection activeCell="H31" sqref="H31:U31"/>
    </sheetView>
  </sheetViews>
  <sheetFormatPr defaultColWidth="3.5" defaultRowHeight="12"/>
  <cols>
    <col min="1" max="1" width="0.625" style="40" customWidth="1"/>
    <col min="2" max="23" width="3.5" style="40"/>
    <col min="24" max="24" width="2.25" style="40" customWidth="1"/>
    <col min="25" max="16384" width="3.5" style="40"/>
  </cols>
  <sheetData>
    <row r="1" spans="1:24">
      <c r="A1" s="82"/>
      <c r="B1" s="82" t="s">
        <v>56</v>
      </c>
      <c r="C1" s="82"/>
      <c r="D1" s="82"/>
      <c r="E1" s="82"/>
      <c r="F1" s="82"/>
      <c r="G1" s="82"/>
      <c r="H1" s="82"/>
      <c r="I1" s="82"/>
      <c r="J1" s="82"/>
      <c r="K1" s="82"/>
      <c r="L1" s="82"/>
      <c r="M1" s="82"/>
      <c r="N1" s="82"/>
      <c r="O1" s="82"/>
      <c r="P1" s="82"/>
      <c r="Q1" s="82"/>
      <c r="R1" s="82"/>
      <c r="S1" s="82"/>
      <c r="T1" s="82"/>
      <c r="U1" s="82"/>
      <c r="V1" s="82"/>
      <c r="W1" s="82"/>
      <c r="X1" s="82"/>
    </row>
    <row r="2" spans="1:24">
      <c r="A2" s="82"/>
      <c r="B2" s="84"/>
      <c r="C2" s="85"/>
      <c r="D2" s="85"/>
      <c r="E2" s="85"/>
      <c r="F2" s="85"/>
      <c r="G2" s="85"/>
      <c r="H2" s="85"/>
      <c r="I2" s="85"/>
      <c r="J2" s="85"/>
      <c r="K2" s="85"/>
      <c r="L2" s="85"/>
      <c r="M2" s="85"/>
      <c r="N2" s="85"/>
      <c r="O2" s="85"/>
      <c r="P2" s="85"/>
      <c r="Q2" s="85"/>
      <c r="R2" s="85"/>
      <c r="S2" s="85"/>
      <c r="T2" s="85"/>
      <c r="U2" s="85"/>
      <c r="V2" s="85"/>
      <c r="W2" s="85"/>
      <c r="X2" s="86"/>
    </row>
    <row r="3" spans="1:24">
      <c r="A3" s="82"/>
      <c r="B3" s="87"/>
      <c r="C3" s="88"/>
      <c r="D3" s="88"/>
      <c r="E3" s="88"/>
      <c r="F3" s="88"/>
      <c r="G3" s="88"/>
      <c r="H3" s="88"/>
      <c r="I3" s="88"/>
      <c r="J3" s="88"/>
      <c r="K3" s="88"/>
      <c r="L3" s="88"/>
      <c r="M3" s="88"/>
      <c r="N3" s="88"/>
      <c r="O3" s="88"/>
      <c r="P3" s="88"/>
      <c r="Q3" s="201" t="str">
        <f>"延水産第"&amp;入力シート!F44&amp;"号"</f>
        <v>延水産第80号</v>
      </c>
      <c r="R3" s="201"/>
      <c r="S3" s="201"/>
      <c r="T3" s="201"/>
      <c r="U3" s="201"/>
      <c r="V3" s="201"/>
      <c r="W3" s="201"/>
      <c r="X3" s="89"/>
    </row>
    <row r="4" spans="1:24">
      <c r="A4" s="82"/>
      <c r="B4" s="87"/>
      <c r="C4" s="88"/>
      <c r="D4" s="88"/>
      <c r="E4" s="88"/>
      <c r="F4" s="88"/>
      <c r="G4" s="88"/>
      <c r="H4" s="88"/>
      <c r="I4" s="88"/>
      <c r="J4" s="88"/>
      <c r="K4" s="88"/>
      <c r="L4" s="88"/>
      <c r="M4" s="88"/>
      <c r="N4" s="88"/>
      <c r="O4" s="88"/>
      <c r="P4" s="88"/>
      <c r="Q4" s="202">
        <f>入力シート!F45</f>
        <v>46096</v>
      </c>
      <c r="R4" s="202"/>
      <c r="S4" s="202"/>
      <c r="T4" s="202"/>
      <c r="U4" s="202"/>
      <c r="V4" s="202"/>
      <c r="W4" s="202"/>
      <c r="X4" s="89"/>
    </row>
    <row r="5" spans="1:24">
      <c r="A5" s="82"/>
      <c r="B5" s="87"/>
      <c r="C5" s="88"/>
      <c r="D5" s="88"/>
      <c r="E5" s="88"/>
      <c r="F5" s="88"/>
      <c r="G5" s="88"/>
      <c r="H5" s="88"/>
      <c r="I5" s="88"/>
      <c r="J5" s="88"/>
      <c r="K5" s="88"/>
      <c r="L5" s="88"/>
      <c r="M5" s="88"/>
      <c r="N5" s="88"/>
      <c r="O5" s="88"/>
      <c r="P5" s="88"/>
      <c r="Q5" s="88"/>
      <c r="R5" s="88"/>
      <c r="S5" s="88"/>
      <c r="T5" s="88"/>
      <c r="U5" s="88"/>
      <c r="V5" s="88"/>
      <c r="W5" s="88"/>
      <c r="X5" s="89"/>
    </row>
    <row r="6" spans="1:24" ht="13.5">
      <c r="A6" s="82"/>
      <c r="B6" s="157" t="s">
        <v>159</v>
      </c>
      <c r="C6" s="158"/>
      <c r="D6" s="158"/>
      <c r="E6" s="158"/>
      <c r="F6" s="158"/>
      <c r="G6" s="158"/>
      <c r="H6" s="158"/>
      <c r="I6" s="158"/>
      <c r="J6" s="158"/>
      <c r="K6" s="158"/>
      <c r="L6" s="158"/>
      <c r="M6" s="158"/>
      <c r="N6" s="158"/>
      <c r="O6" s="158"/>
      <c r="P6" s="158"/>
      <c r="Q6" s="158"/>
      <c r="R6" s="158"/>
      <c r="S6" s="158"/>
      <c r="T6" s="158"/>
      <c r="U6" s="158"/>
      <c r="V6" s="158"/>
      <c r="W6" s="158"/>
      <c r="X6" s="159"/>
    </row>
    <row r="7" spans="1:24">
      <c r="A7" s="82"/>
      <c r="B7" s="87"/>
      <c r="C7" s="88"/>
      <c r="D7" s="88"/>
      <c r="E7" s="88"/>
      <c r="F7" s="88"/>
      <c r="G7" s="88"/>
      <c r="H7" s="88"/>
      <c r="I7" s="88"/>
      <c r="J7" s="88"/>
      <c r="K7" s="88"/>
      <c r="L7" s="88"/>
      <c r="M7" s="88"/>
      <c r="N7" s="88"/>
      <c r="O7" s="88"/>
      <c r="P7" s="88"/>
      <c r="Q7" s="88"/>
      <c r="R7" s="88"/>
      <c r="S7" s="88"/>
      <c r="T7" s="88"/>
      <c r="U7" s="88"/>
      <c r="V7" s="88"/>
      <c r="W7" s="88"/>
      <c r="X7" s="89"/>
    </row>
    <row r="8" spans="1:24">
      <c r="A8" s="82"/>
      <c r="B8" s="87"/>
      <c r="C8" s="90" t="s">
        <v>3</v>
      </c>
      <c r="D8" s="82"/>
      <c r="E8" s="203" t="str">
        <f>入力シート!F18</f>
        <v>宮崎県延岡市東本小路１番地２３</v>
      </c>
      <c r="F8" s="203"/>
      <c r="G8" s="203"/>
      <c r="H8" s="203"/>
      <c r="I8" s="203"/>
      <c r="J8" s="203"/>
      <c r="K8" s="203"/>
      <c r="L8" s="203"/>
      <c r="M8" s="88"/>
      <c r="N8" s="88"/>
      <c r="O8" s="88"/>
      <c r="P8" s="88"/>
      <c r="Q8" s="88"/>
      <c r="R8" s="88"/>
      <c r="S8" s="88"/>
      <c r="T8" s="88"/>
      <c r="U8" s="88"/>
      <c r="V8" s="88"/>
      <c r="W8" s="88"/>
      <c r="X8" s="89"/>
    </row>
    <row r="9" spans="1:24">
      <c r="A9" s="82"/>
      <c r="B9" s="87"/>
      <c r="C9" s="88"/>
      <c r="D9" s="82"/>
      <c r="E9" s="98"/>
      <c r="F9" s="98"/>
      <c r="G9" s="98"/>
      <c r="H9" s="98"/>
      <c r="I9" s="98"/>
      <c r="J9" s="98"/>
      <c r="K9" s="98"/>
      <c r="L9" s="98"/>
      <c r="M9" s="88"/>
      <c r="N9" s="88"/>
      <c r="O9" s="88"/>
      <c r="P9" s="88"/>
      <c r="Q9" s="88"/>
      <c r="R9" s="88"/>
      <c r="S9" s="88"/>
      <c r="T9" s="88"/>
      <c r="U9" s="88"/>
      <c r="V9" s="88"/>
      <c r="W9" s="88"/>
      <c r="X9" s="89"/>
    </row>
    <row r="10" spans="1:24">
      <c r="A10" s="82"/>
      <c r="B10" s="87"/>
      <c r="C10" s="90" t="s">
        <v>38</v>
      </c>
      <c r="D10" s="82"/>
      <c r="E10" s="203" t="str">
        <f>入力シート!F19</f>
        <v>延岡株式会社</v>
      </c>
      <c r="F10" s="203"/>
      <c r="G10" s="203"/>
      <c r="H10" s="203"/>
      <c r="I10" s="203"/>
      <c r="J10" s="203"/>
      <c r="K10" s="203"/>
      <c r="L10" s="203"/>
      <c r="M10" s="88"/>
      <c r="N10" s="88"/>
      <c r="O10" s="88"/>
      <c r="P10" s="88"/>
      <c r="Q10" s="88"/>
      <c r="R10" s="88"/>
      <c r="S10" s="88"/>
      <c r="T10" s="88"/>
      <c r="U10" s="88"/>
      <c r="V10" s="88"/>
      <c r="W10" s="88"/>
      <c r="X10" s="89"/>
    </row>
    <row r="11" spans="1:24">
      <c r="A11" s="82"/>
      <c r="B11" s="87"/>
      <c r="C11" s="88"/>
      <c r="D11" s="88"/>
      <c r="E11" s="204" t="str">
        <f>" "&amp;入力シート!F20&amp;" 　様"</f>
        <v xml:space="preserve"> 延岡　太郎 　様</v>
      </c>
      <c r="F11" s="204"/>
      <c r="G11" s="204"/>
      <c r="H11" s="204"/>
      <c r="I11" s="204"/>
      <c r="J11" s="204"/>
      <c r="K11" s="204"/>
      <c r="L11" s="204"/>
      <c r="M11" s="82"/>
      <c r="N11" s="82"/>
      <c r="O11" s="82"/>
      <c r="P11" s="82"/>
      <c r="Q11" s="88"/>
      <c r="R11" s="88"/>
      <c r="S11" s="88"/>
      <c r="T11" s="88"/>
      <c r="U11" s="88"/>
      <c r="V11" s="88"/>
      <c r="W11" s="88"/>
      <c r="X11" s="89"/>
    </row>
    <row r="12" spans="1:24">
      <c r="A12" s="82"/>
      <c r="B12" s="87"/>
      <c r="C12" s="88"/>
      <c r="D12" s="88"/>
      <c r="E12" s="88"/>
      <c r="F12" s="88"/>
      <c r="G12" s="88"/>
      <c r="H12" s="88"/>
      <c r="I12" s="88"/>
      <c r="J12" s="88"/>
      <c r="K12" s="88"/>
      <c r="L12" s="88"/>
      <c r="M12" s="82"/>
      <c r="N12" s="82"/>
      <c r="O12" s="82"/>
      <c r="P12" s="82"/>
      <c r="Q12" s="88"/>
      <c r="R12" s="88"/>
      <c r="S12" s="88"/>
      <c r="T12" s="88"/>
      <c r="U12" s="88"/>
      <c r="V12" s="88"/>
      <c r="W12" s="88"/>
      <c r="X12" s="89"/>
    </row>
    <row r="13" spans="1:24">
      <c r="A13" s="82"/>
      <c r="B13" s="87"/>
      <c r="C13" s="88"/>
      <c r="D13" s="88"/>
      <c r="E13" s="88"/>
      <c r="F13" s="88"/>
      <c r="G13" s="88"/>
      <c r="H13" s="88"/>
      <c r="I13" s="88"/>
      <c r="J13" s="88"/>
      <c r="K13" s="88"/>
      <c r="L13" s="88"/>
      <c r="M13" s="82"/>
      <c r="N13" s="82"/>
      <c r="O13" s="82"/>
      <c r="P13" s="82"/>
      <c r="Q13" s="88"/>
      <c r="R13" s="88"/>
      <c r="S13" s="88"/>
      <c r="T13" s="88"/>
      <c r="U13" s="88"/>
      <c r="V13" s="88"/>
      <c r="W13" s="88"/>
      <c r="X13" s="89"/>
    </row>
    <row r="14" spans="1:24">
      <c r="A14" s="82"/>
      <c r="B14" s="87"/>
      <c r="C14" s="88"/>
      <c r="D14" s="88"/>
      <c r="E14" s="88"/>
      <c r="F14" s="88"/>
      <c r="G14" s="88"/>
      <c r="H14" s="88"/>
      <c r="I14" s="88"/>
      <c r="J14" s="88"/>
      <c r="K14" s="88"/>
      <c r="L14" s="88"/>
      <c r="M14" s="88"/>
      <c r="N14" s="88"/>
      <c r="O14" s="88"/>
      <c r="P14" s="88"/>
      <c r="Q14" s="88"/>
      <c r="R14" s="88"/>
      <c r="S14" s="88"/>
      <c r="T14" s="88"/>
      <c r="U14" s="90" t="s">
        <v>246</v>
      </c>
      <c r="V14" s="82"/>
      <c r="W14" s="88" t="s">
        <v>39</v>
      </c>
      <c r="X14" s="89"/>
    </row>
    <row r="15" spans="1:24">
      <c r="A15" s="82"/>
      <c r="B15" s="87"/>
      <c r="C15" s="88"/>
      <c r="D15" s="88"/>
      <c r="E15" s="88"/>
      <c r="F15" s="88"/>
      <c r="G15" s="88"/>
      <c r="H15" s="88"/>
      <c r="I15" s="88"/>
      <c r="J15" s="88"/>
      <c r="K15" s="88"/>
      <c r="L15" s="88"/>
      <c r="M15" s="88"/>
      <c r="N15" s="88"/>
      <c r="O15" s="88"/>
      <c r="P15" s="88"/>
      <c r="Q15" s="88"/>
      <c r="R15" s="88"/>
      <c r="S15" s="88"/>
      <c r="T15" s="88"/>
      <c r="U15" s="88"/>
      <c r="V15" s="88"/>
      <c r="W15" s="88"/>
      <c r="X15" s="89"/>
    </row>
    <row r="16" spans="1:24">
      <c r="A16" s="82"/>
      <c r="B16" s="87"/>
      <c r="C16" s="88"/>
      <c r="D16" s="88"/>
      <c r="E16" s="88"/>
      <c r="F16" s="88"/>
      <c r="G16" s="88"/>
      <c r="H16" s="88"/>
      <c r="I16" s="88"/>
      <c r="J16" s="88"/>
      <c r="K16" s="88"/>
      <c r="L16" s="88"/>
      <c r="M16" s="88"/>
      <c r="N16" s="88"/>
      <c r="O16" s="88"/>
      <c r="P16" s="88"/>
      <c r="Q16" s="88"/>
      <c r="R16" s="88"/>
      <c r="S16" s="88"/>
      <c r="T16" s="88"/>
      <c r="U16" s="88"/>
      <c r="V16" s="88"/>
      <c r="W16" s="88"/>
      <c r="X16" s="89"/>
    </row>
    <row r="17" spans="1:24" ht="13.5" customHeight="1">
      <c r="A17" s="82"/>
      <c r="B17" s="87"/>
      <c r="C17" s="198" t="str">
        <f>"　"&amp;TEXT(入力シート!F37,"[$-ja-JP]ggge年m月d日")&amp;"付けで実績報告のあった水産業新技術・設備導入支援事業について次のとおり補助金等の額を確定したので、延岡市補助金等の交付に関する規則第13条第１項の規定の基づいて通知します"</f>
        <v>　令和8年3月1日付けで実績報告のあった水産業新技術・設備導入支援事業について次のとおり補助金等の額を確定したので、延岡市補助金等の交付に関する規則第13条第１項の規定の基づいて通知します</v>
      </c>
      <c r="D17" s="198"/>
      <c r="E17" s="198"/>
      <c r="F17" s="198"/>
      <c r="G17" s="198"/>
      <c r="H17" s="198"/>
      <c r="I17" s="198"/>
      <c r="J17" s="198"/>
      <c r="K17" s="198"/>
      <c r="L17" s="198"/>
      <c r="M17" s="198"/>
      <c r="N17" s="198"/>
      <c r="O17" s="198"/>
      <c r="P17" s="198"/>
      <c r="Q17" s="198"/>
      <c r="R17" s="198"/>
      <c r="S17" s="198"/>
      <c r="T17" s="198"/>
      <c r="U17" s="198"/>
      <c r="V17" s="198"/>
      <c r="W17" s="198"/>
      <c r="X17" s="89"/>
    </row>
    <row r="18" spans="1:24">
      <c r="A18" s="82"/>
      <c r="B18" s="87"/>
      <c r="C18" s="198"/>
      <c r="D18" s="198"/>
      <c r="E18" s="198"/>
      <c r="F18" s="198"/>
      <c r="G18" s="198"/>
      <c r="H18" s="198"/>
      <c r="I18" s="198"/>
      <c r="J18" s="198"/>
      <c r="K18" s="198"/>
      <c r="L18" s="198"/>
      <c r="M18" s="198"/>
      <c r="N18" s="198"/>
      <c r="O18" s="198"/>
      <c r="P18" s="198"/>
      <c r="Q18" s="198"/>
      <c r="R18" s="198"/>
      <c r="S18" s="198"/>
      <c r="T18" s="198"/>
      <c r="U18" s="198"/>
      <c r="V18" s="198"/>
      <c r="W18" s="198"/>
      <c r="X18" s="89"/>
    </row>
    <row r="19" spans="1:24">
      <c r="A19" s="82"/>
      <c r="B19" s="87"/>
      <c r="C19" s="198"/>
      <c r="D19" s="198"/>
      <c r="E19" s="198"/>
      <c r="F19" s="198"/>
      <c r="G19" s="198"/>
      <c r="H19" s="198"/>
      <c r="I19" s="198"/>
      <c r="J19" s="198"/>
      <c r="K19" s="198"/>
      <c r="L19" s="198"/>
      <c r="M19" s="198"/>
      <c r="N19" s="198"/>
      <c r="O19" s="198"/>
      <c r="P19" s="198"/>
      <c r="Q19" s="198"/>
      <c r="R19" s="198"/>
      <c r="S19" s="198"/>
      <c r="T19" s="198"/>
      <c r="U19" s="198"/>
      <c r="V19" s="198"/>
      <c r="W19" s="198"/>
      <c r="X19" s="89"/>
    </row>
    <row r="20" spans="1:24">
      <c r="A20" s="82"/>
      <c r="B20" s="87"/>
      <c r="C20" s="198"/>
      <c r="D20" s="198"/>
      <c r="E20" s="198"/>
      <c r="F20" s="198"/>
      <c r="G20" s="198"/>
      <c r="H20" s="198"/>
      <c r="I20" s="198"/>
      <c r="J20" s="198"/>
      <c r="K20" s="198"/>
      <c r="L20" s="198"/>
      <c r="M20" s="198"/>
      <c r="N20" s="198"/>
      <c r="O20" s="198"/>
      <c r="P20" s="198"/>
      <c r="Q20" s="198"/>
      <c r="R20" s="198"/>
      <c r="S20" s="198"/>
      <c r="T20" s="198"/>
      <c r="U20" s="198"/>
      <c r="V20" s="198"/>
      <c r="W20" s="198"/>
      <c r="X20" s="89"/>
    </row>
    <row r="21" spans="1:24">
      <c r="A21" s="82"/>
      <c r="B21" s="87"/>
      <c r="C21" s="198"/>
      <c r="D21" s="198"/>
      <c r="E21" s="198"/>
      <c r="F21" s="198"/>
      <c r="G21" s="198"/>
      <c r="H21" s="198"/>
      <c r="I21" s="198"/>
      <c r="J21" s="198"/>
      <c r="K21" s="198"/>
      <c r="L21" s="198"/>
      <c r="M21" s="198"/>
      <c r="N21" s="198"/>
      <c r="O21" s="198"/>
      <c r="P21" s="198"/>
      <c r="Q21" s="198"/>
      <c r="R21" s="198"/>
      <c r="S21" s="198"/>
      <c r="T21" s="198"/>
      <c r="U21" s="198"/>
      <c r="V21" s="198"/>
      <c r="W21" s="198"/>
      <c r="X21" s="89"/>
    </row>
    <row r="22" spans="1:24">
      <c r="A22" s="82"/>
      <c r="B22" s="87"/>
      <c r="C22" s="99"/>
      <c r="D22" s="99"/>
      <c r="E22" s="99"/>
      <c r="F22" s="99"/>
      <c r="G22" s="99"/>
      <c r="H22" s="99"/>
      <c r="I22" s="99"/>
      <c r="J22" s="99"/>
      <c r="K22" s="99"/>
      <c r="L22" s="99"/>
      <c r="M22" s="99"/>
      <c r="N22" s="99"/>
      <c r="O22" s="99"/>
      <c r="P22" s="99"/>
      <c r="Q22" s="99"/>
      <c r="R22" s="99"/>
      <c r="S22" s="99"/>
      <c r="T22" s="99"/>
      <c r="U22" s="99"/>
      <c r="V22" s="99"/>
      <c r="W22" s="99"/>
      <c r="X22" s="89"/>
    </row>
    <row r="23" spans="1:24">
      <c r="A23" s="82"/>
      <c r="B23" s="87"/>
      <c r="C23" s="199" t="s">
        <v>4</v>
      </c>
      <c r="D23" s="199"/>
      <c r="E23" s="199"/>
      <c r="F23" s="199"/>
      <c r="G23" s="199"/>
      <c r="H23" s="199"/>
      <c r="I23" s="199"/>
      <c r="J23" s="199"/>
      <c r="K23" s="199"/>
      <c r="L23" s="199"/>
      <c r="M23" s="199"/>
      <c r="N23" s="199"/>
      <c r="O23" s="199"/>
      <c r="P23" s="199"/>
      <c r="Q23" s="199"/>
      <c r="R23" s="199"/>
      <c r="S23" s="199"/>
      <c r="T23" s="199"/>
      <c r="U23" s="199"/>
      <c r="V23" s="199"/>
      <c r="W23" s="199"/>
      <c r="X23" s="89"/>
    </row>
    <row r="24" spans="1:24">
      <c r="A24" s="82"/>
      <c r="B24" s="87"/>
      <c r="C24" s="88"/>
      <c r="D24" s="88"/>
      <c r="E24" s="88"/>
      <c r="F24" s="88"/>
      <c r="G24" s="88"/>
      <c r="H24" s="88"/>
      <c r="I24" s="88"/>
      <c r="J24" s="88"/>
      <c r="K24" s="88"/>
      <c r="L24" s="88"/>
      <c r="M24" s="88"/>
      <c r="N24" s="88"/>
      <c r="O24" s="88"/>
      <c r="P24" s="88"/>
      <c r="Q24" s="88"/>
      <c r="R24" s="88"/>
      <c r="S24" s="88"/>
      <c r="T24" s="88"/>
      <c r="U24" s="88"/>
      <c r="V24" s="88"/>
      <c r="W24" s="88"/>
      <c r="X24" s="89"/>
    </row>
    <row r="25" spans="1:24">
      <c r="A25" s="82"/>
      <c r="B25" s="87"/>
      <c r="C25" s="82"/>
      <c r="D25" s="82"/>
      <c r="E25" s="82"/>
      <c r="F25" s="82"/>
      <c r="G25" s="82"/>
      <c r="H25" s="82"/>
      <c r="I25" s="82"/>
      <c r="J25" s="88"/>
      <c r="K25" s="88"/>
      <c r="L25" s="88"/>
      <c r="M25" s="88"/>
      <c r="N25" s="88"/>
      <c r="O25" s="88"/>
      <c r="P25" s="88"/>
      <c r="Q25" s="88"/>
      <c r="R25" s="88"/>
      <c r="S25" s="88"/>
      <c r="T25" s="88"/>
      <c r="U25" s="88"/>
      <c r="V25" s="88"/>
      <c r="W25" s="88"/>
      <c r="X25" s="89"/>
    </row>
    <row r="26" spans="1:24">
      <c r="A26" s="82"/>
      <c r="B26" s="87"/>
      <c r="C26" s="88"/>
      <c r="D26" s="88"/>
      <c r="E26" s="88"/>
      <c r="F26" s="88"/>
      <c r="G26" s="88"/>
      <c r="H26" s="88"/>
      <c r="I26" s="88"/>
      <c r="J26" s="88"/>
      <c r="K26" s="88"/>
      <c r="L26" s="88"/>
      <c r="M26" s="88"/>
      <c r="N26" s="88"/>
      <c r="O26" s="88"/>
      <c r="P26" s="88"/>
      <c r="Q26" s="88"/>
      <c r="R26" s="88"/>
      <c r="S26" s="88"/>
      <c r="T26" s="88"/>
      <c r="U26" s="88"/>
      <c r="V26" s="88"/>
      <c r="W26" s="88"/>
      <c r="X26" s="89"/>
    </row>
    <row r="27" spans="1:24">
      <c r="A27" s="82"/>
      <c r="B27" s="87"/>
      <c r="C27" s="88" t="s">
        <v>6</v>
      </c>
      <c r="D27" s="88"/>
      <c r="E27" s="82"/>
      <c r="F27" s="88"/>
      <c r="G27" s="88"/>
      <c r="H27" s="88"/>
      <c r="I27" s="88"/>
      <c r="J27" s="88"/>
      <c r="K27" s="88"/>
      <c r="L27" s="88"/>
      <c r="M27" s="88"/>
      <c r="N27" s="88"/>
      <c r="O27" s="88"/>
      <c r="P27" s="88"/>
      <c r="Q27" s="88"/>
      <c r="R27" s="88"/>
      <c r="S27" s="88"/>
      <c r="T27" s="88"/>
      <c r="U27" s="88"/>
      <c r="V27" s="88"/>
      <c r="W27" s="88"/>
      <c r="X27" s="89"/>
    </row>
    <row r="28" spans="1:24">
      <c r="A28" s="82"/>
      <c r="B28" s="87"/>
      <c r="C28" s="88"/>
      <c r="D28" s="88"/>
      <c r="E28" s="88"/>
      <c r="F28" s="88"/>
      <c r="G28" s="88"/>
      <c r="H28" s="88"/>
      <c r="I28" s="88"/>
      <c r="J28" s="88"/>
      <c r="K28" s="88"/>
      <c r="L28" s="88"/>
      <c r="M28" s="88"/>
      <c r="N28" s="88"/>
      <c r="O28" s="88"/>
      <c r="P28" s="88"/>
      <c r="Q28" s="88"/>
      <c r="R28" s="88"/>
      <c r="S28" s="88"/>
      <c r="T28" s="88"/>
      <c r="U28" s="88"/>
      <c r="V28" s="88"/>
      <c r="W28" s="88"/>
      <c r="X28" s="89"/>
    </row>
    <row r="29" spans="1:24" s="33" customFormat="1" ht="18" customHeight="1">
      <c r="A29" s="100"/>
      <c r="B29" s="101"/>
      <c r="C29" s="88" t="s">
        <v>57</v>
      </c>
      <c r="D29" s="88"/>
      <c r="E29" s="88"/>
      <c r="F29" s="88"/>
      <c r="G29" s="88"/>
      <c r="H29" s="88"/>
      <c r="I29" s="155">
        <f>入力シート!F46</f>
        <v>1000000</v>
      </c>
      <c r="J29" s="155"/>
      <c r="K29" s="155"/>
      <c r="L29" s="155"/>
      <c r="M29" s="155"/>
      <c r="N29" s="155"/>
      <c r="O29" s="155"/>
      <c r="P29" s="155"/>
      <c r="Q29" s="155"/>
      <c r="R29" s="155"/>
      <c r="S29" s="102"/>
      <c r="T29" s="102"/>
      <c r="U29" s="102"/>
      <c r="V29" s="102"/>
      <c r="W29" s="102"/>
      <c r="X29" s="103"/>
    </row>
    <row r="30" spans="1:24" s="33" customFormat="1" ht="18" customHeight="1">
      <c r="A30" s="100"/>
      <c r="B30" s="101"/>
      <c r="C30" s="100"/>
      <c r="D30" s="102"/>
      <c r="E30" s="100"/>
      <c r="F30" s="102"/>
      <c r="G30" s="102"/>
      <c r="H30" s="102"/>
      <c r="I30" s="102"/>
      <c r="J30" s="102"/>
      <c r="K30" s="102"/>
      <c r="L30" s="102"/>
      <c r="M30" s="102"/>
      <c r="N30" s="102"/>
      <c r="O30" s="102"/>
      <c r="P30" s="102"/>
      <c r="Q30" s="102"/>
      <c r="R30" s="102"/>
      <c r="S30" s="102"/>
      <c r="T30" s="102"/>
      <c r="U30" s="102"/>
      <c r="V30" s="102"/>
      <c r="W30" s="102"/>
      <c r="X30" s="103"/>
    </row>
    <row r="31" spans="1:24" s="33" customFormat="1" ht="18" customHeight="1">
      <c r="A31" s="100"/>
      <c r="B31" s="101"/>
      <c r="C31" s="102" t="str">
        <f>"　（補助金等交付決定額　"&amp;TEXT(入力シート!F32,"###,###,###")&amp;" 円）"</f>
        <v>　（補助金等交付決定額　900,000 円）</v>
      </c>
      <c r="D31" s="102"/>
      <c r="E31" s="100"/>
      <c r="F31" s="102"/>
      <c r="G31" s="102"/>
      <c r="H31" s="102"/>
      <c r="I31" s="102"/>
      <c r="J31" s="102"/>
      <c r="K31" s="102"/>
      <c r="L31" s="102"/>
      <c r="M31" s="102"/>
      <c r="N31" s="102"/>
      <c r="O31" s="102"/>
      <c r="P31" s="102"/>
      <c r="Q31" s="102"/>
      <c r="R31" s="102"/>
      <c r="S31" s="102"/>
      <c r="T31" s="102"/>
      <c r="U31" s="102"/>
      <c r="V31" s="102"/>
      <c r="W31" s="102"/>
      <c r="X31" s="103"/>
    </row>
    <row r="32" spans="1:24" s="33" customFormat="1" ht="18" customHeight="1">
      <c r="A32" s="100"/>
      <c r="B32" s="101"/>
      <c r="C32" s="102"/>
      <c r="D32" s="102"/>
      <c r="E32" s="100"/>
      <c r="F32" s="102"/>
      <c r="G32" s="102"/>
      <c r="H32" s="102"/>
      <c r="I32" s="102"/>
      <c r="J32" s="102"/>
      <c r="K32" s="102"/>
      <c r="L32" s="102"/>
      <c r="M32" s="102"/>
      <c r="N32" s="102"/>
      <c r="O32" s="102"/>
      <c r="P32" s="102"/>
      <c r="Q32" s="102"/>
      <c r="R32" s="102"/>
      <c r="S32" s="102"/>
      <c r="T32" s="102"/>
      <c r="U32" s="102"/>
      <c r="V32" s="102"/>
      <c r="W32" s="102"/>
      <c r="X32" s="103"/>
    </row>
    <row r="33" spans="1:24" s="33" customFormat="1" ht="18" customHeight="1">
      <c r="A33" s="100"/>
      <c r="B33" s="101"/>
      <c r="C33" s="102"/>
      <c r="D33" s="102"/>
      <c r="E33" s="100"/>
      <c r="F33" s="102"/>
      <c r="G33" s="102"/>
      <c r="H33" s="102"/>
      <c r="I33" s="102"/>
      <c r="J33" s="102"/>
      <c r="K33" s="102"/>
      <c r="L33" s="102"/>
      <c r="M33" s="102"/>
      <c r="N33" s="102"/>
      <c r="O33" s="102"/>
      <c r="P33" s="102"/>
      <c r="Q33" s="102"/>
      <c r="R33" s="102"/>
      <c r="S33" s="102"/>
      <c r="T33" s="102"/>
      <c r="U33" s="102"/>
      <c r="V33" s="102"/>
      <c r="W33" s="102"/>
      <c r="X33" s="103"/>
    </row>
    <row r="34" spans="1:24" s="33" customFormat="1" ht="18" customHeight="1">
      <c r="A34" s="100"/>
      <c r="B34" s="101"/>
      <c r="C34" s="102"/>
      <c r="D34" s="102"/>
      <c r="E34" s="100"/>
      <c r="F34" s="102"/>
      <c r="G34" s="102"/>
      <c r="H34" s="102"/>
      <c r="I34" s="102"/>
      <c r="J34" s="102"/>
      <c r="K34" s="102"/>
      <c r="L34" s="102"/>
      <c r="M34" s="102"/>
      <c r="N34" s="102"/>
      <c r="O34" s="102"/>
      <c r="P34" s="102"/>
      <c r="Q34" s="102"/>
      <c r="R34" s="102"/>
      <c r="S34" s="102"/>
      <c r="T34" s="102"/>
      <c r="U34" s="102"/>
      <c r="V34" s="102"/>
      <c r="W34" s="102"/>
      <c r="X34" s="103"/>
    </row>
    <row r="35" spans="1:24" s="33" customFormat="1" ht="18" customHeight="1">
      <c r="A35" s="100"/>
      <c r="B35" s="101"/>
      <c r="C35" s="102"/>
      <c r="D35" s="102"/>
      <c r="E35" s="100"/>
      <c r="F35" s="102"/>
      <c r="G35" s="102"/>
      <c r="H35" s="102"/>
      <c r="I35" s="102"/>
      <c r="J35" s="102"/>
      <c r="K35" s="102"/>
      <c r="L35" s="102"/>
      <c r="M35" s="102"/>
      <c r="N35" s="102"/>
      <c r="O35" s="102"/>
      <c r="P35" s="102"/>
      <c r="Q35" s="102"/>
      <c r="R35" s="102"/>
      <c r="S35" s="102"/>
      <c r="T35" s="102"/>
      <c r="U35" s="102"/>
      <c r="V35" s="102"/>
      <c r="W35" s="102"/>
      <c r="X35" s="103"/>
    </row>
    <row r="36" spans="1:24" s="33" customFormat="1" ht="18" customHeight="1">
      <c r="A36" s="100"/>
      <c r="B36" s="101"/>
      <c r="C36" s="102"/>
      <c r="D36" s="102"/>
      <c r="E36" s="102"/>
      <c r="F36" s="102"/>
      <c r="G36" s="102"/>
      <c r="H36" s="102"/>
      <c r="I36" s="102"/>
      <c r="J36" s="102"/>
      <c r="K36" s="102"/>
      <c r="L36" s="102"/>
      <c r="M36" s="102"/>
      <c r="N36" s="102"/>
      <c r="O36" s="102"/>
      <c r="P36" s="102"/>
      <c r="Q36" s="102"/>
      <c r="R36" s="102"/>
      <c r="S36" s="102"/>
      <c r="T36" s="102"/>
      <c r="U36" s="102"/>
      <c r="V36" s="102"/>
      <c r="W36" s="102"/>
      <c r="X36" s="103"/>
    </row>
    <row r="37" spans="1:24" s="33" customFormat="1" ht="18" customHeight="1">
      <c r="A37" s="100"/>
      <c r="B37" s="101"/>
      <c r="C37" s="102"/>
      <c r="D37" s="108"/>
      <c r="E37" s="108"/>
      <c r="F37" s="108"/>
      <c r="G37" s="108"/>
      <c r="H37" s="108"/>
      <c r="I37" s="108"/>
      <c r="J37" s="108"/>
      <c r="K37" s="108"/>
      <c r="L37" s="108"/>
      <c r="M37" s="108"/>
      <c r="N37" s="108"/>
      <c r="O37" s="108"/>
      <c r="P37" s="108"/>
      <c r="Q37" s="108"/>
      <c r="R37" s="108"/>
      <c r="S37" s="108"/>
      <c r="T37" s="108"/>
      <c r="U37" s="108"/>
      <c r="V37" s="108"/>
      <c r="W37" s="108"/>
      <c r="X37" s="103"/>
    </row>
    <row r="38" spans="1:24" s="33" customFormat="1" ht="18" customHeight="1">
      <c r="A38" s="100"/>
      <c r="B38" s="101"/>
      <c r="C38" s="102"/>
      <c r="D38" s="108"/>
      <c r="E38" s="108"/>
      <c r="F38" s="108"/>
      <c r="G38" s="108"/>
      <c r="H38" s="108"/>
      <c r="I38" s="108"/>
      <c r="J38" s="108"/>
      <c r="K38" s="108"/>
      <c r="L38" s="108"/>
      <c r="M38" s="108"/>
      <c r="N38" s="108"/>
      <c r="O38" s="108"/>
      <c r="P38" s="108"/>
      <c r="Q38" s="108"/>
      <c r="R38" s="108"/>
      <c r="S38" s="108"/>
      <c r="T38" s="108"/>
      <c r="U38" s="108"/>
      <c r="V38" s="108"/>
      <c r="W38" s="108"/>
      <c r="X38" s="103"/>
    </row>
    <row r="39" spans="1:24" s="33" customFormat="1" ht="18" customHeight="1">
      <c r="A39" s="100"/>
      <c r="B39" s="101"/>
      <c r="C39" s="102"/>
      <c r="D39" s="102"/>
      <c r="E39" s="102"/>
      <c r="F39" s="102"/>
      <c r="G39" s="102"/>
      <c r="H39" s="102"/>
      <c r="I39" s="102"/>
      <c r="J39" s="102"/>
      <c r="K39" s="102"/>
      <c r="L39" s="102"/>
      <c r="M39" s="102"/>
      <c r="N39" s="102"/>
      <c r="O39" s="102"/>
      <c r="P39" s="102"/>
      <c r="Q39" s="102"/>
      <c r="R39" s="102"/>
      <c r="S39" s="102"/>
      <c r="T39" s="102"/>
      <c r="U39" s="102"/>
      <c r="V39" s="102"/>
      <c r="W39" s="102"/>
      <c r="X39" s="103"/>
    </row>
    <row r="40" spans="1:24" s="33" customFormat="1" ht="18" customHeight="1">
      <c r="A40" s="100"/>
      <c r="B40" s="101"/>
      <c r="C40" s="102"/>
      <c r="D40" s="102"/>
      <c r="E40" s="102"/>
      <c r="F40" s="102"/>
      <c r="G40" s="102"/>
      <c r="H40" s="102"/>
      <c r="I40" s="102"/>
      <c r="J40" s="102"/>
      <c r="K40" s="102"/>
      <c r="L40" s="102"/>
      <c r="M40" s="102"/>
      <c r="N40" s="102"/>
      <c r="O40" s="102"/>
      <c r="P40" s="102"/>
      <c r="Q40" s="102"/>
      <c r="R40" s="102"/>
      <c r="S40" s="102"/>
      <c r="T40" s="102"/>
      <c r="U40" s="102"/>
      <c r="V40" s="102"/>
      <c r="W40" s="102"/>
      <c r="X40" s="103"/>
    </row>
    <row r="41" spans="1:24" s="33" customFormat="1" ht="18" customHeight="1">
      <c r="A41" s="100"/>
      <c r="B41" s="101"/>
      <c r="C41" s="102"/>
      <c r="D41" s="102"/>
      <c r="E41" s="102"/>
      <c r="F41" s="102"/>
      <c r="G41" s="102"/>
      <c r="H41" s="102"/>
      <c r="I41" s="102"/>
      <c r="J41" s="102"/>
      <c r="K41" s="102"/>
      <c r="L41" s="102"/>
      <c r="M41" s="102"/>
      <c r="N41" s="102"/>
      <c r="O41" s="102"/>
      <c r="P41" s="102"/>
      <c r="Q41" s="102"/>
      <c r="R41" s="102"/>
      <c r="S41" s="102"/>
      <c r="T41" s="102"/>
      <c r="U41" s="102"/>
      <c r="V41" s="102"/>
      <c r="W41" s="102"/>
      <c r="X41" s="103"/>
    </row>
    <row r="42" spans="1:24" s="33" customFormat="1" ht="18" customHeight="1">
      <c r="A42" s="100"/>
      <c r="B42" s="101"/>
      <c r="C42" s="102"/>
      <c r="D42" s="102"/>
      <c r="E42" s="102"/>
      <c r="F42" s="102"/>
      <c r="G42" s="102"/>
      <c r="H42" s="102"/>
      <c r="I42" s="102"/>
      <c r="J42" s="102"/>
      <c r="K42" s="102"/>
      <c r="L42" s="102"/>
      <c r="M42" s="102"/>
      <c r="N42" s="102"/>
      <c r="O42" s="102"/>
      <c r="P42" s="102"/>
      <c r="Q42" s="102"/>
      <c r="R42" s="102"/>
      <c r="S42" s="102"/>
      <c r="T42" s="102"/>
      <c r="U42" s="102"/>
      <c r="V42" s="102"/>
      <c r="W42" s="102"/>
      <c r="X42" s="103"/>
    </row>
    <row r="43" spans="1:24" s="33" customFormat="1" ht="18" customHeight="1">
      <c r="A43" s="100"/>
      <c r="B43" s="101"/>
      <c r="C43" s="102"/>
      <c r="D43" s="102"/>
      <c r="E43" s="102"/>
      <c r="F43" s="102"/>
      <c r="G43" s="102"/>
      <c r="H43" s="102"/>
      <c r="I43" s="102"/>
      <c r="J43" s="102"/>
      <c r="K43" s="102"/>
      <c r="L43" s="102"/>
      <c r="M43" s="102"/>
      <c r="N43" s="102"/>
      <c r="O43" s="102"/>
      <c r="P43" s="102"/>
      <c r="Q43" s="102"/>
      <c r="R43" s="102"/>
      <c r="S43" s="102"/>
      <c r="T43" s="102"/>
      <c r="U43" s="102"/>
      <c r="V43" s="102"/>
      <c r="W43" s="102"/>
      <c r="X43" s="103"/>
    </row>
    <row r="44" spans="1:24" s="33" customFormat="1" ht="18" customHeight="1">
      <c r="A44" s="100"/>
      <c r="B44" s="101"/>
      <c r="C44" s="102"/>
      <c r="D44" s="102"/>
      <c r="E44" s="102"/>
      <c r="F44" s="102"/>
      <c r="G44" s="102"/>
      <c r="H44" s="102"/>
      <c r="I44" s="102"/>
      <c r="J44" s="102"/>
      <c r="K44" s="102"/>
      <c r="L44" s="102"/>
      <c r="M44" s="102"/>
      <c r="N44" s="102"/>
      <c r="O44" s="102"/>
      <c r="P44" s="102"/>
      <c r="Q44" s="102"/>
      <c r="R44" s="102"/>
      <c r="S44" s="102"/>
      <c r="T44" s="102"/>
      <c r="U44" s="102"/>
      <c r="V44" s="102"/>
      <c r="W44" s="102"/>
      <c r="X44" s="103"/>
    </row>
    <row r="45" spans="1:24" s="33" customFormat="1" ht="18" customHeight="1">
      <c r="A45" s="100"/>
      <c r="B45" s="101"/>
      <c r="C45" s="102"/>
      <c r="D45" s="102"/>
      <c r="E45" s="102"/>
      <c r="F45" s="102"/>
      <c r="G45" s="102"/>
      <c r="H45" s="102"/>
      <c r="I45" s="102"/>
      <c r="J45" s="102"/>
      <c r="K45" s="102"/>
      <c r="L45" s="102"/>
      <c r="M45" s="102"/>
      <c r="N45" s="102"/>
      <c r="O45" s="102"/>
      <c r="P45" s="102"/>
      <c r="Q45" s="102"/>
      <c r="R45" s="102"/>
      <c r="S45" s="102"/>
      <c r="T45" s="102"/>
      <c r="U45" s="102"/>
      <c r="V45" s="102"/>
      <c r="W45" s="102"/>
      <c r="X45" s="103"/>
    </row>
    <row r="46" spans="1:24" s="33" customFormat="1" ht="18" customHeight="1">
      <c r="A46" s="100"/>
      <c r="B46" s="101"/>
      <c r="C46" s="102"/>
      <c r="D46" s="102"/>
      <c r="E46" s="102"/>
      <c r="F46" s="102"/>
      <c r="G46" s="102"/>
      <c r="H46" s="102"/>
      <c r="I46" s="102"/>
      <c r="J46" s="102"/>
      <c r="K46" s="102"/>
      <c r="L46" s="102"/>
      <c r="M46" s="102"/>
      <c r="N46" s="102"/>
      <c r="O46" s="102"/>
      <c r="P46" s="102"/>
      <c r="Q46" s="102"/>
      <c r="R46" s="102"/>
      <c r="S46" s="102"/>
      <c r="T46" s="102"/>
      <c r="U46" s="102"/>
      <c r="V46" s="102"/>
      <c r="W46" s="102"/>
      <c r="X46" s="103"/>
    </row>
    <row r="47" spans="1:24" s="33" customFormat="1" ht="18" customHeight="1">
      <c r="A47" s="100"/>
      <c r="B47" s="101"/>
      <c r="C47" s="102"/>
      <c r="D47" s="102"/>
      <c r="E47" s="102"/>
      <c r="F47" s="102"/>
      <c r="G47" s="102"/>
      <c r="H47" s="102"/>
      <c r="I47" s="102"/>
      <c r="J47" s="102"/>
      <c r="K47" s="102"/>
      <c r="L47" s="102"/>
      <c r="M47" s="102"/>
      <c r="N47" s="102"/>
      <c r="O47" s="102"/>
      <c r="P47" s="102"/>
      <c r="Q47" s="102"/>
      <c r="R47" s="102"/>
      <c r="S47" s="102"/>
      <c r="T47" s="102"/>
      <c r="U47" s="102"/>
      <c r="V47" s="102"/>
      <c r="W47" s="102"/>
      <c r="X47" s="103"/>
    </row>
    <row r="48" spans="1:24" s="33" customFormat="1" ht="18" customHeight="1">
      <c r="A48" s="100"/>
      <c r="B48" s="101"/>
      <c r="C48" s="102"/>
      <c r="D48" s="102"/>
      <c r="E48" s="102"/>
      <c r="F48" s="102"/>
      <c r="G48" s="102"/>
      <c r="H48" s="102"/>
      <c r="I48" s="102"/>
      <c r="J48" s="102"/>
      <c r="K48" s="102"/>
      <c r="L48" s="102"/>
      <c r="M48" s="102"/>
      <c r="N48" s="102"/>
      <c r="O48" s="102"/>
      <c r="P48" s="102"/>
      <c r="Q48" s="102"/>
      <c r="R48" s="102"/>
      <c r="S48" s="102"/>
      <c r="T48" s="102"/>
      <c r="U48" s="102"/>
      <c r="V48" s="102"/>
      <c r="W48" s="102"/>
      <c r="X48" s="103"/>
    </row>
    <row r="49" spans="1:24">
      <c r="A49" s="82"/>
      <c r="B49" s="87"/>
      <c r="C49" s="88"/>
      <c r="D49" s="88"/>
      <c r="E49" s="88"/>
      <c r="F49" s="88"/>
      <c r="G49" s="88"/>
      <c r="H49" s="88"/>
      <c r="I49" s="88"/>
      <c r="J49" s="88"/>
      <c r="K49" s="88"/>
      <c r="L49" s="88"/>
      <c r="M49" s="88"/>
      <c r="N49" s="88"/>
      <c r="O49" s="88"/>
      <c r="P49" s="88"/>
      <c r="Q49" s="88"/>
      <c r="R49" s="88"/>
      <c r="S49" s="88"/>
      <c r="T49" s="88"/>
      <c r="U49" s="88"/>
      <c r="V49" s="88"/>
      <c r="W49" s="88"/>
      <c r="X49" s="89"/>
    </row>
    <row r="50" spans="1:24">
      <c r="A50" s="82"/>
      <c r="B50" s="87"/>
      <c r="C50" s="88"/>
      <c r="D50" s="88"/>
      <c r="E50" s="88"/>
      <c r="F50" s="88"/>
      <c r="G50" s="88"/>
      <c r="H50" s="88"/>
      <c r="I50" s="88"/>
      <c r="J50" s="88"/>
      <c r="K50" s="88"/>
      <c r="L50" s="88"/>
      <c r="M50" s="88"/>
      <c r="N50" s="88"/>
      <c r="O50" s="88"/>
      <c r="P50" s="88"/>
      <c r="Q50" s="88"/>
      <c r="R50" s="88"/>
      <c r="S50" s="88"/>
      <c r="T50" s="88"/>
      <c r="U50" s="88"/>
      <c r="V50" s="88"/>
      <c r="W50" s="88"/>
      <c r="X50" s="89"/>
    </row>
    <row r="51" spans="1:24">
      <c r="A51" s="82"/>
      <c r="B51" s="91"/>
      <c r="C51" s="92"/>
      <c r="D51" s="92"/>
      <c r="E51" s="92"/>
      <c r="F51" s="92"/>
      <c r="G51" s="92"/>
      <c r="H51" s="92"/>
      <c r="I51" s="92"/>
      <c r="J51" s="92"/>
      <c r="K51" s="92"/>
      <c r="L51" s="92"/>
      <c r="M51" s="92"/>
      <c r="N51" s="92"/>
      <c r="O51" s="92"/>
      <c r="P51" s="92"/>
      <c r="Q51" s="92"/>
      <c r="R51" s="92"/>
      <c r="S51" s="92"/>
      <c r="T51" s="92"/>
      <c r="U51" s="92"/>
      <c r="V51" s="92"/>
      <c r="W51" s="92"/>
      <c r="X51" s="93"/>
    </row>
    <row r="52" spans="1:24">
      <c r="A52" s="82"/>
      <c r="B52" s="82"/>
      <c r="C52" s="82"/>
      <c r="D52" s="82"/>
      <c r="E52" s="82"/>
      <c r="F52" s="82"/>
      <c r="G52" s="82"/>
      <c r="H52" s="82"/>
      <c r="I52" s="82"/>
      <c r="J52" s="82"/>
      <c r="K52" s="82"/>
      <c r="L52" s="82"/>
      <c r="M52" s="82"/>
      <c r="N52" s="82"/>
      <c r="O52" s="82"/>
      <c r="P52" s="82"/>
      <c r="Q52" s="82"/>
      <c r="R52" s="82"/>
      <c r="S52" s="82"/>
      <c r="T52" s="82"/>
      <c r="U52" s="82"/>
      <c r="V52" s="82"/>
      <c r="W52" s="82"/>
      <c r="X52" s="82"/>
    </row>
  </sheetData>
  <sheetProtection algorithmName="SHA-512" hashValue="o9+ji5gJabQKKWeC/EbbWwoby3F7DGa1FDssslj8mZ4H4OzNeKoz9WmEGEvo0LK0Gghp+p1pMUnngMkn7hFNew==" saltValue="KmcPTs3anCgmtQXIhSpOtQ==" spinCount="100000" sheet="1" objects="1" scenarios="1"/>
  <mergeCells count="9">
    <mergeCell ref="I29:R29"/>
    <mergeCell ref="B6:X6"/>
    <mergeCell ref="C17:W21"/>
    <mergeCell ref="C23:W23"/>
    <mergeCell ref="Q3:W3"/>
    <mergeCell ref="Q4:W4"/>
    <mergeCell ref="E8:L8"/>
    <mergeCell ref="E10:L10"/>
    <mergeCell ref="E11:L1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データーシート</vt:lpstr>
      <vt:lpstr>入力シート</vt:lpstr>
      <vt:lpstr>1.交付申請書</vt:lpstr>
      <vt:lpstr>１-2.事業計画兼収支予算（入力有）</vt:lpstr>
      <vt:lpstr>３.交付決定通知書</vt:lpstr>
      <vt:lpstr>送付文</vt:lpstr>
      <vt:lpstr>5.実績報告書</vt:lpstr>
      <vt:lpstr>5-1.事業報告兼収支計算（入力有）</vt:lpstr>
      <vt:lpstr>６.確定通知書</vt:lpstr>
      <vt:lpstr>6-1.確定調書（様式）</vt:lpstr>
      <vt:lpstr>7.請求書</vt:lpstr>
      <vt:lpstr>4-変.変更承認申請</vt:lpstr>
      <vt:lpstr>2-変.変更承認通知</vt:lpstr>
      <vt:lpstr>2-変.変更交付決定</vt:lpstr>
      <vt:lpstr>'1.交付申請書'!Print_Area</vt:lpstr>
      <vt:lpstr>'１-2.事業計画兼収支予算（入力有）'!Print_Area</vt:lpstr>
      <vt:lpstr>'2-変.変更交付決定'!Print_Area</vt:lpstr>
      <vt:lpstr>'2-変.変更承認通知'!Print_Area</vt:lpstr>
      <vt:lpstr>'３.交付決定通知書'!Print_Area</vt:lpstr>
      <vt:lpstr>'5-1.事業報告兼収支計算（入力有）'!Print_Area</vt:lpstr>
      <vt:lpstr>'6-1.確定調書（様式）'!Print_Area</vt:lpstr>
      <vt:lpstr>'7.請求書'!Print_Area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淳一郎</dc:creator>
  <cp:lastModifiedBy>杉田　賢一</cp:lastModifiedBy>
  <cp:lastPrinted>2025-07-24T02:34:13Z</cp:lastPrinted>
  <dcterms:created xsi:type="dcterms:W3CDTF">2015-06-05T18:19:34Z</dcterms:created>
  <dcterms:modified xsi:type="dcterms:W3CDTF">2025-07-24T05:26:57Z</dcterms:modified>
</cp:coreProperties>
</file>