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filterPrivacy="1" codeName="ThisWorkbook"/>
  <workbookProtection lockStructure="1" workbookAlgorithmName="SHA-512" workbookHashValue="mOfY7IOtNf/Y+W/jy4tVsA9rlka9R6P5UJAqb0CEsI2xeOshEkyI3BWaQ0wJ8PvGUOtA7Frq8KSORxkCJv1KEw==" workbookSaltValue="/HMsar/jsIB+u1EK6eb1mg==" workbookSpinCount="100000"/>
  <bookViews>
    <workbookView xWindow="240" yWindow="105" windowWidth="14805" windowHeight="8010" tabRatio="767"/>
  </bookViews>
  <sheets>
    <sheet name="受付書" sheetId="13" r:id="rId1"/>
    <sheet name="1. 申請書" sheetId="2" r:id="rId2"/>
    <sheet name="2. 事業計画書兼収支予算書（入力箇所あり）" sheetId="1" r:id="rId3"/>
    <sheet name="交付決定（案）" sheetId="22" state="hidden" r:id="rId4"/>
    <sheet name="交付決定（決裁後）" sheetId="16" state="hidden" r:id="rId5"/>
    <sheet name="送付文" sheetId="19" state="hidden" r:id="rId6"/>
    <sheet name="3. 実績報告書" sheetId="5" r:id="rId7"/>
    <sheet name="4. 事業報告書兼収支計算書（入力箇所あり）" sheetId="15" r:id="rId8"/>
    <sheet name="写真（成果物）" sheetId="17" r:id="rId9"/>
    <sheet name="額確定通知書（案）" sheetId="23" state="hidden" r:id="rId10"/>
    <sheet name="額確定通知書（決裁後）" sheetId="7" state="hidden" r:id="rId11"/>
    <sheet name="変更交付決定（案）（必要な場合のみ）" sheetId="25" state="hidden" r:id="rId12"/>
    <sheet name="変更交付決定（決裁後）（必要な場合のみ）" sheetId="24" state="hidden" r:id="rId13"/>
    <sheet name="確定調書（様式）" sheetId="9" state="hidden" r:id="rId14"/>
    <sheet name="送付文 (2)" sheetId="18" state="hidden" r:id="rId15"/>
    <sheet name="5. 請求書" sheetId="11" r:id="rId16"/>
    <sheet name="変更申請（ある場合のみ）" sheetId="26" r:id="rId17"/>
    <sheet name="変更承認通知（案）" sheetId="27" state="hidden" r:id="rId18"/>
    <sheet name="変更承認通知（決裁後）" sheetId="28" state="hidden" r:id="rId19"/>
    <sheet name="データシート（さわらない）" sheetId="14" state="hidden" r:id="rId20"/>
    <sheet name="KEN_ALL" sheetId="21" state="hidden" r:id="rId21"/>
  </sheets>
  <definedNames>
    <definedName name="_xlnm.Print_Area" localSheetId="1">'1. 申請書'!$A$1:$AG$53</definedName>
    <definedName name="_xlnm.Print_Area" localSheetId="6">'3. 実績報告書'!$A$1:$AG$50</definedName>
    <definedName name="_xlnm.Print_Area" localSheetId="10">'額確定通知書（決裁後）'!$A$1:$AG$53</definedName>
    <definedName name="_xlnm.Print_Area" localSheetId="13">'確定調書（様式）'!$A$1:$G$30</definedName>
    <definedName name="_xlnm.Print_Area" localSheetId="15">'5. 請求書'!$A$1:$AG$56</definedName>
    <definedName name="_xlnm.Print_Area" localSheetId="0">受付書!$A$1:$N$26</definedName>
    <definedName name="_xlnm.Print_Area" localSheetId="7">'4. 事業報告書兼収支計算書（入力箇所あり）'!$A$1:$J$41</definedName>
    <definedName name="_xlnm.Print_Area" localSheetId="4">'交付決定（決裁後）'!$A$1:$AG$56</definedName>
    <definedName name="_xlnm.Print_Area" localSheetId="8">'写真（成果物）'!$A$1:$Y$61</definedName>
    <definedName name="_xlnm.Print_Area" localSheetId="14">'送付文 (2)'!$A$1:$AG$54</definedName>
    <definedName name="_xlnm.Print_Area" localSheetId="5">送付文!$A$1:$AG$54</definedName>
    <definedName name="_xlnm.Print_Area" localSheetId="3">'交付決定（案）'!$A$1:$AG$56</definedName>
    <definedName name="_xlnm.Print_Area" localSheetId="9">'額確定通知書（案）'!$A$1:$AG$53</definedName>
    <definedName name="_xlnm.Print_Area" localSheetId="12">'変更交付決定（決裁後）（必要な場合のみ）'!$A$1:$AG$55</definedName>
    <definedName name="_xlnm.Print_Area" localSheetId="11">'変更交付決定（案）（必要な場合のみ）'!$A$1:$AG$55</definedName>
    <definedName name="_xlnm.Print_Area" localSheetId="16">'変更申請（ある場合のみ）'!$A$1:$L$30</definedName>
    <definedName name="_xlnm.Print_Area" localSheetId="17">'変更承認通知（案）'!$A$1:$AG$55</definedName>
    <definedName name="_xlnm.Print_Area" localSheetId="18">'変更承認通知（決裁後）'!$A$1:$AG$55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G8" authorId="0">
      <text>
        <r>
          <rPr>
            <b/>
            <sz val="14"/>
            <color indexed="81"/>
            <rFont val="MS P ゴシック"/>
          </rPr>
          <t>税抜き金額を入力してください。</t>
        </r>
      </text>
    </comment>
  </commentList>
</comments>
</file>

<file path=xl/comments2.xml><?xml version="1.0" encoding="utf-8"?>
<comments xmlns="http://schemas.openxmlformats.org/spreadsheetml/2006/main">
  <authors>
    <author>作成者</author>
  </authors>
  <commentList>
    <comment ref="Z2" authorId="0">
      <text>
        <r>
          <rPr>
            <b/>
            <sz val="9"/>
            <color indexed="81"/>
            <rFont val="MS P ゴシック"/>
          </rPr>
          <t>大西渉太:
日付を入力
※負担行為書につける際は、まだ決裁日が確定していないため、文字の色を「白色」にして隠す
　上からこれを被せても可→</t>
        </r>
      </text>
    </comment>
  </commentList>
</comments>
</file>

<file path=xl/comments3.xml><?xml version="1.0" encoding="utf-8"?>
<comments xmlns="http://schemas.openxmlformats.org/spreadsheetml/2006/main">
  <authors>
    <author>作成者</author>
  </authors>
  <commentList>
    <comment ref="Z3" authorId="0">
      <text>
        <r>
          <rPr>
            <b/>
            <sz val="9"/>
            <color indexed="81"/>
            <rFont val="MS P ゴシック"/>
          </rPr>
          <t>大西渉太:
文書番号（数字のみ）を入力
変更交付決定通知書が必要な場合は、額確定通知書の番号は、
（変更交付決定通知書の番号）-2となる。</t>
        </r>
        <r>
          <rPr>
            <sz val="9"/>
            <color indexed="81"/>
            <rFont val="MS P ゴシック"/>
          </rPr>
          <t xml:space="preserve">
</t>
        </r>
      </text>
    </comment>
  </commentList>
</comments>
</file>

<file path=xl/comments4.xml><?xml version="1.0" encoding="utf-8"?>
<comments xmlns="http://schemas.openxmlformats.org/spreadsheetml/2006/main">
  <authors>
    <author>作成者</author>
  </authors>
  <commentList>
    <comment ref="Z4" authorId="0">
      <text>
        <r>
          <rPr>
            <b/>
            <sz val="9"/>
            <color indexed="81"/>
            <rFont val="MS P ゴシック"/>
          </rPr>
          <t>大西渉太:
日付を入力
決済完了後正式な日付を入力（10/10のように入力すると「令和6年10月10日」と表示される。</t>
        </r>
      </text>
    </comment>
    <comment ref="Z3" authorId="0">
      <text>
        <r>
          <rPr>
            <b/>
            <sz val="9"/>
            <color indexed="81"/>
            <rFont val="MS P ゴシック"/>
          </rPr>
          <t>変更交付決定通知書が必要な場合は、額確定通知書の番号は、
（変更交付決定通知書の番号）-2となる。</t>
        </r>
      </text>
    </comment>
  </commentList>
</comments>
</file>

<file path=xl/comments5.xml><?xml version="1.0" encoding="utf-8"?>
<comments xmlns="http://schemas.openxmlformats.org/spreadsheetml/2006/main">
  <authors>
    <author>作成者</author>
  </authors>
  <commentList>
    <comment ref="Z2" authorId="0">
      <text>
        <r>
          <rPr>
            <b/>
            <sz val="9"/>
            <color indexed="81"/>
            <rFont val="MS P ゴシック"/>
          </rPr>
          <t>大西渉太:
日付を入力
※負担行為書につける際は、まだ決裁日が確定していないため、文字の色を「白色」にして隠す
　上からこれを被せても可→</t>
        </r>
      </text>
    </comment>
  </commentList>
</comments>
</file>

<file path=xl/comments6.xml><?xml version="1.0" encoding="utf-8"?>
<comments xmlns="http://schemas.openxmlformats.org/spreadsheetml/2006/main">
  <authors>
    <author>作成者</author>
  </authors>
  <commentList>
    <comment ref="I3" authorId="0">
      <text>
        <r>
          <rPr>
            <b/>
            <sz val="20"/>
            <color indexed="10"/>
            <rFont val="HGP創英角ｺﾞｼｯｸUB"/>
          </rPr>
          <t>以下の色がついている部分</t>
        </r>
        <r>
          <rPr>
            <b/>
            <u/>
            <sz val="20"/>
            <color indexed="10"/>
            <rFont val="HGP創英角ｺﾞｼｯｸUB"/>
          </rPr>
          <t>全て</t>
        </r>
        <r>
          <rPr>
            <b/>
            <sz val="20"/>
            <color indexed="10"/>
            <rFont val="HGP創英角ｺﾞｼｯｸUB"/>
          </rPr>
          <t>に入力してください。</t>
        </r>
        <r>
          <rPr>
            <b/>
            <sz val="20"/>
            <color indexed="81"/>
            <rFont val="HGP創英角ｺﾞｼｯｸUB"/>
          </rPr>
          <t xml:space="preserve">
ここは変更申請をする日付を「1/1」のように入力してください。</t>
        </r>
      </text>
    </comment>
    <comment ref="H23" authorId="0">
      <text>
        <r>
          <rPr>
            <b/>
            <sz val="20"/>
            <color indexed="81"/>
            <rFont val="HGP創英角ｺﾞｼｯｸUB"/>
          </rPr>
          <t>単位不要
変更がない項目は、
「変更なし」と記入する。</t>
        </r>
      </text>
    </comment>
    <comment ref="H26" authorId="0">
      <text>
        <r>
          <rPr>
            <b/>
            <sz val="18"/>
            <color indexed="81"/>
            <rFont val="HGP創英角ｺﾞｼｯｸUB"/>
          </rPr>
          <t>「</t>
        </r>
        <r>
          <rPr>
            <b/>
            <sz val="18"/>
            <color indexed="10"/>
            <rFont val="HGP創英角ｺﾞｼｯｸUB"/>
          </rPr>
          <t>1/1</t>
        </r>
        <r>
          <rPr>
            <b/>
            <sz val="18"/>
            <color indexed="81"/>
            <rFont val="HGP創英角ｺﾞｼｯｸUB"/>
          </rPr>
          <t>」のように入力する。
年をまたいで日付を入力する場合は、
「</t>
        </r>
        <r>
          <rPr>
            <b/>
            <sz val="18"/>
            <color indexed="10"/>
            <rFont val="HGP創英角ｺﾞｼｯｸUB"/>
          </rPr>
          <t>2026/1/1</t>
        </r>
        <r>
          <rPr>
            <b/>
            <sz val="18"/>
            <color indexed="81"/>
            <rFont val="HGP創英角ｺﾞｼｯｸUB"/>
          </rPr>
          <t>」のように入力する。</t>
        </r>
      </text>
    </comment>
  </commentList>
</comments>
</file>

<file path=xl/comments7.xml><?xml version="1.0" encoding="utf-8"?>
<comments xmlns="http://schemas.openxmlformats.org/spreadsheetml/2006/main">
  <authors>
    <author>作成者</author>
  </authors>
  <commentList>
    <comment ref="Z4" authorId="0">
      <text>
        <r>
          <rPr>
            <b/>
            <sz val="16"/>
            <color indexed="81"/>
            <rFont val="MS P ゴシック"/>
          </rPr>
          <t>日付を入力</t>
        </r>
      </text>
    </comment>
  </commentList>
</comments>
</file>

<file path=xl/sharedStrings.xml><?xml version="1.0" encoding="utf-8"?>
<sst xmlns="http://schemas.openxmlformats.org/spreadsheetml/2006/main" xmlns:r="http://schemas.openxmlformats.org/officeDocument/2006/relationships" count="1957" uniqueCount="1957">
  <si>
    <t>板敷</t>
  </si>
  <si>
    <r>
      <t>　事業計画書兼収支予算書</t>
    </r>
    <r>
      <rPr>
        <sz val="9"/>
        <color theme="1"/>
        <rFont val="HG丸ｺﾞｼｯｸM-PRO"/>
      </rPr>
      <t>（水産業販路拡大等支援補助金）</t>
    </r>
    <rPh sb="1" eb="3">
      <t>ジギョウ</t>
    </rPh>
    <rPh sb="3" eb="6">
      <t>ケイカクショ</t>
    </rPh>
    <rPh sb="6" eb="7">
      <t>ケン</t>
    </rPh>
    <rPh sb="7" eb="9">
      <t>シュウシ</t>
    </rPh>
    <rPh sb="9" eb="12">
      <t>ヨサンショ</t>
    </rPh>
    <phoneticPr fontId="5"/>
  </si>
  <si>
    <t>北川町長井</t>
  </si>
  <si>
    <t>小松台東</t>
  </si>
  <si>
    <t>≪収入の部≫</t>
  </si>
  <si>
    <t>変更又は中止の
事由、内容</t>
    <rPh sb="0" eb="2">
      <t>ヘンコウ</t>
    </rPh>
    <rPh sb="2" eb="3">
      <t>マタ</t>
    </rPh>
    <rPh sb="4" eb="6">
      <t>チュウシ</t>
    </rPh>
    <rPh sb="8" eb="10">
      <t>ジユウ</t>
    </rPh>
    <rPh sb="11" eb="13">
      <t>ナイヨウ</t>
    </rPh>
    <phoneticPr fontId="5"/>
  </si>
  <si>
    <t>⑦　収支計算書上の次年度繰越金額</t>
    <rPh sb="2" eb="4">
      <t>シュウシ</t>
    </rPh>
    <rPh sb="4" eb="7">
      <t>ケイサンショ</t>
    </rPh>
    <rPh sb="7" eb="8">
      <t>ジョウ</t>
    </rPh>
    <rPh sb="9" eb="12">
      <t>ジネンド</t>
    </rPh>
    <rPh sb="12" eb="14">
      <t>クリコシ</t>
    </rPh>
    <rPh sb="14" eb="15">
      <t>キン</t>
    </rPh>
    <rPh sb="15" eb="16">
      <t>ガク</t>
    </rPh>
    <phoneticPr fontId="5"/>
  </si>
  <si>
    <t>ﾅﾝｺﾞｳﾁｮｳﾜｷﾓﾄ</t>
  </si>
  <si>
    <t>≪支出の部≫</t>
  </si>
  <si>
    <t>科　目</t>
  </si>
  <si>
    <t>ｶﾜｷﾀ</t>
  </si>
  <si>
    <t>ﾐﾅﾐﾀｶﾅﾍﾞ</t>
  </si>
  <si>
    <t>内竪</t>
  </si>
  <si>
    <t>合    計</t>
  </si>
  <si>
    <t>延岡市長　読谷山　洋司　様</t>
    <rPh sb="0" eb="2">
      <t>ノベオカ</t>
    </rPh>
    <rPh sb="2" eb="3">
      <t>シ</t>
    </rPh>
    <rPh sb="3" eb="4">
      <t>チョウ</t>
    </rPh>
    <phoneticPr fontId="5"/>
  </si>
  <si>
    <t>様式第1号（第5条関係）</t>
  </si>
  <si>
    <t>端数計算</t>
    <rPh sb="0" eb="2">
      <t>ハスウ</t>
    </rPh>
    <rPh sb="2" eb="4">
      <t>ケイサン</t>
    </rPh>
    <phoneticPr fontId="5"/>
  </si>
  <si>
    <t>ｼｵﾐﾁｮｳ</t>
  </si>
  <si>
    <t>西高松町</t>
  </si>
  <si>
    <t>ｷﾘｼﾏ</t>
  </si>
  <si>
    <t>大坪東</t>
  </si>
  <si>
    <t>金　額（円）</t>
  </si>
  <si>
    <t>　　　　　　　　　補助事業者の氏名（団体名）</t>
    <rPh sb="9" eb="11">
      <t>ホジョ</t>
    </rPh>
    <rPh sb="11" eb="13">
      <t>ジギョウ</t>
    </rPh>
    <rPh sb="13" eb="14">
      <t>シャ</t>
    </rPh>
    <rPh sb="15" eb="17">
      <t>シメイ</t>
    </rPh>
    <rPh sb="18" eb="20">
      <t>ダンタイ</t>
    </rPh>
    <rPh sb="20" eb="21">
      <t>メイ</t>
    </rPh>
    <phoneticPr fontId="5"/>
  </si>
  <si>
    <t>中西町</t>
  </si>
  <si>
    <t>技能・知識向上事業</t>
    <rPh sb="0" eb="2">
      <t>ギノウ</t>
    </rPh>
    <rPh sb="3" eb="5">
      <t>チシキ</t>
    </rPh>
    <rPh sb="5" eb="7">
      <t>コウジョウ</t>
    </rPh>
    <rPh sb="7" eb="9">
      <t>ジギョウ</t>
    </rPh>
    <phoneticPr fontId="5"/>
  </si>
  <si>
    <t>千町</t>
  </si>
  <si>
    <t>波島</t>
  </si>
  <si>
    <t>代表者名</t>
    <rPh sb="0" eb="3">
      <t>ダイヒョウシャ</t>
    </rPh>
    <rPh sb="3" eb="4">
      <t>メイ</t>
    </rPh>
    <phoneticPr fontId="5"/>
  </si>
  <si>
    <t>薫る坂</t>
  </si>
  <si>
    <t>知的財産保護事業</t>
    <rPh sb="0" eb="2">
      <t>チテキ</t>
    </rPh>
    <rPh sb="2" eb="4">
      <t>ザイサン</t>
    </rPh>
    <rPh sb="4" eb="6">
      <t>ホゴ</t>
    </rPh>
    <rPh sb="6" eb="8">
      <t>ジギョウ</t>
    </rPh>
    <phoneticPr fontId="5"/>
  </si>
  <si>
    <t>ﾀｶｵｶﾁｮｳﾊﾅﾐ</t>
  </si>
  <si>
    <t>ｷﾀｳﾗﾏﾁｲﾁﾌﾞﾘ</t>
  </si>
  <si>
    <t>見立</t>
  </si>
  <si>
    <t>ﾀｶｼﾞｮｳﾁｮｳｼｶ</t>
  </si>
  <si>
    <t>ｾﾆｼ</t>
  </si>
  <si>
    <t>ﾂﾙﾉｼﾏ</t>
  </si>
  <si>
    <t>ﾋｶﾞｼﾓﾛｶﾀｸﾞﾝｸﾆﾄﾐﾁｮｳ</t>
  </si>
  <si>
    <t>備　考</t>
  </si>
  <si>
    <t>ｻﾄﾞﾜﾗﾁｮｳｼﾓﾅｶ</t>
  </si>
  <si>
    <t>北方町早中</t>
  </si>
  <si>
    <t>小田</t>
  </si>
  <si>
    <t>上記のとおり相違ありません。</t>
  </si>
  <si>
    <t>夏田町</t>
  </si>
  <si>
    <t>補 助 金</t>
  </si>
  <si>
    <t>確定払</t>
  </si>
  <si>
    <t>ｷﾀｶﾀﾏﾁｽｹﾞﾊﾞﾙ</t>
  </si>
  <si>
    <t>庵川西</t>
  </si>
  <si>
    <t>宇和田町</t>
  </si>
  <si>
    <t>江平西</t>
  </si>
  <si>
    <t>【事　業　計　画　書】</t>
  </si>
  <si>
    <t>ﾀｶｻﾞｷﾁｮｳﾅﾜｾﾞ</t>
  </si>
  <si>
    <t xml:space="preserve"> 延岡市　※10円未満切り捨て</t>
    <rPh sb="1" eb="4">
      <t>ノベオカシ</t>
    </rPh>
    <rPh sb="8" eb="9">
      <t>エン</t>
    </rPh>
    <rPh sb="9" eb="11">
      <t>ミマン</t>
    </rPh>
    <rPh sb="11" eb="12">
      <t>キ</t>
    </rPh>
    <rPh sb="13" eb="14">
      <t>ス</t>
    </rPh>
    <phoneticPr fontId="5"/>
  </si>
  <si>
    <t>補助対象事業</t>
    <rPh sb="0" eb="2">
      <t>ホジョ</t>
    </rPh>
    <rPh sb="2" eb="4">
      <t>タイショウ</t>
    </rPh>
    <rPh sb="4" eb="6">
      <t>ジギョウ</t>
    </rPh>
    <phoneticPr fontId="5"/>
  </si>
  <si>
    <t>ｺﾏﾂﾀﾞｲｷﾀﾏﾁ</t>
  </si>
  <si>
    <t>口座種別</t>
    <rPh sb="0" eb="2">
      <t>コウザ</t>
    </rPh>
    <rPh sb="2" eb="4">
      <t>シュベツ</t>
    </rPh>
    <phoneticPr fontId="5"/>
  </si>
  <si>
    <t>下野</t>
  </si>
  <si>
    <t>住　　所</t>
  </si>
  <si>
    <t>ｷﾀｶﾀﾏﾁｶﾐｼｼｶﾞﾜ</t>
  </si>
  <si>
    <t>　ウ</t>
  </si>
  <si>
    <t>北方町下鹿川</t>
  </si>
  <si>
    <t>ｱｷﾔﾏ</t>
  </si>
  <si>
    <t>　　　　　　　　　補助事業の名称</t>
    <rPh sb="9" eb="11">
      <t>ホジョ</t>
    </rPh>
    <rPh sb="11" eb="13">
      <t>ジギョウ</t>
    </rPh>
    <rPh sb="14" eb="16">
      <t>メイショウ</t>
    </rPh>
    <phoneticPr fontId="5"/>
  </si>
  <si>
    <t>延岡市長　読谷山　洋司　　印</t>
    <rPh sb="0" eb="2">
      <t>ノベオカ</t>
    </rPh>
    <rPh sb="2" eb="3">
      <t>シ</t>
    </rPh>
    <rPh sb="3" eb="4">
      <t>チョウ</t>
    </rPh>
    <rPh sb="13" eb="14">
      <t>イン</t>
    </rPh>
    <phoneticPr fontId="5"/>
  </si>
  <si>
    <t>ｷﾀｶﾀﾏﾁﾊﾔﾅｶ</t>
  </si>
  <si>
    <t>ｵｵﾂｶﾀﾞｲﾆｼ</t>
  </si>
  <si>
    <t>事 前</t>
  </si>
  <si>
    <t>ﾔﾏﾉｸﾁﾁｮｳﾔﾏﾉｸﾁ(ｿﾉﾀ)</t>
  </si>
  <si>
    <t>ｺｶﾞﾜﾏﾁ</t>
  </si>
  <si>
    <t>神宮東</t>
  </si>
  <si>
    <t>ｸﾗｵｶ</t>
  </si>
  <si>
    <t>南郷町東町</t>
  </si>
  <si>
    <t>ｷﾀｶﾀﾏﾁｸﾗﾀ</t>
  </si>
  <si>
    <t>①</t>
  </si>
  <si>
    <t>乙房町</t>
  </si>
  <si>
    <t>②</t>
  </si>
  <si>
    <t>下三財</t>
  </si>
  <si>
    <t>平野</t>
  </si>
  <si>
    <t>費補助</t>
    <rPh sb="0" eb="1">
      <t>ヒ</t>
    </rPh>
    <phoneticPr fontId="5"/>
  </si>
  <si>
    <t>ｻｸﾗｶﾞﾜﾁｮｳ</t>
  </si>
  <si>
    <t>③</t>
  </si>
  <si>
    <t>上富田</t>
  </si>
  <si>
    <t>大坪西</t>
  </si>
  <si>
    <t>３　指示事項</t>
  </si>
  <si>
    <r>
      <t xml:space="preserve">日付(申請日)
</t>
    </r>
    <r>
      <rPr>
        <sz val="9"/>
        <color rgb="FFFF0000"/>
        <rFont val="HG丸ｺﾞｼｯｸM-PRO"/>
      </rPr>
      <t>（〇/〇で入力）</t>
    </r>
    <rPh sb="0" eb="2">
      <t>ヒヅケ</t>
    </rPh>
    <rPh sb="3" eb="5">
      <t>シンセイ</t>
    </rPh>
    <rPh sb="5" eb="6">
      <t>ビ</t>
    </rPh>
    <rPh sb="13" eb="15">
      <t>ニュウリョク</t>
    </rPh>
    <phoneticPr fontId="5"/>
  </si>
  <si>
    <t>高洲町</t>
  </si>
  <si>
    <t>記</t>
    <rPh sb="0" eb="1">
      <t>キ</t>
    </rPh>
    <phoneticPr fontId="5"/>
  </si>
  <si>
    <t>都町</t>
  </si>
  <si>
    <t>無鹿町</t>
  </si>
  <si>
    <t>④</t>
  </si>
  <si>
    <t>ﾜｶﾊﾞﾏﾁ</t>
  </si>
  <si>
    <t>【実績報告】以下の必要事項を入力して各シートを印刷してください。</t>
    <rPh sb="1" eb="3">
      <t>ジッセキ</t>
    </rPh>
    <rPh sb="3" eb="5">
      <t>ホウコク</t>
    </rPh>
    <rPh sb="6" eb="8">
      <t>イカ</t>
    </rPh>
    <rPh sb="9" eb="11">
      <t>ヒツヨウ</t>
    </rPh>
    <rPh sb="11" eb="13">
      <t>ジコウ</t>
    </rPh>
    <rPh sb="14" eb="16">
      <t>ニュウリョク</t>
    </rPh>
    <rPh sb="18" eb="19">
      <t>カク</t>
    </rPh>
    <rPh sb="23" eb="25">
      <t>インサツ</t>
    </rPh>
    <phoneticPr fontId="5"/>
  </si>
  <si>
    <t>⑲　補助金等確定額に対する繰越金の割合</t>
    <rPh sb="2" eb="5">
      <t>ホジョキン</t>
    </rPh>
    <rPh sb="5" eb="6">
      <t>トウ</t>
    </rPh>
    <rPh sb="6" eb="8">
      <t>カクテイ</t>
    </rPh>
    <rPh sb="8" eb="9">
      <t>ガク</t>
    </rPh>
    <rPh sb="10" eb="11">
      <t>タイ</t>
    </rPh>
    <rPh sb="13" eb="15">
      <t>クリコシ</t>
    </rPh>
    <rPh sb="15" eb="16">
      <t>キン</t>
    </rPh>
    <rPh sb="17" eb="19">
      <t>ワリアイ</t>
    </rPh>
    <phoneticPr fontId="5"/>
  </si>
  <si>
    <t>備考</t>
    <rPh sb="0" eb="2">
      <t>ビコウ</t>
    </rPh>
    <phoneticPr fontId="5"/>
  </si>
  <si>
    <t>企業名</t>
    <rPh sb="0" eb="2">
      <t>キギョウ</t>
    </rPh>
    <rPh sb="2" eb="3">
      <t>メイ</t>
    </rPh>
    <phoneticPr fontId="5"/>
  </si>
  <si>
    <t>北浦町古江</t>
  </si>
  <si>
    <t>ﾏﾂﾓﾄﾁｮｳ</t>
  </si>
  <si>
    <t>ｷﾀｶﾀﾏﾁｲﾀｼﾓ</t>
  </si>
  <si>
    <t>番地以下</t>
    <rPh sb="0" eb="4">
      <t>バンチイカ</t>
    </rPh>
    <phoneticPr fontId="5"/>
  </si>
  <si>
    <t>４　事業の時期又は完了予定日</t>
  </si>
  <si>
    <t>大堂津</t>
  </si>
  <si>
    <t>ﾐｽﾏﾁ</t>
  </si>
  <si>
    <t>所在地</t>
    <rPh sb="0" eb="3">
      <t>ショザイチ</t>
    </rPh>
    <phoneticPr fontId="5"/>
  </si>
  <si>
    <t>ｻｶﾀﾆｵﾂ</t>
  </si>
  <si>
    <t>下原町</t>
  </si>
  <si>
    <t>柏原</t>
  </si>
  <si>
    <t>補助対象事業の計画の詳細</t>
    <rPh sb="0" eb="2">
      <t>ホジョ</t>
    </rPh>
    <rPh sb="2" eb="4">
      <t>タイショウ</t>
    </rPh>
    <rPh sb="4" eb="6">
      <t>ジギョウ</t>
    </rPh>
    <rPh sb="7" eb="9">
      <t>ケイカク</t>
    </rPh>
    <rPh sb="10" eb="12">
      <t>ショウサイ</t>
    </rPh>
    <phoneticPr fontId="5"/>
  </si>
  <si>
    <t>ﾀｶｽﾁｮｳ</t>
  </si>
  <si>
    <t>プロモーション事業</t>
    <rPh sb="7" eb="9">
      <t>ジギョウ</t>
    </rPh>
    <phoneticPr fontId="5"/>
  </si>
  <si>
    <t>都城市</t>
  </si>
  <si>
    <t>平山</t>
  </si>
  <si>
    <t>江平東</t>
  </si>
  <si>
    <t>山田町山田</t>
  </si>
  <si>
    <t>ｶﾐｵｵｾﾏﾁ</t>
  </si>
  <si>
    <t>ﾄｳｺﾞｳﾁｮｳｻｺﾉｳﾁ</t>
  </si>
  <si>
    <t>＜自動計算＞</t>
    <rPh sb="1" eb="3">
      <t>ジドウ</t>
    </rPh>
    <rPh sb="3" eb="5">
      <t>ケイサン</t>
    </rPh>
    <phoneticPr fontId="5"/>
  </si>
  <si>
    <t>清武町正手</t>
  </si>
  <si>
    <t>規則様式第2号（第6条関係）</t>
  </si>
  <si>
    <t>南俣</t>
  </si>
  <si>
    <t>ｼﾓｷﾀｶﾀﾏﾁ</t>
  </si>
  <si>
    <t>該当する項目全てに〇</t>
    <rPh sb="0" eb="2">
      <t>ガイトウ</t>
    </rPh>
    <rPh sb="4" eb="6">
      <t>コウモク</t>
    </rPh>
    <rPh sb="6" eb="7">
      <t>スベ</t>
    </rPh>
    <phoneticPr fontId="5"/>
  </si>
  <si>
    <t>事業</t>
  </si>
  <si>
    <t>舞野町</t>
  </si>
  <si>
    <t>補助対象経費</t>
    <rPh sb="0" eb="2">
      <t>ホジョ</t>
    </rPh>
    <rPh sb="2" eb="4">
      <t>タイショウ</t>
    </rPh>
    <rPh sb="4" eb="6">
      <t>ケイヒ</t>
    </rPh>
    <phoneticPr fontId="5"/>
  </si>
  <si>
    <t>高鍋町</t>
  </si>
  <si>
    <t>（率）〇/〇</t>
    <rPh sb="1" eb="2">
      <t>リツ</t>
    </rPh>
    <phoneticPr fontId="5"/>
  </si>
  <si>
    <t>ﾄﾉｺｵﾘﾏﾁ</t>
  </si>
  <si>
    <t>江南</t>
  </si>
  <si>
    <t>ｳﾘｭｳﾉ(ｼﾓﾊﾀ)</t>
  </si>
  <si>
    <t>事業完了予定日</t>
  </si>
  <si>
    <t>設備導入事業</t>
    <rPh sb="0" eb="2">
      <t>セツビ</t>
    </rPh>
    <rPh sb="2" eb="4">
      <t>ドウニュウ</t>
    </rPh>
    <rPh sb="4" eb="6">
      <t>ジギョウ</t>
    </rPh>
    <phoneticPr fontId="5"/>
  </si>
  <si>
    <t>⑤</t>
  </si>
  <si>
    <t>京塚町</t>
  </si>
  <si>
    <t>販路拡大事業</t>
    <rPh sb="0" eb="2">
      <t>ハンロ</t>
    </rPh>
    <rPh sb="2" eb="4">
      <t>カクダイ</t>
    </rPh>
    <rPh sb="4" eb="6">
      <t>ジギョウ</t>
    </rPh>
    <phoneticPr fontId="5"/>
  </si>
  <si>
    <t>ﾋﾛｼﾏ</t>
  </si>
  <si>
    <t>広原</t>
  </si>
  <si>
    <t>※下欄に繰越金に対する意見を付すこと</t>
    <rPh sb="1" eb="2">
      <t>シタ</t>
    </rPh>
    <rPh sb="2" eb="3">
      <t>ラン</t>
    </rPh>
    <rPh sb="4" eb="6">
      <t>クリコシ</t>
    </rPh>
    <rPh sb="6" eb="7">
      <t>キン</t>
    </rPh>
    <rPh sb="8" eb="9">
      <t>タイ</t>
    </rPh>
    <rPh sb="11" eb="13">
      <t>イケン</t>
    </rPh>
    <rPh sb="14" eb="15">
      <t>フ</t>
    </rPh>
    <phoneticPr fontId="5"/>
  </si>
  <si>
    <t>八幡町</t>
  </si>
  <si>
    <t>北方町板上</t>
  </si>
  <si>
    <t>瓜生野（下畑）</t>
  </si>
  <si>
    <t>吉之元町</t>
  </si>
  <si>
    <t>竹田</t>
  </si>
  <si>
    <t>２　事業の目的及び内容</t>
  </si>
  <si>
    <t>西ノ内、舟ノ尾、八戸、簗崎）</t>
  </si>
  <si>
    <t>高付加価値化事業</t>
    <rPh sb="0" eb="1">
      <t>コウ</t>
    </rPh>
    <rPh sb="1" eb="3">
      <t>フカ</t>
    </rPh>
    <rPh sb="3" eb="5">
      <t>カチ</t>
    </rPh>
    <rPh sb="5" eb="6">
      <t>カ</t>
    </rPh>
    <rPh sb="6" eb="8">
      <t>ジギョウ</t>
    </rPh>
    <phoneticPr fontId="5"/>
  </si>
  <si>
    <t>ｶｼﾜﾊﾞﾙ</t>
  </si>
  <si>
    <t>⑥</t>
  </si>
  <si>
    <t>ｼﾝｴｲﾁｮｳ</t>
  </si>
  <si>
    <t>（※選択）</t>
    <rPh sb="2" eb="4">
      <t>センタク</t>
    </rPh>
    <phoneticPr fontId="5"/>
  </si>
  <si>
    <t>備考・計算式</t>
    <rPh sb="0" eb="2">
      <t>ビコウ</t>
    </rPh>
    <rPh sb="3" eb="5">
      <t>ケイサン</t>
    </rPh>
    <rPh sb="5" eb="6">
      <t>シキ</t>
    </rPh>
    <phoneticPr fontId="5"/>
  </si>
  <si>
    <t>ﾆｲﾅﾂﾞﾒ</t>
  </si>
  <si>
    <r>
      <t>算出基礎計算</t>
    </r>
    <r>
      <rPr>
        <sz val="11"/>
        <color rgb="FFFFFF00"/>
        <rFont val="ＭＳ Ｐゴシック"/>
      </rPr>
      <t>＜自動計算＞</t>
    </r>
    <rPh sb="0" eb="2">
      <t>サンシュツ</t>
    </rPh>
    <rPh sb="2" eb="4">
      <t>キソ</t>
    </rPh>
    <rPh sb="4" eb="6">
      <t>ケイサン</t>
    </rPh>
    <rPh sb="7" eb="9">
      <t>ジドウ</t>
    </rPh>
    <rPh sb="9" eb="11">
      <t>ケイサン</t>
    </rPh>
    <phoneticPr fontId="5"/>
  </si>
  <si>
    <t>蓼池</t>
  </si>
  <si>
    <t>ﾆｼｶﾜｷﾀ</t>
  </si>
  <si>
    <t>⑦</t>
  </si>
  <si>
    <t>ｶﾐﾐﾜﾏﾁ</t>
  </si>
  <si>
    <t>規則様式第1号（第3条関係）</t>
  </si>
  <si>
    <t>開始時期</t>
    <rPh sb="0" eb="2">
      <t>カイシ</t>
    </rPh>
    <rPh sb="2" eb="4">
      <t>ジキ</t>
    </rPh>
    <phoneticPr fontId="5"/>
  </si>
  <si>
    <t>上江</t>
  </si>
  <si>
    <t>田野町甲</t>
  </si>
  <si>
    <t>ｹﾞｲﾖｳｴﾝ</t>
  </si>
  <si>
    <t>（補助金等交付決定額</t>
  </si>
  <si>
    <t>３　事業の目的及び内容</t>
  </si>
  <si>
    <t>ﾋｶﾞｼﾅｶﾞｴｳﾗ</t>
  </si>
  <si>
    <t>1. 申請書</t>
  </si>
  <si>
    <t>⑭  補助金等確定額（基準①②③のうち最低額）</t>
    <rPh sb="3" eb="6">
      <t>ホジョキン</t>
    </rPh>
    <rPh sb="6" eb="7">
      <t>トウ</t>
    </rPh>
    <rPh sb="7" eb="9">
      <t>カクテイ</t>
    </rPh>
    <rPh sb="9" eb="10">
      <t>ガク</t>
    </rPh>
    <phoneticPr fontId="5"/>
  </si>
  <si>
    <t>江平東町</t>
  </si>
  <si>
    <t>補 助 金 等 交 付 申 請 書</t>
  </si>
  <si>
    <t>高岡町下倉永</t>
  </si>
  <si>
    <t>高城町石山</t>
  </si>
  <si>
    <t>１　補助金等交付決定額</t>
  </si>
  <si>
    <t>ｶﾐｷﾀｶﾀ</t>
  </si>
  <si>
    <t>　次の事業について補助金等の交付を受けたいので、延岡市補助金等の交付に関する規則第３条第１項の規定に基づいて申請します。</t>
  </si>
  <si>
    <t>住 所</t>
    <rPh sb="0" eb="1">
      <t>ジュウ</t>
    </rPh>
    <rPh sb="2" eb="3">
      <t>ショ</t>
    </rPh>
    <phoneticPr fontId="5"/>
  </si>
  <si>
    <t>宮崎県</t>
  </si>
  <si>
    <t>補助金等確定額</t>
  </si>
  <si>
    <t>氏 名</t>
    <rPh sb="0" eb="1">
      <t>シ</t>
    </rPh>
    <rPh sb="2" eb="3">
      <t>ナ</t>
    </rPh>
    <phoneticPr fontId="5"/>
  </si>
  <si>
    <t>ｺﾞｼﾞｯﾁｮｳ</t>
  </si>
  <si>
    <t>ｷﾀｶﾀﾏﾁﾐﾅﾐｸﾎﾞﾔﾏ</t>
  </si>
  <si>
    <t>～</t>
  </si>
  <si>
    <t>大岩田町</t>
  </si>
  <si>
    <t>高城町桜木</t>
  </si>
  <si>
    <t>ｲﾅﾊﾞｻﾞｷﾏﾁ</t>
  </si>
  <si>
    <t>浄土江町</t>
  </si>
  <si>
    <t>　イ</t>
  </si>
  <si>
    <t>アドバイザー等導入事業</t>
    <rPh sb="6" eb="7">
      <t>トウ</t>
    </rPh>
    <rPh sb="7" eb="9">
      <t>ドウニュウ</t>
    </rPh>
    <rPh sb="9" eb="11">
      <t>ジギョウ</t>
    </rPh>
    <phoneticPr fontId="5"/>
  </si>
  <si>
    <t>規則様式第5号（第12条関係）</t>
  </si>
  <si>
    <t>単年度</t>
  </si>
  <si>
    <t>ﾀｼﾞﾘ</t>
  </si>
  <si>
    <t>大塚町</t>
  </si>
  <si>
    <t>ﾀﾞｲﾐｮｳｼﾞ</t>
  </si>
  <si>
    <t>大塚台西</t>
  </si>
  <si>
    <t>実施した事業の詳細（補助対象事業ごとに補助対象経費を明らかにすること）</t>
    <rPh sb="0" eb="2">
      <t>ジッシ</t>
    </rPh>
    <rPh sb="4" eb="6">
      <t>ジギョウ</t>
    </rPh>
    <rPh sb="7" eb="9">
      <t>ショウサイ</t>
    </rPh>
    <rPh sb="10" eb="12">
      <t>ホジョ</t>
    </rPh>
    <rPh sb="12" eb="14">
      <t>タイショウ</t>
    </rPh>
    <rPh sb="14" eb="16">
      <t>ジギョウ</t>
    </rPh>
    <rPh sb="19" eb="21">
      <t>ホジョ</t>
    </rPh>
    <rPh sb="21" eb="23">
      <t>タイショウ</t>
    </rPh>
    <rPh sb="23" eb="25">
      <t>ケイヒ</t>
    </rPh>
    <rPh sb="26" eb="27">
      <t>アキ</t>
    </rPh>
    <phoneticPr fontId="5"/>
  </si>
  <si>
    <t>様式第６号（規則第13条関係）</t>
  </si>
  <si>
    <t>補助金等額確定通知書</t>
  </si>
  <si>
    <t>ｼﾞｮｳｶﾞｵｶ</t>
  </si>
  <si>
    <t>　補助事業が予定の期間内に完了しない場合又は補助事業の遂行が困難となった場合においては、速やかに市長に報告してその指示を受けること。</t>
  </si>
  <si>
    <t>補助金等額確定調書</t>
  </si>
  <si>
    <t>※補助対象経費</t>
    <rPh sb="1" eb="7">
      <t>ホジョタイショウケイヒ</t>
    </rPh>
    <phoneticPr fontId="5"/>
  </si>
  <si>
    <t>ｼﾓﾂﾞﾏ</t>
  </si>
  <si>
    <t>東郷町山陰辛</t>
  </si>
  <si>
    <t>・納品書　　　・領収書</t>
    <rPh sb="1" eb="4">
      <t>ノウヒンショ</t>
    </rPh>
    <phoneticPr fontId="5"/>
  </si>
  <si>
    <t>単年度・継続の別</t>
    <rPh sb="2" eb="3">
      <t>ド</t>
    </rPh>
    <phoneticPr fontId="5"/>
  </si>
  <si>
    <t>久保原町</t>
  </si>
  <si>
    <t>ｵｵｾﾏﾁ</t>
  </si>
  <si>
    <t>ｲﾜｲｶﾜ(ｻｶｲﾉ)</t>
  </si>
  <si>
    <t>ｻﾞｲｺｳｼﾞｵｳｶﾝﾁｮｳ</t>
  </si>
  <si>
    <t>ｴﾋﾗﾋｶﾞｼ</t>
  </si>
  <si>
    <t>ﾑﾗｽﾐﾁｮｳ</t>
  </si>
  <si>
    <t>交付方法の別</t>
  </si>
  <si>
    <t>児湯郡木城町</t>
  </si>
  <si>
    <t>北方町椎畑</t>
  </si>
  <si>
    <t>青葉町</t>
  </si>
  <si>
    <t>補助決定額</t>
    <rPh sb="0" eb="2">
      <t>ホジョ</t>
    </rPh>
    <rPh sb="2" eb="5">
      <t>ケッテイガク</t>
    </rPh>
    <phoneticPr fontId="5"/>
  </si>
  <si>
    <t>富田</t>
  </si>
  <si>
    <t>水産業販路拡大等支援事業</t>
  </si>
  <si>
    <t>ｶｲﾓﾄﾁｮｳ</t>
  </si>
  <si>
    <t>ｴﾗﾁｮｳ</t>
  </si>
  <si>
    <t>ﾐｽﾞｼﾘﾏﾁ</t>
  </si>
  <si>
    <t>⑬　補助対象経費に補助率を乗じた額【基準③】</t>
    <rPh sb="2" eb="4">
      <t>ホジョ</t>
    </rPh>
    <rPh sb="4" eb="6">
      <t>タイショウ</t>
    </rPh>
    <rPh sb="6" eb="8">
      <t>ケイヒ</t>
    </rPh>
    <rPh sb="9" eb="12">
      <t>ホジョリツ</t>
    </rPh>
    <rPh sb="13" eb="14">
      <t>ジョウ</t>
    </rPh>
    <rPh sb="16" eb="17">
      <t>ガク</t>
    </rPh>
    <rPh sb="18" eb="20">
      <t>キジュン</t>
    </rPh>
    <phoneticPr fontId="5"/>
  </si>
  <si>
    <t>ﾄｳｺﾞｳﾁｮｳﾔﾏｹﾞ</t>
  </si>
  <si>
    <t>記入項目</t>
    <rPh sb="0" eb="2">
      <t>キニュウ</t>
    </rPh>
    <rPh sb="2" eb="4">
      <t>コウモク</t>
    </rPh>
    <phoneticPr fontId="5"/>
  </si>
  <si>
    <t>金額等</t>
    <rPh sb="0" eb="2">
      <t>キンガク</t>
    </rPh>
    <rPh sb="2" eb="3">
      <t>トウ</t>
    </rPh>
    <phoneticPr fontId="5"/>
  </si>
  <si>
    <t>ﾐﾔﾀﾁｮｳ</t>
  </si>
  <si>
    <t>浮城町</t>
  </si>
  <si>
    <t>ｱﾄｴ</t>
  </si>
  <si>
    <t>船塚</t>
  </si>
  <si>
    <t>補 助 事 業 実 績 報 告 書</t>
    <rPh sb="0" eb="1">
      <t>ホ</t>
    </rPh>
    <rPh sb="2" eb="3">
      <t>スケ</t>
    </rPh>
    <rPh sb="4" eb="5">
      <t>コト</t>
    </rPh>
    <rPh sb="6" eb="7">
      <t>ギョウ</t>
    </rPh>
    <rPh sb="8" eb="9">
      <t>ジツ</t>
    </rPh>
    <rPh sb="10" eb="11">
      <t>イサオ</t>
    </rPh>
    <rPh sb="12" eb="13">
      <t>ホウ</t>
    </rPh>
    <rPh sb="14" eb="15">
      <t>コク</t>
    </rPh>
    <rPh sb="16" eb="17">
      <t>ショ</t>
    </rPh>
    <phoneticPr fontId="5"/>
  </si>
  <si>
    <t>尾崎町</t>
  </si>
  <si>
    <t>ｱﾘﾖｼﾁｮｳ</t>
  </si>
  <si>
    <t>ﾌﾙｶﾜﾏﾁ</t>
  </si>
  <si>
    <t>①　補助金等交付決定額</t>
    <rPh sb="2" eb="5">
      <t>ホジョキン</t>
    </rPh>
    <rPh sb="5" eb="6">
      <t>トウ</t>
    </rPh>
    <rPh sb="6" eb="8">
      <t>コウフ</t>
    </rPh>
    <rPh sb="8" eb="10">
      <t>ケッテイ</t>
    </rPh>
    <rPh sb="10" eb="11">
      <t>ガク</t>
    </rPh>
    <phoneticPr fontId="5"/>
  </si>
  <si>
    <t>ﾔﾂｼﾛｷﾀﾏﾀ</t>
  </si>
  <si>
    <t>　市長が必要と認めるときは、関係事項について報告を求め、又は関係書類の検査をすることがある。</t>
  </si>
  <si>
    <t>支出負担行為済額を記入</t>
    <rPh sb="0" eb="2">
      <t>シシュツ</t>
    </rPh>
    <rPh sb="2" eb="4">
      <t>フタン</t>
    </rPh>
    <rPh sb="4" eb="6">
      <t>コウイ</t>
    </rPh>
    <rPh sb="6" eb="7">
      <t>ズ</t>
    </rPh>
    <rPh sb="7" eb="8">
      <t>ガク</t>
    </rPh>
    <rPh sb="9" eb="11">
      <t>キニュウ</t>
    </rPh>
    <phoneticPr fontId="5"/>
  </si>
  <si>
    <t>円</t>
    <rPh sb="0" eb="1">
      <t>エン</t>
    </rPh>
    <phoneticPr fontId="5"/>
  </si>
  <si>
    <t>ｲﾜｲｶﾜ(ｿﾉﾀ)</t>
  </si>
  <si>
    <t>②　補助事業に要した全ての経費</t>
    <rPh sb="2" eb="4">
      <t>ホジョ</t>
    </rPh>
    <rPh sb="4" eb="6">
      <t>ジギョウ</t>
    </rPh>
    <rPh sb="7" eb="8">
      <t>ヨウ</t>
    </rPh>
    <rPh sb="10" eb="11">
      <t>スベ</t>
    </rPh>
    <rPh sb="13" eb="15">
      <t>ケイヒ</t>
    </rPh>
    <phoneticPr fontId="5"/>
  </si>
  <si>
    <t>ﾏﾂﾅｶﾞ</t>
  </si>
  <si>
    <t>　　　　　　　　　　　　　　　　　　　　　　　　　　　　水産課長　　　廣瀬　勝久　　　　印　　　　　　　　　　　　</t>
    <rPh sb="28" eb="30">
      <t>スイサン</t>
    </rPh>
    <rPh sb="30" eb="32">
      <t>カチョウ</t>
    </rPh>
    <rPh sb="35" eb="37">
      <t>ヒロセ</t>
    </rPh>
    <rPh sb="38" eb="40">
      <t>カツヒサ</t>
    </rPh>
    <rPh sb="44" eb="45">
      <t>イン</t>
    </rPh>
    <phoneticPr fontId="5"/>
  </si>
  <si>
    <t>宮脇町</t>
  </si>
  <si>
    <t>ｷﾀｺﾞｳﾁｮｳｷﾀｶﾞﾜﾁ</t>
  </si>
  <si>
    <t>収支計算書で確認</t>
    <rPh sb="0" eb="2">
      <t>シュウシ</t>
    </rPh>
    <rPh sb="2" eb="5">
      <t>ケイサンショ</t>
    </rPh>
    <rPh sb="6" eb="8">
      <t>カクニン</t>
    </rPh>
    <phoneticPr fontId="5"/>
  </si>
  <si>
    <t>佐土原町下那珂</t>
  </si>
  <si>
    <t>高岡町小山田</t>
  </si>
  <si>
    <t>ｷﾖﾀｹﾁｮｳｶﾉｳ(ﾁｮｳﾒ)</t>
  </si>
  <si>
    <t>③　②のうち補助対象経費</t>
    <rPh sb="6" eb="8">
      <t>ホジョ</t>
    </rPh>
    <rPh sb="8" eb="10">
      <t>タイショウ</t>
    </rPh>
    <rPh sb="10" eb="12">
      <t>ケイヒ</t>
    </rPh>
    <phoneticPr fontId="5"/>
  </si>
  <si>
    <t>　ア</t>
  </si>
  <si>
    <t>ｾｶﾞｼﾗ</t>
  </si>
  <si>
    <t>要綱、収支計算書、領収書等で確認</t>
    <rPh sb="0" eb="2">
      <t>ヨウコウ</t>
    </rPh>
    <rPh sb="3" eb="5">
      <t>シュウシ</t>
    </rPh>
    <rPh sb="5" eb="8">
      <t>ケイサンショ</t>
    </rPh>
    <rPh sb="9" eb="12">
      <t>リョウシュウショ</t>
    </rPh>
    <rPh sb="12" eb="13">
      <t>トウ</t>
    </rPh>
    <rPh sb="14" eb="16">
      <t>カクニン</t>
    </rPh>
    <phoneticPr fontId="5"/>
  </si>
  <si>
    <t>船場町</t>
  </si>
  <si>
    <t>④　②のうち補助対象経費以外の経費</t>
    <rPh sb="6" eb="8">
      <t>ホジョ</t>
    </rPh>
    <rPh sb="8" eb="10">
      <t>タイショウ</t>
    </rPh>
    <rPh sb="10" eb="12">
      <t>ケイヒ</t>
    </rPh>
    <rPh sb="12" eb="14">
      <t>イガイ</t>
    </rPh>
    <rPh sb="15" eb="17">
      <t>ケイヒ</t>
    </rPh>
    <phoneticPr fontId="5"/>
  </si>
  <si>
    <t>八重</t>
  </si>
  <si>
    <t>②－③　＜自動計算＞</t>
    <rPh sb="5" eb="7">
      <t>ジドウ</t>
    </rPh>
    <rPh sb="7" eb="9">
      <t>ケイサン</t>
    </rPh>
    <phoneticPr fontId="5"/>
  </si>
  <si>
    <t>⑤　補助事業に係る収入額</t>
    <rPh sb="2" eb="4">
      <t>ホジョ</t>
    </rPh>
    <rPh sb="4" eb="6">
      <t>ジギョウ</t>
    </rPh>
    <rPh sb="7" eb="8">
      <t>カカ</t>
    </rPh>
    <rPh sb="9" eb="11">
      <t>シュウニュウ</t>
    </rPh>
    <rPh sb="11" eb="12">
      <t>ガク</t>
    </rPh>
    <phoneticPr fontId="5"/>
  </si>
  <si>
    <t>市補助金を除く。自己負担を含む。</t>
    <rPh sb="0" eb="1">
      <t>シ</t>
    </rPh>
    <rPh sb="1" eb="3">
      <t>ホジョ</t>
    </rPh>
    <rPh sb="3" eb="4">
      <t>キン</t>
    </rPh>
    <rPh sb="5" eb="6">
      <t>ノゾ</t>
    </rPh>
    <rPh sb="8" eb="10">
      <t>ジコ</t>
    </rPh>
    <rPh sb="10" eb="12">
      <t>フタン</t>
    </rPh>
    <rPh sb="13" eb="14">
      <t>フク</t>
    </rPh>
    <phoneticPr fontId="5"/>
  </si>
  <si>
    <t>鶴島</t>
  </si>
  <si>
    <t>堤内</t>
  </si>
  <si>
    <t>⑮　補助金等支出済額</t>
    <rPh sb="2" eb="5">
      <t>ホジョキン</t>
    </rPh>
    <rPh sb="5" eb="6">
      <t>トウ</t>
    </rPh>
    <rPh sb="6" eb="8">
      <t>シシュツ</t>
    </rPh>
    <rPh sb="8" eb="9">
      <t>スミ</t>
    </rPh>
    <rPh sb="9" eb="10">
      <t>ガク</t>
    </rPh>
    <phoneticPr fontId="5"/>
  </si>
  <si>
    <t>⑥　⑤のうち前年度からの繰越金額</t>
    <rPh sb="6" eb="9">
      <t>ゼンネンド</t>
    </rPh>
    <rPh sb="12" eb="14">
      <t>クリコシ</t>
    </rPh>
    <rPh sb="14" eb="15">
      <t>キン</t>
    </rPh>
    <rPh sb="15" eb="16">
      <t>ガク</t>
    </rPh>
    <phoneticPr fontId="5"/>
  </si>
  <si>
    <t>⑧　次年度への繰越金として認める額</t>
  </si>
  <si>
    <t>富田西</t>
  </si>
  <si>
    <t>⑨　補助対象経費に充てるべき収入額</t>
    <rPh sb="2" eb="4">
      <t>ホジョ</t>
    </rPh>
    <rPh sb="4" eb="6">
      <t>タイショウ</t>
    </rPh>
    <rPh sb="6" eb="8">
      <t>ケイヒ</t>
    </rPh>
    <rPh sb="9" eb="10">
      <t>ア</t>
    </rPh>
    <rPh sb="14" eb="16">
      <t>シュウニュウ</t>
    </rPh>
    <rPh sb="16" eb="17">
      <t>ガク</t>
    </rPh>
    <phoneticPr fontId="5"/>
  </si>
  <si>
    <t>ｶﾉﾀﾞ</t>
  </si>
  <si>
    <t>直接入力してください</t>
    <rPh sb="0" eb="2">
      <t>チョクセツ</t>
    </rPh>
    <rPh sb="2" eb="4">
      <t>ニュウリョク</t>
    </rPh>
    <phoneticPr fontId="5"/>
  </si>
  <si>
    <t>⑤－④－⑧　＜自動計算＞</t>
    <rPh sb="7" eb="9">
      <t>ジドウ</t>
    </rPh>
    <rPh sb="9" eb="11">
      <t>ケイサン</t>
    </rPh>
    <phoneticPr fontId="5"/>
  </si>
  <si>
    <t>須木下田</t>
  </si>
  <si>
    <t>⑩　補助金等必要額【基準①】</t>
    <rPh sb="2" eb="5">
      <t>ホジョキン</t>
    </rPh>
    <rPh sb="5" eb="6">
      <t>トウ</t>
    </rPh>
    <rPh sb="6" eb="8">
      <t>ヒツヨウ</t>
    </rPh>
    <rPh sb="8" eb="9">
      <t>ガク</t>
    </rPh>
    <rPh sb="10" eb="12">
      <t>キジュン</t>
    </rPh>
    <phoneticPr fontId="5"/>
  </si>
  <si>
    <t>ｲﾜﾐﾂﾁｮｳ</t>
  </si>
  <si>
    <t>瀬之口町</t>
  </si>
  <si>
    <t>③－⑨　＜自動計算＞</t>
  </si>
  <si>
    <t>⑪　要綱に定める補助上限額【基準②】</t>
    <rPh sb="2" eb="4">
      <t>ヨウコウ</t>
    </rPh>
    <rPh sb="5" eb="6">
      <t>サダ</t>
    </rPh>
    <rPh sb="8" eb="10">
      <t>ホジョ</t>
    </rPh>
    <rPh sb="10" eb="13">
      <t>ジョウゲンガク</t>
    </rPh>
    <rPh sb="14" eb="16">
      <t>キジュン</t>
    </rPh>
    <phoneticPr fontId="5"/>
  </si>
  <si>
    <t>ｵﾄﾋﾒﾁｮｳ</t>
  </si>
  <si>
    <t>ｵｷﾀﾏﾁ</t>
  </si>
  <si>
    <t>要綱で確認</t>
    <rPh sb="0" eb="2">
      <t>ヨウコウ</t>
    </rPh>
    <rPh sb="3" eb="5">
      <t>カクニン</t>
    </rPh>
    <phoneticPr fontId="5"/>
  </si>
  <si>
    <t>南郷町西町</t>
  </si>
  <si>
    <t>大窪</t>
  </si>
  <si>
    <t>ﾕｳｷﾞﾏﾁ</t>
  </si>
  <si>
    <t>⑫　補助率（○／○）</t>
    <rPh sb="2" eb="4">
      <t>ホジョ</t>
    </rPh>
    <rPh sb="4" eb="5">
      <t>リツ</t>
    </rPh>
    <phoneticPr fontId="5"/>
  </si>
  <si>
    <t>要綱で確認
（定めのないものは10／10）</t>
    <rPh sb="0" eb="2">
      <t>ヨウコウ</t>
    </rPh>
    <rPh sb="3" eb="5">
      <t>カクニン</t>
    </rPh>
    <rPh sb="7" eb="8">
      <t>サダ</t>
    </rPh>
    <phoneticPr fontId="5"/>
  </si>
  <si>
    <t>蓑原町</t>
  </si>
  <si>
    <t>学園木花台南</t>
  </si>
  <si>
    <t>分子</t>
    <rPh sb="0" eb="2">
      <t>ブンシ</t>
    </rPh>
    <phoneticPr fontId="5"/>
  </si>
  <si>
    <t>ｲﾃﾞｷﾀ</t>
  </si>
  <si>
    <t>分母</t>
    <rPh sb="0" eb="2">
      <t>ブンボ</t>
    </rPh>
    <phoneticPr fontId="5"/>
  </si>
  <si>
    <t>③×⑫　＜自動計算＞</t>
    <rPh sb="5" eb="7">
      <t>ジドウ</t>
    </rPh>
    <rPh sb="7" eb="9">
      <t>ケイサン</t>
    </rPh>
    <phoneticPr fontId="5"/>
  </si>
  <si>
    <t>ﾏｴﾊﾞﾙﾁｮｳ</t>
  </si>
  <si>
    <t>ｷﾖﾀｹﾁｮｳｷﾊﾗ</t>
  </si>
  <si>
    <t>祇園</t>
  </si>
  <si>
    <t>ﾀｶｵｶﾁｮｳｲｲﾀﾞ</t>
  </si>
  <si>
    <t>ｷﾀｶﾞﾜﾏﾁｶﾜﾁﾐｮｳ(ﾎｳﾘｶﾞﾜ)</t>
  </si>
  <si>
    <t>⑩⑪⑬の比較　＜自動計算＞</t>
    <rPh sb="4" eb="6">
      <t>ヒカク</t>
    </rPh>
    <rPh sb="8" eb="10">
      <t>ジドウ</t>
    </rPh>
    <rPh sb="10" eb="12">
      <t>ケイサン</t>
    </rPh>
    <phoneticPr fontId="5"/>
  </si>
  <si>
    <t>伊比井</t>
  </si>
  <si>
    <t>ｵｵﾂｶﾁｮｳ</t>
  </si>
  <si>
    <t>ﾏｶﾞﾀ</t>
  </si>
  <si>
    <t>次年度への繰越金に係る参考数値</t>
    <rPh sb="0" eb="3">
      <t>ジネンド</t>
    </rPh>
    <rPh sb="5" eb="7">
      <t>クリコシ</t>
    </rPh>
    <rPh sb="7" eb="8">
      <t>キン</t>
    </rPh>
    <rPh sb="9" eb="10">
      <t>カカ</t>
    </rPh>
    <rPh sb="11" eb="13">
      <t>サンコウ</t>
    </rPh>
    <rPh sb="13" eb="15">
      <t>スウチ</t>
    </rPh>
    <phoneticPr fontId="5"/>
  </si>
  <si>
    <t>⑰　前年度からの繰越金との比較①</t>
    <rPh sb="2" eb="5">
      <t>ゼンネンド</t>
    </rPh>
    <rPh sb="8" eb="10">
      <t>クリコシ</t>
    </rPh>
    <rPh sb="10" eb="11">
      <t>キン</t>
    </rPh>
    <rPh sb="13" eb="15">
      <t>ヒカク</t>
    </rPh>
    <phoneticPr fontId="5"/>
  </si>
  <si>
    <t>前年度との比率　＜自動計算/前年度繰越０は空欄＞</t>
    <rPh sb="0" eb="3">
      <t>ゼンネンド</t>
    </rPh>
    <rPh sb="6" eb="7">
      <t>リツ</t>
    </rPh>
    <rPh sb="9" eb="11">
      <t>ジドウ</t>
    </rPh>
    <rPh sb="11" eb="13">
      <t>ケイサン</t>
    </rPh>
    <rPh sb="14" eb="16">
      <t>ゼンネン</t>
    </rPh>
    <rPh sb="16" eb="17">
      <t>ド</t>
    </rPh>
    <rPh sb="17" eb="19">
      <t>クリコシ</t>
    </rPh>
    <rPh sb="21" eb="23">
      <t>クウラン</t>
    </rPh>
    <phoneticPr fontId="5"/>
  </si>
  <si>
    <t>神戸町</t>
  </si>
  <si>
    <t>消費税</t>
    <rPh sb="0" eb="3">
      <t>ショウヒゼイ</t>
    </rPh>
    <phoneticPr fontId="5"/>
  </si>
  <si>
    <t>北郷町大藤</t>
  </si>
  <si>
    <t>％</t>
  </si>
  <si>
    <t>宮丸町</t>
  </si>
  <si>
    <t>繰越金に対する意見及び補助金の返還に係る対応</t>
    <rPh sb="0" eb="2">
      <t>クリコシ</t>
    </rPh>
    <rPh sb="2" eb="3">
      <t>キン</t>
    </rPh>
    <rPh sb="4" eb="5">
      <t>タイ</t>
    </rPh>
    <rPh sb="7" eb="9">
      <t>イケン</t>
    </rPh>
    <rPh sb="9" eb="10">
      <t>オヨ</t>
    </rPh>
    <rPh sb="11" eb="14">
      <t>ホジョキン</t>
    </rPh>
    <rPh sb="15" eb="17">
      <t>ヘンカン</t>
    </rPh>
    <rPh sb="18" eb="19">
      <t>カカ</t>
    </rPh>
    <rPh sb="20" eb="22">
      <t>タイオウ</t>
    </rPh>
    <phoneticPr fontId="5"/>
  </si>
  <si>
    <t>高岡町浦之名</t>
  </si>
  <si>
    <t>・確定払につき、補助金の返還はない。</t>
  </si>
  <si>
    <t>ﾂｶﾀﾞｺｳ</t>
  </si>
  <si>
    <t>ﾅｶﾞﾊﾏﾏﾁ</t>
  </si>
  <si>
    <t>一の宮町</t>
  </si>
  <si>
    <t>ﾄﾝﾀﾞ</t>
  </si>
  <si>
    <t>ﾀｶｼﾞｮｳﾁｮｳｱﾘﾐｽﾞ</t>
  </si>
  <si>
    <t>若葉町</t>
  </si>
  <si>
    <t>　　この補助金については、実績報告書、収支計算書、領収書等その他の関係書類を精査の上、上記のとおり確定しました。</t>
    <rPh sb="4" eb="7">
      <t>ホジョキン</t>
    </rPh>
    <rPh sb="43" eb="45">
      <t>ジョウキ</t>
    </rPh>
    <rPh sb="49" eb="51">
      <t>カクテイ</t>
    </rPh>
    <phoneticPr fontId="5"/>
  </si>
  <si>
    <t>ｷﾀｶﾀﾏﾁﾐﾐﾁ</t>
  </si>
  <si>
    <t>補 助 金 交 付 決 定 通 知 書</t>
    <rPh sb="0" eb="1">
      <t>ホ</t>
    </rPh>
    <rPh sb="2" eb="3">
      <t>スケ</t>
    </rPh>
    <rPh sb="4" eb="5">
      <t>カネ</t>
    </rPh>
    <rPh sb="6" eb="7">
      <t>コウ</t>
    </rPh>
    <rPh sb="8" eb="9">
      <t>ツキ</t>
    </rPh>
    <rPh sb="10" eb="11">
      <t>ケッ</t>
    </rPh>
    <rPh sb="12" eb="13">
      <t>サダム</t>
    </rPh>
    <rPh sb="14" eb="15">
      <t>ツウ</t>
    </rPh>
    <rPh sb="16" eb="17">
      <t>チ</t>
    </rPh>
    <rPh sb="18" eb="19">
      <t>ショ</t>
    </rPh>
    <phoneticPr fontId="5"/>
  </si>
  <si>
    <t>ｻｸﾗﾏﾁ</t>
  </si>
  <si>
    <t>規則様式第7号（第15条関係）</t>
  </si>
  <si>
    <t>粟野名町</t>
  </si>
  <si>
    <t>都井</t>
  </si>
  <si>
    <t>令和　　　年　　　月　　　日</t>
    <rPh sb="0" eb="2">
      <t>レイワ</t>
    </rPh>
    <rPh sb="5" eb="6">
      <t>ネン</t>
    </rPh>
    <rPh sb="9" eb="10">
      <t>ガツ</t>
    </rPh>
    <rPh sb="13" eb="14">
      <t>ニチ</t>
    </rPh>
    <phoneticPr fontId="5"/>
  </si>
  <si>
    <t>補 助 金 等 請 求 書</t>
    <rPh sb="0" eb="1">
      <t>ホ</t>
    </rPh>
    <rPh sb="2" eb="3">
      <t>スケ</t>
    </rPh>
    <rPh sb="4" eb="5">
      <t>カネ</t>
    </rPh>
    <rPh sb="6" eb="7">
      <t>トウ</t>
    </rPh>
    <rPh sb="8" eb="9">
      <t>ショウ</t>
    </rPh>
    <rPh sb="10" eb="11">
      <t>モトム</t>
    </rPh>
    <rPh sb="12" eb="13">
      <t>ショ</t>
    </rPh>
    <phoneticPr fontId="5"/>
  </si>
  <si>
    <t>ﾌｶﾄﾞｼ</t>
  </si>
  <si>
    <t>１　補助金等の額</t>
  </si>
  <si>
    <t>ｸﾘｼﾀ</t>
  </si>
  <si>
    <t>潮見町</t>
  </si>
  <si>
    <t xml:space="preserve"> </t>
  </si>
  <si>
    <t>花ケ島町</t>
  </si>
  <si>
    <t>ｺﾏﾂ</t>
  </si>
  <si>
    <t>春原町</t>
  </si>
  <si>
    <t>ﾋﾞｭｳﾏﾁ</t>
  </si>
  <si>
    <t>ﾎｿｴ(ﾍｲﾜ)</t>
  </si>
  <si>
    <t>ｻﾞｲｺｳｼﾞｵｷﾏﾁ</t>
  </si>
  <si>
    <t>２　事業の名称</t>
  </si>
  <si>
    <t>５　事業に要する経費（うち補助対象経費）</t>
  </si>
  <si>
    <t>佐土原町石崎</t>
  </si>
  <si>
    <t>　</t>
  </si>
  <si>
    <t>ﾃﾝﾏﾝ</t>
  </si>
  <si>
    <t>ﾊﾅｸﾞﾘﾁｮｳ</t>
  </si>
  <si>
    <t>ﾔｽｲﾏﾁ</t>
  </si>
  <si>
    <t>３　総事業費（うち補助対象経費）</t>
  </si>
  <si>
    <t>４　着手年月日</t>
  </si>
  <si>
    <t>ｻｸﾗｶﾞｵｶﾁｮｳ</t>
  </si>
  <si>
    <t>北高松町</t>
  </si>
  <si>
    <t>ｹﾞﾝﾉｳｼﾞﾏ</t>
  </si>
  <si>
    <r>
      <t>　事業報告書兼収支計算書</t>
    </r>
    <r>
      <rPr>
        <sz val="9"/>
        <color theme="1"/>
        <rFont val="HG丸ｺﾞｼｯｸM-PRO"/>
      </rPr>
      <t>（水産業販路拡大等支援補助金）</t>
    </r>
  </si>
  <si>
    <t>５　完了年月日</t>
  </si>
  <si>
    <t>ﾉｼﾞﾘﾁｮｳｶﾐﾔ</t>
  </si>
  <si>
    <t>ｷﾀｶﾀﾏﾁﾔｶｲ</t>
  </si>
  <si>
    <t>妻</t>
  </si>
  <si>
    <t>ｸﾏﾉ</t>
  </si>
  <si>
    <t>ｳｼﾛｶﾜﾁ</t>
  </si>
  <si>
    <t>ｶﾐﾅｶﾞｴﾁｮｳ</t>
  </si>
  <si>
    <t>塚田乙</t>
  </si>
  <si>
    <t>《振込先口座》</t>
  </si>
  <si>
    <t>ﾐﾔｵｳﾏﾙ</t>
  </si>
  <si>
    <t>ﾀｶｵｶﾁｮｳｵﾔﾏﾀﾞ</t>
  </si>
  <si>
    <t>金融機関名</t>
  </si>
  <si>
    <t>預金種別</t>
  </si>
  <si>
    <t>有吉町</t>
  </si>
  <si>
    <t>口座番号</t>
  </si>
  <si>
    <t>フリガナ</t>
  </si>
  <si>
    <t>ｵｶﾄﾐﾏﾁ</t>
  </si>
  <si>
    <t>ﾄｲ</t>
  </si>
  <si>
    <t>※口座番号等が確認できる書類を添付すること。</t>
  </si>
  <si>
    <t>ｶﾞｸｴﾝｷﾊﾞﾅﾀﾞｲﾐﾅﾐ</t>
  </si>
  <si>
    <t>北川町川内名</t>
  </si>
  <si>
    <t>口座名義</t>
  </si>
  <si>
    <r>
      <t xml:space="preserve">補助事業名
</t>
    </r>
    <r>
      <rPr>
        <sz val="11"/>
        <color rgb="FFFF0000"/>
        <rFont val="HG丸ｺﾞｼｯｸM-PRO"/>
      </rPr>
      <t>（※選択）</t>
    </r>
    <rPh sb="0" eb="2">
      <t>ホジョ</t>
    </rPh>
    <rPh sb="2" eb="4">
      <t>ジギョウ</t>
    </rPh>
    <rPh sb="4" eb="5">
      <t>メイ</t>
    </rPh>
    <rPh sb="8" eb="10">
      <t>センタク</t>
    </rPh>
    <phoneticPr fontId="5"/>
  </si>
  <si>
    <t>自己負担</t>
    <rPh sb="0" eb="2">
      <t>ジコ</t>
    </rPh>
    <rPh sb="2" eb="4">
      <t>フタン</t>
    </rPh>
    <phoneticPr fontId="5"/>
  </si>
  <si>
    <t>五ケ所</t>
  </si>
  <si>
    <t>ｼﾝｼﾞｮｳﾁｮｳ</t>
  </si>
  <si>
    <t>ｻﾝﾐｮｳ</t>
  </si>
  <si>
    <t>様式外提出物</t>
    <rPh sb="0" eb="2">
      <t>ヨウシキ</t>
    </rPh>
    <rPh sb="2" eb="3">
      <t>ガイ</t>
    </rPh>
    <rPh sb="3" eb="5">
      <t>テイシュツ</t>
    </rPh>
    <rPh sb="5" eb="6">
      <t>ブツ</t>
    </rPh>
    <phoneticPr fontId="5"/>
  </si>
  <si>
    <t>１　事業の名称</t>
  </si>
  <si>
    <t>ｼﾓﾉ</t>
  </si>
  <si>
    <t>西階町</t>
  </si>
  <si>
    <t>各事業ごとの必要書類一覧（添付書類を含む）</t>
    <rPh sb="0" eb="1">
      <t>カク</t>
    </rPh>
    <rPh sb="1" eb="3">
      <t>ジギョウ</t>
    </rPh>
    <rPh sb="6" eb="8">
      <t>ヒツヨウ</t>
    </rPh>
    <rPh sb="8" eb="10">
      <t>ショルイ</t>
    </rPh>
    <rPh sb="10" eb="12">
      <t>イチラン</t>
    </rPh>
    <rPh sb="13" eb="15">
      <t>テンプ</t>
    </rPh>
    <rPh sb="15" eb="17">
      <t>ショルイ</t>
    </rPh>
    <rPh sb="18" eb="19">
      <t>フク</t>
    </rPh>
    <phoneticPr fontId="5"/>
  </si>
  <si>
    <t>２　補助金等交付申請額</t>
  </si>
  <si>
    <t>五十町</t>
  </si>
  <si>
    <t>ﾀｶｻﾞｷﾁｮｳｵｵﾑﾀ</t>
  </si>
  <si>
    <t>祝吉</t>
  </si>
  <si>
    <t>２　条　件</t>
    <rPh sb="2" eb="3">
      <t>ジョウ</t>
    </rPh>
    <rPh sb="4" eb="5">
      <t>ケン</t>
    </rPh>
    <phoneticPr fontId="5"/>
  </si>
  <si>
    <t>ｷﾖﾀｹﾁｮｳｱｻﾋ</t>
  </si>
  <si>
    <t>甲斐元町</t>
  </si>
  <si>
    <t>ｶﾅﾀﾞﾁｮｳ</t>
  </si>
  <si>
    <t>【交付申請】以下の必要事項を入力して各シートを印刷してください。</t>
    <rPh sb="1" eb="3">
      <t>コウフ</t>
    </rPh>
    <rPh sb="3" eb="5">
      <t>シンセイ</t>
    </rPh>
    <rPh sb="6" eb="8">
      <t>イカ</t>
    </rPh>
    <rPh sb="9" eb="11">
      <t>ヒツヨウ</t>
    </rPh>
    <rPh sb="11" eb="13">
      <t>ジコウ</t>
    </rPh>
    <rPh sb="14" eb="16">
      <t>ニュウリョク</t>
    </rPh>
    <rPh sb="18" eb="19">
      <t>カク</t>
    </rPh>
    <rPh sb="23" eb="25">
      <t>インサツ</t>
    </rPh>
    <phoneticPr fontId="5"/>
  </si>
  <si>
    <t>今市</t>
  </si>
  <si>
    <t>ﾆｼﾊﾏ</t>
  </si>
  <si>
    <t>自動計算</t>
    <rPh sb="0" eb="2">
      <t>ジドウ</t>
    </rPh>
    <rPh sb="2" eb="4">
      <t>ケイサン</t>
    </rPh>
    <phoneticPr fontId="5"/>
  </si>
  <si>
    <t>（単位不要）</t>
    <rPh sb="1" eb="3">
      <t>タンイ</t>
    </rPh>
    <rPh sb="3" eb="5">
      <t>フヨウ</t>
    </rPh>
    <phoneticPr fontId="5"/>
  </si>
  <si>
    <t>経費の総額</t>
    <rPh sb="0" eb="2">
      <t>ケイヒ</t>
    </rPh>
    <rPh sb="3" eb="5">
      <t>ソウガク</t>
    </rPh>
    <phoneticPr fontId="5"/>
  </si>
  <si>
    <t>森永</t>
  </si>
  <si>
    <t>文書番号</t>
    <rPh sb="0" eb="2">
      <t>ブンショ</t>
    </rPh>
    <rPh sb="2" eb="4">
      <t>バンゴウ</t>
    </rPh>
    <phoneticPr fontId="5"/>
  </si>
  <si>
    <t>ﾊﾔﾐｽﾞﾁｮｳ</t>
  </si>
  <si>
    <t>吉尾町</t>
  </si>
  <si>
    <t>ﾀｶｵｶﾁｮｳｼﾓｸﾗﾅｶﾞ</t>
  </si>
  <si>
    <t>梅北町</t>
  </si>
  <si>
    <t>会社名</t>
    <rPh sb="0" eb="3">
      <t>カイシャメイ</t>
    </rPh>
    <phoneticPr fontId="5"/>
  </si>
  <si>
    <t>ﾎｿｴ(ｿﾉﾀ)</t>
  </si>
  <si>
    <t>金融機関名</t>
    <rPh sb="0" eb="2">
      <t>キンユウ</t>
    </rPh>
    <rPh sb="2" eb="4">
      <t>キカン</t>
    </rPh>
    <rPh sb="4" eb="5">
      <t>メイ</t>
    </rPh>
    <phoneticPr fontId="5"/>
  </si>
  <si>
    <t>支店名</t>
    <rPh sb="0" eb="3">
      <t>シテンメイ</t>
    </rPh>
    <phoneticPr fontId="5"/>
  </si>
  <si>
    <t>南花ケ島町</t>
  </si>
  <si>
    <t>口座番号</t>
    <rPh sb="0" eb="2">
      <t>コウザ</t>
    </rPh>
    <rPh sb="2" eb="4">
      <t>バンゴウ</t>
    </rPh>
    <phoneticPr fontId="5"/>
  </si>
  <si>
    <t>展示会/商談会名</t>
    <rPh sb="0" eb="3">
      <t>テンジカイ</t>
    </rPh>
    <rPh sb="4" eb="6">
      <t>ショウダン</t>
    </rPh>
    <rPh sb="7" eb="8">
      <t>メイ</t>
    </rPh>
    <phoneticPr fontId="5"/>
  </si>
  <si>
    <t>中平野</t>
  </si>
  <si>
    <t>口座名義</t>
    <rPh sb="0" eb="2">
      <t>コウザ</t>
    </rPh>
    <rPh sb="2" eb="4">
      <t>メイギ</t>
    </rPh>
    <phoneticPr fontId="5"/>
  </si>
  <si>
    <t>ﾂﾙｶﾞｵｶ</t>
  </si>
  <si>
    <t>補助率</t>
    <rPh sb="0" eb="3">
      <t>ホジョリツ</t>
    </rPh>
    <phoneticPr fontId="5"/>
  </si>
  <si>
    <t>ﾏﾙﾀﾆﾁｮｳ</t>
  </si>
  <si>
    <t>ﾄﾞｳｼﾞﾏﾙ</t>
  </si>
  <si>
    <r>
      <t>郵便番号</t>
    </r>
    <r>
      <rPr>
        <sz val="8"/>
        <color rgb="FFFF0000"/>
        <rFont val="HG丸ｺﾞｼｯｸM-PRO"/>
      </rPr>
      <t>（数字のみ）</t>
    </r>
    <rPh sb="0" eb="4">
      <t>ユウビンバンゴウ</t>
    </rPh>
    <rPh sb="5" eb="7">
      <t>スウジ</t>
    </rPh>
    <phoneticPr fontId="5"/>
  </si>
  <si>
    <t>　ﾌﾘｶﾞﾅ</t>
  </si>
  <si>
    <t>事業名</t>
    <rPh sb="0" eb="2">
      <t>ジギョウ</t>
    </rPh>
    <rPh sb="2" eb="3">
      <t>メイ</t>
    </rPh>
    <phoneticPr fontId="5"/>
  </si>
  <si>
    <t>ｽｼﾀﾞ</t>
  </si>
  <si>
    <t>ｷﾖﾀｹﾁｮｳｲｹﾀﾞﾀﾞｲ</t>
  </si>
  <si>
    <t>長嶺</t>
  </si>
  <si>
    <t>ｴｼﾛ</t>
  </si>
  <si>
    <t>補助率</t>
    <rPh sb="0" eb="2">
      <t>ホジョ</t>
    </rPh>
    <rPh sb="2" eb="3">
      <t>リツ</t>
    </rPh>
    <phoneticPr fontId="5"/>
  </si>
  <si>
    <t>経費の1/2以内、上限15万円</t>
  </si>
  <si>
    <t>ｳﾁｳﾐ</t>
  </si>
  <si>
    <t>販路拡大事業（複合漁業）</t>
    <rPh sb="0" eb="2">
      <t>ハンロ</t>
    </rPh>
    <rPh sb="2" eb="4">
      <t>カクダイ</t>
    </rPh>
    <rPh sb="4" eb="6">
      <t>ジギョウ</t>
    </rPh>
    <rPh sb="7" eb="9">
      <t>フクゴウ</t>
    </rPh>
    <rPh sb="9" eb="11">
      <t>ギョギョウ</t>
    </rPh>
    <phoneticPr fontId="5"/>
  </si>
  <si>
    <t>ﾀｶｵ</t>
  </si>
  <si>
    <t>ｶﾒｻﾞｷ</t>
  </si>
  <si>
    <t>ｱﾓﾘﾏﾁ</t>
  </si>
  <si>
    <t>経費の2/3以内、上限15万円</t>
  </si>
  <si>
    <t>経費の1/2以内、上限10万円</t>
  </si>
  <si>
    <t>ﾀﾉﾁｮｳﾐﾅﾐﾊﾞﾙ</t>
  </si>
  <si>
    <t>高付加価値化事業（複合漁業）</t>
    <rPh sb="0" eb="1">
      <t>コウ</t>
    </rPh>
    <rPh sb="1" eb="3">
      <t>フカ</t>
    </rPh>
    <rPh sb="3" eb="5">
      <t>カチ</t>
    </rPh>
    <rPh sb="5" eb="6">
      <t>カ</t>
    </rPh>
    <rPh sb="6" eb="8">
      <t>ジギョウ</t>
    </rPh>
    <rPh sb="9" eb="13">
      <t>フクゴウギョギョウ</t>
    </rPh>
    <phoneticPr fontId="5"/>
  </si>
  <si>
    <t>ｽｷｼﾓﾀﾞ</t>
  </si>
  <si>
    <t>ｱｶﾐｽﾞﾏﾁ</t>
  </si>
  <si>
    <t>ｵｵｼﾏﾁｮｳ</t>
  </si>
  <si>
    <t>経費の1/2以内、上限5万円</t>
  </si>
  <si>
    <t>跡江</t>
  </si>
  <si>
    <t>10円未満切り捨て</t>
  </si>
  <si>
    <t>ﾀﾉﾁｮｳｺｳ</t>
  </si>
  <si>
    <t>北川内町</t>
  </si>
  <si>
    <t>上限</t>
    <rPh sb="0" eb="2">
      <t>ジョウゲン</t>
    </rPh>
    <phoneticPr fontId="5"/>
  </si>
  <si>
    <t>菓子野町</t>
  </si>
  <si>
    <t>ｼﾞﾝｸﾞｳﾋｶﾞｼ</t>
  </si>
  <si>
    <t>南郷町津屋野</t>
  </si>
  <si>
    <t>ｼﾓｶﾜﾋｶﾞｼ</t>
  </si>
  <si>
    <t>ﾋﾒｷﾞﾁｮｳ</t>
  </si>
  <si>
    <t>様式内提出物</t>
    <rPh sb="0" eb="2">
      <t>ヨウシキ</t>
    </rPh>
    <rPh sb="2" eb="3">
      <t>ナイ</t>
    </rPh>
    <rPh sb="3" eb="5">
      <t>テイシュツ</t>
    </rPh>
    <rPh sb="5" eb="6">
      <t>ブツ</t>
    </rPh>
    <phoneticPr fontId="5"/>
  </si>
  <si>
    <t>補助金等変更交付決定通知書</t>
    <rPh sb="0" eb="3">
      <t>ホジョキン</t>
    </rPh>
    <rPh sb="3" eb="4">
      <t>トウ</t>
    </rPh>
    <rPh sb="4" eb="6">
      <t>ヘンコウ</t>
    </rPh>
    <rPh sb="6" eb="8">
      <t>コウフ</t>
    </rPh>
    <rPh sb="8" eb="10">
      <t>ケッテイ</t>
    </rPh>
    <rPh sb="10" eb="13">
      <t>ツウチショ</t>
    </rPh>
    <phoneticPr fontId="5"/>
  </si>
  <si>
    <t>事 後</t>
  </si>
  <si>
    <t>花山手西</t>
  </si>
  <si>
    <t>ﾄｳｸﾞｳ</t>
  </si>
  <si>
    <t>須美江町</t>
  </si>
  <si>
    <t>導入予定設備の名称</t>
    <rPh sb="0" eb="2">
      <t>ドウニュウ</t>
    </rPh>
    <rPh sb="2" eb="4">
      <t>ヨテイ</t>
    </rPh>
    <rPh sb="4" eb="6">
      <t>セツビ</t>
    </rPh>
    <rPh sb="7" eb="9">
      <t>メイショウ</t>
    </rPh>
    <phoneticPr fontId="5"/>
  </si>
  <si>
    <t>ﾋｶﾞｼｻｶｴﾏﾁ</t>
  </si>
  <si>
    <t>ﾏﾂﾊﾞﾗﾏﾁ</t>
  </si>
  <si>
    <t>（〇/〇で入力）</t>
  </si>
  <si>
    <t>東諸県郡綾町</t>
  </si>
  <si>
    <t>谷川</t>
  </si>
  <si>
    <t>ｼﾓﾊﾗﾁｮｳ</t>
  </si>
  <si>
    <t>沖田町</t>
  </si>
  <si>
    <t>・見積書</t>
    <rPh sb="1" eb="4">
      <t>ミツモリショ</t>
    </rPh>
    <phoneticPr fontId="5"/>
  </si>
  <si>
    <t>ﾀｶﾁﾎﾄﾞｵﾘ</t>
  </si>
  <si>
    <t>・市税の完納証明書（市役所納税課にて発行）</t>
    <rPh sb="1" eb="2">
      <t>シ</t>
    </rPh>
    <rPh sb="2" eb="3">
      <t>ゼイ</t>
    </rPh>
    <rPh sb="4" eb="6">
      <t>カンノウ</t>
    </rPh>
    <rPh sb="6" eb="9">
      <t>ショウメイショ</t>
    </rPh>
    <rPh sb="10" eb="13">
      <t>シヤクショ</t>
    </rPh>
    <rPh sb="13" eb="16">
      <t>ノウゼイカ</t>
    </rPh>
    <rPh sb="18" eb="20">
      <t>ハッコウ</t>
    </rPh>
    <phoneticPr fontId="5"/>
  </si>
  <si>
    <t>上北方</t>
  </si>
  <si>
    <t>岩井川</t>
  </si>
  <si>
    <t>・請求書　　　・写真（制作した販促物や、導入した設備等）</t>
    <rPh sb="1" eb="4">
      <t>セイキュウショ</t>
    </rPh>
    <phoneticPr fontId="5"/>
  </si>
  <si>
    <t>ｷﾀｳﾗﾏﾁﾐｶﾜｳﾁ</t>
  </si>
  <si>
    <t>2. 事業計画書</t>
  </si>
  <si>
    <t>ﾆｼｶﾀ</t>
  </si>
  <si>
    <t>田代町</t>
  </si>
  <si>
    <t>霧島</t>
  </si>
  <si>
    <t>完了予定時期</t>
    <rPh sb="0" eb="2">
      <t>カンリョウ</t>
    </rPh>
    <rPh sb="2" eb="4">
      <t>ヨテイ</t>
    </rPh>
    <rPh sb="4" eb="6">
      <t>ジキ</t>
    </rPh>
    <phoneticPr fontId="5"/>
  </si>
  <si>
    <t>3. 実績報告書</t>
  </si>
  <si>
    <t>大橋</t>
  </si>
  <si>
    <t>4. 事業報告書兼収支計算書</t>
    <rPh sb="5" eb="8">
      <t>ホウコクショ</t>
    </rPh>
    <rPh sb="8" eb="9">
      <t>ケン</t>
    </rPh>
    <rPh sb="9" eb="11">
      <t>シュウシ</t>
    </rPh>
    <rPh sb="11" eb="14">
      <t>ケイサンショ</t>
    </rPh>
    <phoneticPr fontId="5"/>
  </si>
  <si>
    <t>吉村町</t>
  </si>
  <si>
    <t>5. 請求書</t>
    <rPh sb="3" eb="6">
      <t>セイキュウショ</t>
    </rPh>
    <phoneticPr fontId="5"/>
  </si>
  <si>
    <t>大河内（１～１３０２番地）</t>
  </si>
  <si>
    <t>（○○支店）</t>
    <rPh sb="3" eb="5">
      <t>シテン</t>
    </rPh>
    <phoneticPr fontId="5"/>
  </si>
  <si>
    <t>ｲｶﾆｹｲｻｲｶﾞﾅｲﾊﾞｱｲ</t>
  </si>
  <si>
    <t>新田</t>
  </si>
  <si>
    <t>（○○銀行）</t>
    <rPh sb="3" eb="5">
      <t>ギンコウ</t>
    </rPh>
    <phoneticPr fontId="5"/>
  </si>
  <si>
    <t>ｶﾀﾀﾏﾁ</t>
  </si>
  <si>
    <t>塚原</t>
  </si>
  <si>
    <t>上水流町</t>
  </si>
  <si>
    <t>（様式第４号）</t>
    <rPh sb="1" eb="3">
      <t>ヨウシキ</t>
    </rPh>
    <rPh sb="3" eb="4">
      <t>ダイ</t>
    </rPh>
    <rPh sb="5" eb="6">
      <t>ゴウ</t>
    </rPh>
    <phoneticPr fontId="5"/>
  </si>
  <si>
    <t>（数字のみを入力）</t>
    <rPh sb="1" eb="3">
      <t>スウジ</t>
    </rPh>
    <rPh sb="6" eb="8">
      <t>ニュウリョク</t>
    </rPh>
    <phoneticPr fontId="5"/>
  </si>
  <si>
    <t>ｺﾕｸﾞﾝﾂﾉﾁｮｳ</t>
  </si>
  <si>
    <t>ｽｷﾞｽﾞﾙ</t>
  </si>
  <si>
    <t>補助金交付決定日</t>
    <rPh sb="0" eb="2">
      <t>ホジョ</t>
    </rPh>
    <rPh sb="2" eb="3">
      <t>キン</t>
    </rPh>
    <rPh sb="3" eb="5">
      <t>コウフ</t>
    </rPh>
    <rPh sb="5" eb="7">
      <t>ケッテイ</t>
    </rPh>
    <rPh sb="7" eb="8">
      <t>ビ</t>
    </rPh>
    <phoneticPr fontId="5"/>
  </si>
  <si>
    <t>長田</t>
  </si>
  <si>
    <t>佐土原町松小路</t>
  </si>
  <si>
    <t>桑野内</t>
  </si>
  <si>
    <t>事業内容</t>
    <rPh sb="0" eb="2">
      <t>ジギョウ</t>
    </rPh>
    <rPh sb="2" eb="4">
      <t>ナイヨウ</t>
    </rPh>
    <phoneticPr fontId="5"/>
  </si>
  <si>
    <t>ｷﾀｶﾀﾏﾁﾌﾀﾏﾀ</t>
  </si>
  <si>
    <t>ｶﾐｲﾜﾄ</t>
  </si>
  <si>
    <t>高崎町前田</t>
  </si>
  <si>
    <t>ﾐﾄﾞﾘｶﾞｵｶ</t>
  </si>
  <si>
    <t>上東町</t>
  </si>
  <si>
    <t>ｷﾖﾀｹﾁｮｳｶﾉｳ(ﾊﾞﾝﾁ)</t>
  </si>
  <si>
    <t>領収証の日付</t>
    <rPh sb="0" eb="3">
      <t>リョウシュウショウ</t>
    </rPh>
    <rPh sb="4" eb="6">
      <t>ヒヅケ</t>
    </rPh>
    <phoneticPr fontId="5"/>
  </si>
  <si>
    <t>実績報告書作成日</t>
    <rPh sb="0" eb="5">
      <t>ジッセキホウコクショ</t>
    </rPh>
    <rPh sb="5" eb="7">
      <t>サクセイ</t>
    </rPh>
    <rPh sb="7" eb="8">
      <t>ビ</t>
    </rPh>
    <phoneticPr fontId="5"/>
  </si>
  <si>
    <t>請求書作成日</t>
    <rPh sb="0" eb="3">
      <t>セイキュウショ</t>
    </rPh>
    <rPh sb="3" eb="5">
      <t>サクセイ</t>
    </rPh>
    <rPh sb="5" eb="6">
      <t>ビ</t>
    </rPh>
    <phoneticPr fontId="5"/>
  </si>
  <si>
    <t>ﾎｿﾉ</t>
  </si>
  <si>
    <t>ﾀｶｻﾞｷﾁｮｳﾌｴﾐｽﾞ</t>
  </si>
  <si>
    <t>東川北</t>
  </si>
  <si>
    <t>様式第2号（第7条関係）</t>
  </si>
  <si>
    <t>淀川</t>
  </si>
  <si>
    <t>【事　業　報　告　書】</t>
  </si>
  <si>
    <t>ﾋｶﾞｼﾍﾞﾝﾌﾞﾝｵﾂ</t>
  </si>
  <si>
    <t>小計</t>
    <rPh sb="0" eb="2">
      <t>ショウケイ</t>
    </rPh>
    <phoneticPr fontId="5"/>
  </si>
  <si>
    <t>松山</t>
  </si>
  <si>
    <t>カ</t>
  </si>
  <si>
    <t>榎田</t>
  </si>
  <si>
    <t>企業名等</t>
  </si>
  <si>
    <t>代表者名</t>
  </si>
  <si>
    <t>東郷町坪谷</t>
  </si>
  <si>
    <t>北方町早上</t>
  </si>
  <si>
    <t>ﾀﾁﾊﾞﾅﾄﾞｵﾘﾆｼ</t>
  </si>
  <si>
    <t>下川東</t>
  </si>
  <si>
    <t>ｲｶﾞﾀﾞﾏﾁ</t>
  </si>
  <si>
    <t>東郷町山陰丁</t>
  </si>
  <si>
    <t>ｻﾄﾞﾜﾗﾁｮｳﾆｼｶﾐﾅｶ</t>
  </si>
  <si>
    <t>１　交付決定額</t>
  </si>
  <si>
    <t>細江（平和）</t>
  </si>
  <si>
    <t>丸谷町</t>
  </si>
  <si>
    <t>ﾓﾘﾅｶﾞ</t>
  </si>
  <si>
    <t>ア</t>
  </si>
  <si>
    <t>補助金等は、補助事業に充当し、他に流用してはならない。</t>
  </si>
  <si>
    <t>イ</t>
  </si>
  <si>
    <t>ｵｵｶｲﾏﾁ</t>
  </si>
  <si>
    <t>ﾅﾝｺﾞｳｶﾐﾄﾞｶﾞﾜ</t>
  </si>
  <si>
    <t>西長江浦</t>
  </si>
  <si>
    <t>ﾌﾀﾂｼﾏﾏﾁ</t>
  </si>
  <si>
    <t>大工</t>
  </si>
  <si>
    <t>児湯郡新富町</t>
  </si>
  <si>
    <t>太田</t>
  </si>
  <si>
    <t>　補助事業の内容を変更（市長が認める軽微な変更を除く。）し、又は補助事業を中止する場合においては、速やかに市長に申請し、承認を受けなければならない。</t>
  </si>
  <si>
    <t>早水町</t>
  </si>
  <si>
    <t>京塚</t>
  </si>
  <si>
    <t>ｳﾒｶﾞﾊﾏ</t>
  </si>
  <si>
    <t>ﾖｼｵﾁｮｳ</t>
  </si>
  <si>
    <t>中の瀬町</t>
  </si>
  <si>
    <t>ウ</t>
  </si>
  <si>
    <t>エ</t>
  </si>
  <si>
    <t>高城町四家</t>
  </si>
  <si>
    <t>ｼｵﾐ</t>
  </si>
  <si>
    <t>新栄町</t>
  </si>
  <si>
    <t>ｽﾐｴﾏﾁ</t>
  </si>
  <si>
    <t>　補助事業の使途等について適当でないと認めたときは、交付の決定を取り消し、又は補助金等の全部若しくは一部の返還を求めることがある。</t>
  </si>
  <si>
    <t>花繰町</t>
  </si>
  <si>
    <t>清武町船引</t>
  </si>
  <si>
    <t>オ</t>
  </si>
  <si>
    <t>ﾅｶｽ</t>
  </si>
  <si>
    <t>　補助事業者は、実績報告をする場合において補助金に係る消費税の仕入控除（又は還付）税額が明らかな場合は、その分を減額して報告しなければならない。</t>
  </si>
  <si>
    <t>東臼杵郡美郷町</t>
  </si>
  <si>
    <t>ｺﾞﾝｹﾞﾝﾁｮｳ</t>
  </si>
  <si>
    <t>　補助事業者は消費税の確定申告後において、補助金に係る消費税の仕入控除税額が確認された場合には、当該消費税仕入控除税額に係る補助金の全部又は一部を返還しなければならない。</t>
  </si>
  <si>
    <t>出北</t>
  </si>
  <si>
    <t>ｵﾊｴ</t>
  </si>
  <si>
    <t>北小路</t>
  </si>
  <si>
    <t>キ</t>
  </si>
  <si>
    <t>　補助事業に係る収支の状況を明らかにした書類、帳簿等を常に整備し、補助事業完了後５年間保存しておかなければなりません。</t>
  </si>
  <si>
    <t>ｶﾐﾉﾏﾁ</t>
  </si>
  <si>
    <t>ｼﾞﾝﾉﾔﾏﾁｮｳ</t>
  </si>
  <si>
    <t>夏尾町</t>
  </si>
  <si>
    <t>堤</t>
  </si>
  <si>
    <t>以上</t>
    <rPh sb="0" eb="2">
      <t>イジョウ</t>
    </rPh>
    <phoneticPr fontId="5"/>
  </si>
  <si>
    <t>専門家からの助言や相談、指導等の委託料</t>
    <rPh sb="0" eb="3">
      <t>センモンカ</t>
    </rPh>
    <rPh sb="6" eb="8">
      <t>ジョゲン</t>
    </rPh>
    <rPh sb="9" eb="11">
      <t>ソウダン</t>
    </rPh>
    <rPh sb="12" eb="14">
      <t>シドウ</t>
    </rPh>
    <rPh sb="14" eb="15">
      <t>トウ</t>
    </rPh>
    <rPh sb="16" eb="19">
      <t>イタクリョウ</t>
    </rPh>
    <phoneticPr fontId="5"/>
  </si>
  <si>
    <t>ｻｶｴｶﾞｵｶ</t>
  </si>
  <si>
    <t>商品、技術等に関する法的独占権による保護を行う委託料</t>
    <rPh sb="0" eb="2">
      <t>ショウヒン</t>
    </rPh>
    <rPh sb="3" eb="5">
      <t>ギジュツ</t>
    </rPh>
    <rPh sb="5" eb="6">
      <t>トウ</t>
    </rPh>
    <rPh sb="7" eb="8">
      <t>カン</t>
    </rPh>
    <rPh sb="10" eb="12">
      <t>ホウテキ</t>
    </rPh>
    <rPh sb="12" eb="15">
      <t>ドクセンケン</t>
    </rPh>
    <rPh sb="18" eb="20">
      <t>ホゴ</t>
    </rPh>
    <rPh sb="21" eb="22">
      <t>オコナ</t>
    </rPh>
    <rPh sb="23" eb="26">
      <t>イタクリョウ</t>
    </rPh>
    <phoneticPr fontId="5"/>
  </si>
  <si>
    <t>北方町二股</t>
  </si>
  <si>
    <t>南郷町榎原甲</t>
  </si>
  <si>
    <t>ｸｼﾂﾏﾁ</t>
  </si>
  <si>
    <t>・通帳の写し</t>
    <rPh sb="1" eb="3">
      <t>ツウチョウ</t>
    </rPh>
    <rPh sb="4" eb="5">
      <t>ウツ</t>
    </rPh>
    <phoneticPr fontId="5"/>
  </si>
  <si>
    <t>備考　事業計画書、収支予算書その他必要な書類を添付すること。</t>
  </si>
  <si>
    <t>清武町西新町</t>
  </si>
  <si>
    <t>野田</t>
  </si>
  <si>
    <t>ﾐﾔｻﾞｷｹﾝ</t>
  </si>
  <si>
    <t>大淀</t>
  </si>
  <si>
    <t>ﾐﾔｺﾊﾞﾙﾁｮｳ</t>
  </si>
  <si>
    <t>ｴﾋﾞｽﾏﾁ</t>
  </si>
  <si>
    <t>備考　収支計算書、領収書等その他必要な書類を添付すること。</t>
  </si>
  <si>
    <t>余白</t>
    <rPh sb="0" eb="2">
      <t>ヨハク</t>
    </rPh>
    <phoneticPr fontId="5"/>
  </si>
  <si>
    <t>・補助金等額確定通知書</t>
  </si>
  <si>
    <t>延岡市水産課長</t>
    <rPh sb="0" eb="3">
      <t>ノベオカシ</t>
    </rPh>
    <rPh sb="3" eb="6">
      <t>スイサンカ</t>
    </rPh>
    <rPh sb="6" eb="7">
      <t>チョウ</t>
    </rPh>
    <phoneticPr fontId="5"/>
  </si>
  <si>
    <t>ｻｲﾜｲﾏﾁ</t>
  </si>
  <si>
    <t>補助金等額確定通知書の送付について</t>
  </si>
  <si>
    <t>佐土原町下田島</t>
  </si>
  <si>
    <t xml:space="preserve">　日頃より本市水産行政に御理解と御協力を賜り、誠にありがとうございます。
　標記につきまして、別添のとおり送付します。
</t>
  </si>
  <si>
    <t>生目台西</t>
  </si>
  <si>
    <t>1件</t>
    <rPh sb="1" eb="2">
      <t>ケン</t>
    </rPh>
    <phoneticPr fontId="5"/>
  </si>
  <si>
    <t>文書取扱</t>
    <rPh sb="0" eb="2">
      <t>ブンショ</t>
    </rPh>
    <rPh sb="2" eb="4">
      <t>トリアツカイ</t>
    </rPh>
    <phoneticPr fontId="5"/>
  </si>
  <si>
    <t>橘通東</t>
  </si>
  <si>
    <t>岩戸</t>
  </si>
  <si>
    <t>延岡市水産課</t>
    <rPh sb="0" eb="3">
      <t>ノベオカシ</t>
    </rPh>
    <rPh sb="3" eb="6">
      <t>スイサンカ</t>
    </rPh>
    <phoneticPr fontId="5"/>
  </si>
  <si>
    <t>山月町</t>
  </si>
  <si>
    <t>ｻﾄﾞﾜﾗﾁｮｳﾋｶﾞｼｶﾐﾅｶ</t>
  </si>
  <si>
    <t>担当：大西</t>
    <rPh sb="0" eb="2">
      <t>タントウ</t>
    </rPh>
    <rPh sb="3" eb="5">
      <t>オオニシ</t>
    </rPh>
    <phoneticPr fontId="5"/>
  </si>
  <si>
    <t>分城</t>
  </si>
  <si>
    <t>北方町美々地</t>
  </si>
  <si>
    <t>TEL：22-7020</t>
  </si>
  <si>
    <t>ｼﾞﾝｸﾞｳﾁｮｳ</t>
  </si>
  <si>
    <r>
      <t xml:space="preserve">  　延</t>
    </r>
    <r>
      <rPr>
        <sz val="6"/>
        <color theme="1"/>
        <rFont val="HG丸ｺﾞｼｯｸM-PRO"/>
      </rPr>
      <t xml:space="preserve"> </t>
    </r>
    <r>
      <rPr>
        <sz val="12"/>
        <color theme="1"/>
        <rFont val="HG丸ｺﾞｼｯｸM-PRO"/>
      </rPr>
      <t>岡</t>
    </r>
    <r>
      <rPr>
        <sz val="6"/>
        <color theme="1"/>
        <rFont val="HG丸ｺﾞｼｯｸM-PRO"/>
      </rPr>
      <t xml:space="preserve"> </t>
    </r>
    <r>
      <rPr>
        <sz val="12"/>
        <color theme="1"/>
        <rFont val="HG丸ｺﾞｼｯｸM-PRO"/>
      </rPr>
      <t>市</t>
    </r>
    <r>
      <rPr>
        <sz val="6"/>
        <color theme="1"/>
        <rFont val="HG丸ｺﾞｼｯｸM-PRO"/>
      </rPr>
      <t xml:space="preserve"> </t>
    </r>
    <r>
      <rPr>
        <sz val="12"/>
        <color theme="1"/>
        <rFont val="HG丸ｺﾞｼｯｸM-PRO"/>
      </rPr>
      <t>長　読谷山　洋司　様</t>
    </r>
    <rPh sb="3" eb="4">
      <t>エン</t>
    </rPh>
    <rPh sb="5" eb="6">
      <t>オカ</t>
    </rPh>
    <rPh sb="7" eb="8">
      <t>シ</t>
    </rPh>
    <rPh sb="9" eb="10">
      <t>ナガ</t>
    </rPh>
    <rPh sb="18" eb="19">
      <t>サマ</t>
    </rPh>
    <phoneticPr fontId="5"/>
  </si>
  <si>
    <t>東郷町山陰乙</t>
  </si>
  <si>
    <t>補助金等交付決定通知書の送付について</t>
  </si>
  <si>
    <t>神宮</t>
  </si>
  <si>
    <t>ﾀｶｻﾞｷﾁｮｳﾂﾏｷﾞﾘｼﾏ</t>
  </si>
  <si>
    <t>材木町</t>
  </si>
  <si>
    <t>・補助金交付決定通知書</t>
    <rPh sb="1" eb="4">
      <t>ホジョキン</t>
    </rPh>
    <rPh sb="4" eb="11">
      <t>コウフケッテイツウチショ</t>
    </rPh>
    <phoneticPr fontId="5"/>
  </si>
  <si>
    <t>ｱｵｼﾏ</t>
  </si>
  <si>
    <r>
      <t>住所</t>
    </r>
    <r>
      <rPr>
        <sz val="8"/>
        <color rgb="FFFF0000"/>
        <rFont val="HG丸ｺﾞｼｯｸM-PRO"/>
      </rPr>
      <t>（自動）</t>
    </r>
    <rPh sb="0" eb="2">
      <t>ジュウショ</t>
    </rPh>
    <rPh sb="3" eb="5">
      <t>ジドウ</t>
    </rPh>
    <phoneticPr fontId="5"/>
  </si>
  <si>
    <t>須木鳥田町</t>
  </si>
  <si>
    <t>清武町あさひ</t>
  </si>
  <si>
    <t>ﾐﾔｻﾞｷｼ</t>
  </si>
  <si>
    <t>北方町うそ越</t>
  </si>
  <si>
    <t>ﾄﾐﾀｶ</t>
  </si>
  <si>
    <t>ﾌﾄ</t>
  </si>
  <si>
    <t>宮崎市</t>
  </si>
  <si>
    <t>卸本町</t>
  </si>
  <si>
    <t>西諸県郡高原町</t>
  </si>
  <si>
    <t>ﾀﾖｼ</t>
  </si>
  <si>
    <t>青島</t>
  </si>
  <si>
    <t>ﾀｶﾏﾂﾁｮｳ</t>
  </si>
  <si>
    <t>ｿｼﾁｮｳ</t>
  </si>
  <si>
    <t>祗園町</t>
  </si>
  <si>
    <t>ｱｵｼﾏﾆｼ</t>
  </si>
  <si>
    <t>御池町</t>
  </si>
  <si>
    <t>柚木町</t>
  </si>
  <si>
    <t>青島西</t>
  </si>
  <si>
    <t>嵐田</t>
  </si>
  <si>
    <t>曽師町</t>
  </si>
  <si>
    <t>共栄町</t>
  </si>
  <si>
    <t>ｱｵﾊﾞﾁｮｳ</t>
  </si>
  <si>
    <t>乙姫町</t>
  </si>
  <si>
    <t>昭和町</t>
  </si>
  <si>
    <t>ｱｶｴ</t>
  </si>
  <si>
    <t>赤江</t>
  </si>
  <si>
    <t>大武町</t>
  </si>
  <si>
    <t>丸山</t>
  </si>
  <si>
    <t>ﾄﾖﾐﾂﾁｮｳ</t>
  </si>
  <si>
    <t>ｲﾘﾉ</t>
  </si>
  <si>
    <t>油津</t>
  </si>
  <si>
    <t>ｱｻﾋ</t>
  </si>
  <si>
    <t>ﾔﾏﾉｸﾁﾁｮｳﾄﾐﾖｼ</t>
  </si>
  <si>
    <t>ﾐﾅﾄ</t>
  </si>
  <si>
    <t>ｷﾀﾀｶﾅﾍﾞ</t>
  </si>
  <si>
    <t>ｽｴﾋﾛ</t>
  </si>
  <si>
    <t>旭</t>
  </si>
  <si>
    <t>ﾀﾁﾊﾞﾅﾄﾞｵﾘﾋｶﾞｼ</t>
  </si>
  <si>
    <t>須佐町</t>
  </si>
  <si>
    <t>ｱﾂﾞﾏﾁｮｳ</t>
  </si>
  <si>
    <t>吾妻町</t>
  </si>
  <si>
    <t>昭栄町</t>
  </si>
  <si>
    <t>大塚台東</t>
  </si>
  <si>
    <t>ｱﾘﾀ</t>
  </si>
  <si>
    <t>稗原町</t>
  </si>
  <si>
    <t>有田</t>
  </si>
  <si>
    <t>平和が丘北町</t>
  </si>
  <si>
    <t>ｱﾜｷｶﾞﾊﾗﾁｮｳ</t>
  </si>
  <si>
    <t>ﾊﾅｶﾞｼﾏﾁｮｳ</t>
  </si>
  <si>
    <t>ﾋﾛﾊﾗ</t>
  </si>
  <si>
    <t>ｷﾀｶﾜｳﾁﾁｮｳ</t>
  </si>
  <si>
    <t>阿波岐原町</t>
  </si>
  <si>
    <t>ｲｷﾒ</t>
  </si>
  <si>
    <t>清武町加納（丁目）</t>
  </si>
  <si>
    <t>生目</t>
  </si>
  <si>
    <t>野々美谷町</t>
  </si>
  <si>
    <t>ｱｻﾋﾏﾁ</t>
  </si>
  <si>
    <t>ｼｵﾊﾏﾏﾁ</t>
  </si>
  <si>
    <t>清水</t>
  </si>
  <si>
    <t>ｷﾖﾀｹﾁｮｳｼｮｳﾃﾞ</t>
  </si>
  <si>
    <t>清武町木原</t>
  </si>
  <si>
    <t>ﾋﾗｴﾁｮｳ</t>
  </si>
  <si>
    <t>郡司分</t>
  </si>
  <si>
    <t>ｲｷﾒﾀﾞｲﾋｶﾞｼ</t>
  </si>
  <si>
    <t>ﾏﾅﾋﾞﾉ</t>
  </si>
  <si>
    <t>伊左生（吹上）</t>
  </si>
  <si>
    <t>北方町八峡</t>
  </si>
  <si>
    <t>４　事業に要する経費（うち補助対象経費）</t>
  </si>
  <si>
    <t>神宮西</t>
  </si>
  <si>
    <t>本庄</t>
  </si>
  <si>
    <t>生目台東</t>
  </si>
  <si>
    <t>ｲｷﾒﾀﾞｲﾆｼ</t>
  </si>
  <si>
    <t>ﾅﾝｺﾞｳﾁｮｳﾐﾅﾐﾏﾁ</t>
  </si>
  <si>
    <t>ｲｹｳﾁﾁｮｳ</t>
  </si>
  <si>
    <t>ﾋﾛﾊﾗﾁｮｳ</t>
  </si>
  <si>
    <t>ｼﾏﾉｳﾁ</t>
  </si>
  <si>
    <t>ﾆｼｲｹﾁｮｳ</t>
  </si>
  <si>
    <t>ｳｷﾀ</t>
  </si>
  <si>
    <t>上長飯町</t>
  </si>
  <si>
    <t>ﾅﾂｵﾁｮｳ</t>
  </si>
  <si>
    <t>池内町</t>
  </si>
  <si>
    <t>ｵﾘｳｻﾞｺ</t>
  </si>
  <si>
    <t>ｲﾁﾉﾐﾔﾁｮｳ</t>
  </si>
  <si>
    <t>ﾊﾔｽｽﾞﾁｮｳ</t>
  </si>
  <si>
    <t>ｲﾄﾊﾞﾙ</t>
  </si>
  <si>
    <t>野尻町東麓</t>
  </si>
  <si>
    <t>ｼｮｳﾅｲﾁｮｳ</t>
  </si>
  <si>
    <t>糸原</t>
  </si>
  <si>
    <t>北方町蔵田</t>
  </si>
  <si>
    <t>浮田</t>
  </si>
  <si>
    <t>ﾄｳｺﾞｳﾁｮｳｼﾓｻﾝｹﾞ</t>
  </si>
  <si>
    <t>桜町</t>
  </si>
  <si>
    <t>ｳｷﾉｼﾞｮｳﾁｮｳ</t>
  </si>
  <si>
    <t>ｷﾀｶﾀﾏﾁﾊﾔﾋﾄ</t>
  </si>
  <si>
    <t>ﾐｮｳｹﾝﾏﾁ</t>
  </si>
  <si>
    <t>ｲﾃﾞｸﾞﾁﾏﾁ</t>
  </si>
  <si>
    <t>ﾅｶﾎﾘﾁｮｳ</t>
  </si>
  <si>
    <t>ｲﾏﾏﾁ</t>
  </si>
  <si>
    <t>ﾅﾝｺﾞｳﾁｮｳﾖﾜﾗｺｳ</t>
  </si>
  <si>
    <t>内海</t>
  </si>
  <si>
    <t>ｷﾀﾓﾛｶﾀｸﾞﾝﾐﾏﾀﾁｮｳ</t>
  </si>
  <si>
    <t>ﾌﾙｼﾛﾏﾁ</t>
  </si>
  <si>
    <t>ｳﾘｭｳﾉ(ｿﾉﾀ)</t>
  </si>
  <si>
    <t>本郷北方</t>
  </si>
  <si>
    <t>ﾐﾌﾈﾁｮｳ</t>
  </si>
  <si>
    <t>ｼｮｳｴｲﾁｮｳ</t>
  </si>
  <si>
    <t>大納</t>
  </si>
  <si>
    <t>塩路</t>
  </si>
  <si>
    <t>ｺｵﾘﾓﾄ</t>
  </si>
  <si>
    <t>ｷﾀﾏﾁ</t>
  </si>
  <si>
    <t>ﾄﾄﾛﾏﾁ</t>
  </si>
  <si>
    <t>ｷﾀｶﾀﾏﾁｿｷ</t>
  </si>
  <si>
    <t>芳士</t>
  </si>
  <si>
    <t>ﾋｶﾞｼﾏﾁ</t>
  </si>
  <si>
    <t>梶木町</t>
  </si>
  <si>
    <t>ｷﾞｵﾝ</t>
  </si>
  <si>
    <t>ﾀｶﾉﾏﾁ</t>
  </si>
  <si>
    <t>前田町</t>
  </si>
  <si>
    <t>ｴｲﾗｸﾁｮｳ</t>
  </si>
  <si>
    <t>ﾄﾐﾖｼ</t>
  </si>
  <si>
    <t>ｲﾜﾖｼ</t>
  </si>
  <si>
    <t>一氏</t>
  </si>
  <si>
    <t>永楽町</t>
  </si>
  <si>
    <t>ﾅｶﾂｾﾁｮｳ</t>
  </si>
  <si>
    <t>末広</t>
  </si>
  <si>
    <t>ｴﾋﾗﾅｶﾏﾁ</t>
  </si>
  <si>
    <t>ﾏｽﾔｽ</t>
  </si>
  <si>
    <t>北方町早日渡</t>
  </si>
  <si>
    <t>原田</t>
  </si>
  <si>
    <t>江平中町</t>
  </si>
  <si>
    <t>ﾅｶﾞｴﾁｮｳ</t>
  </si>
  <si>
    <t>ｴﾋﾗﾋｶﾞｼﾏﾁ</t>
  </si>
  <si>
    <t>後川内</t>
  </si>
  <si>
    <t>ｴﾋﾗﾆｼ</t>
  </si>
  <si>
    <t>補助金等額確定通知書（案）</t>
    <rPh sb="11" eb="12">
      <t>アン</t>
    </rPh>
    <phoneticPr fontId="5"/>
  </si>
  <si>
    <t>ｴﾋﾗﾁｮｳ</t>
  </si>
  <si>
    <t>江平町</t>
  </si>
  <si>
    <t>ｳﾗｼﾛﾏﾁ</t>
  </si>
  <si>
    <t>比良町</t>
  </si>
  <si>
    <t>ｵｲﾏﾂ</t>
  </si>
  <si>
    <t>北方</t>
  </si>
  <si>
    <t>ｼﾐｽﾞ</t>
  </si>
  <si>
    <t>大貫町</t>
  </si>
  <si>
    <t>東郷町山陰己</t>
  </si>
  <si>
    <t>財光寺沖町</t>
  </si>
  <si>
    <t>老松</t>
  </si>
  <si>
    <t>清武町新町</t>
  </si>
  <si>
    <t>大島町</t>
  </si>
  <si>
    <t>ｵｵｾﾏﾁ(ｶﾐﾊﾀ)</t>
  </si>
  <si>
    <t>山崎町</t>
  </si>
  <si>
    <t>大瀬町（上畑）</t>
  </si>
  <si>
    <t>ｵｵｾﾏﾁ(ｿﾉﾀ)</t>
  </si>
  <si>
    <t>中村東</t>
  </si>
  <si>
    <t>ｵｵﾀ</t>
  </si>
  <si>
    <t>ｵｵﾂｶﾀﾞｲﾋｶﾞｼ</t>
  </si>
  <si>
    <t>ﾐﾅﾐｶﾀ</t>
  </si>
  <si>
    <t>ｵｵﾂﾎﾞﾁｮｳ</t>
  </si>
  <si>
    <t>ﾐﾅﾐﾀｶﾏﾂﾁｮｳ</t>
  </si>
  <si>
    <t>ﾐﾅﾐﾏﾁ</t>
  </si>
  <si>
    <t>熊野</t>
  </si>
  <si>
    <t>大坪町</t>
  </si>
  <si>
    <t>ｶｵﾙｻﾞｶ</t>
  </si>
  <si>
    <t>ｵｵﾂﾎﾞﾋｶﾞｼ</t>
  </si>
  <si>
    <t>ｵｵﾂﾎﾞﾆｼ</t>
  </si>
  <si>
    <t>ｵｵﾊｼ</t>
  </si>
  <si>
    <t>北浦町宮野浦</t>
  </si>
  <si>
    <t>ｵｵﾖﾄﾞ</t>
  </si>
  <si>
    <t>ｵﾄﾞﾁｮｳ</t>
  </si>
  <si>
    <t>小戸町</t>
  </si>
  <si>
    <t>ﾜﾁｶﾞﾜﾗ</t>
  </si>
  <si>
    <t>ｼﾝﾍﾞｯﾌﾟﾁｮｳ</t>
  </si>
  <si>
    <t>ｺﾏﾂﾀﾞｲﾆｼ</t>
  </si>
  <si>
    <t>川北</t>
  </si>
  <si>
    <t>横野</t>
  </si>
  <si>
    <t>ｼｵｼﾞ</t>
  </si>
  <si>
    <t>折生迫</t>
  </si>
  <si>
    <t>ｶｴﾀﾞ</t>
  </si>
  <si>
    <t>山之口町花木</t>
  </si>
  <si>
    <t>ｺﾏﾂﾀﾞｲﾐﾅﾐﾏﾁ</t>
  </si>
  <si>
    <t>ﾔﾏｻｷﾁｮｳ</t>
  </si>
  <si>
    <t>東郷町山陰甲</t>
  </si>
  <si>
    <t>加江田</t>
  </si>
  <si>
    <t>ﾊﾗﾀﾞ</t>
  </si>
  <si>
    <t>岩崎</t>
  </si>
  <si>
    <t>ﾆﾁﾅﾝｼ</t>
  </si>
  <si>
    <t>惣領町</t>
  </si>
  <si>
    <t>ｶｶﾞﾐｽﾞ</t>
  </si>
  <si>
    <t>高岡町上倉永（１２０６～１２６８番地、内の八重）</t>
  </si>
  <si>
    <t>高松町</t>
  </si>
  <si>
    <t>港</t>
  </si>
  <si>
    <t>ﾔﾏﾀﾞﾁｮｳﾅｶｷﾞﾘｼﾏ</t>
  </si>
  <si>
    <t>鏡洲</t>
  </si>
  <si>
    <t>ｶﾞｸｴﾝｷﾊﾅﾀﾞｲｻｸﾗ</t>
  </si>
  <si>
    <t>蒲牟田</t>
  </si>
  <si>
    <t>ﾀｶｵｶﾁｮｳｶﾐﾔ</t>
  </si>
  <si>
    <t>学園木花台桜</t>
  </si>
  <si>
    <t>ｷﾀｶﾀﾏﾁｶﾐｻﾞｷ</t>
  </si>
  <si>
    <t>ｶﾞｸｴﾝｷﾊﾞﾅﾀﾞｲﾆｼ</t>
  </si>
  <si>
    <t>学園木花台西</t>
  </si>
  <si>
    <t>ｶﾞｸｴﾝｷﾊﾞﾅﾀﾞｲｷﾀ</t>
  </si>
  <si>
    <t>瀬頭町</t>
  </si>
  <si>
    <t>ｷﾖﾀｹﾁｮｳｲﾏｲｽﾞﾐ</t>
  </si>
  <si>
    <t>山之口町富吉</t>
  </si>
  <si>
    <t>学園木花台北</t>
  </si>
  <si>
    <t>ｶﾈｻﾞｷ</t>
  </si>
  <si>
    <t>ﾓﾁﾊﾞﾙ</t>
  </si>
  <si>
    <t>ﾀﾞｲｵｳﾁｮｳ</t>
  </si>
  <si>
    <t>西臼杵郡五ヶ瀬町</t>
  </si>
  <si>
    <t>金崎</t>
  </si>
  <si>
    <t>上野町</t>
  </si>
  <si>
    <t>ｶﾜﾗﾏﾁ</t>
  </si>
  <si>
    <t>竹島町</t>
  </si>
  <si>
    <t>ﾀｶｼﾞｮｳﾁｮｳｻｸﾗｷﾞ</t>
  </si>
  <si>
    <t>ﾃﾝｼﾞﾝﾁｮｳ</t>
  </si>
  <si>
    <t>川原町</t>
  </si>
  <si>
    <t>ｷﾀｺﾞﾝｹﾞﾝﾁｮｳ</t>
  </si>
  <si>
    <t>北権現町</t>
  </si>
  <si>
    <t>ﾖｺｲﾁﾁｮｳ</t>
  </si>
  <si>
    <t>ﾓﾄﾐﾔﾁｮｳ</t>
  </si>
  <si>
    <t>清武町岡</t>
  </si>
  <si>
    <t>ｷﾀﾀｶﾏﾂﾁｮｳ</t>
  </si>
  <si>
    <t>大王町</t>
  </si>
  <si>
    <t>ｷﾎﾞｳｶﾞｵｶ</t>
  </si>
  <si>
    <t>宮ケ原</t>
  </si>
  <si>
    <t>希望ケ丘</t>
  </si>
  <si>
    <t>ｷｮｳﾂｶ</t>
  </si>
  <si>
    <t>ｷｮｳﾂﾞｶﾁｮｳ</t>
  </si>
  <si>
    <t>ﾔﾅｷﾞﾏﾙﾁｮｳ</t>
  </si>
  <si>
    <t>高城町大井手</t>
  </si>
  <si>
    <t>ｵｶﾞﾜ</t>
  </si>
  <si>
    <t>ﾅﾝｺﾞｳﾁｮｳﾂﾔﾉ</t>
  </si>
  <si>
    <t>清武町池田台</t>
  </si>
  <si>
    <t>ｷﾖﾀｹﾁｮｳｲｹﾀﾞﾀﾞｲｷﾀ</t>
  </si>
  <si>
    <t>清武町池田台北</t>
  </si>
  <si>
    <t>清武町今泉</t>
  </si>
  <si>
    <t>ｼﾞﾝｸﾞｳﾆｼ</t>
  </si>
  <si>
    <t>園田</t>
  </si>
  <si>
    <t>ｻﾄﾞﾜﾗﾁｮｳｼﾓﾀｼﾞﾏ</t>
  </si>
  <si>
    <t>ｵﾛｼﾎﾝﾏﾁ</t>
  </si>
  <si>
    <t>白石町</t>
  </si>
  <si>
    <t>東宮</t>
  </si>
  <si>
    <t>中原町</t>
  </si>
  <si>
    <t>ｷﾖﾀｹﾁｮｳｵｶ</t>
  </si>
  <si>
    <t>ｹﾞﾝﾄﾞｳﾁｮｳ</t>
  </si>
  <si>
    <t>清武町加納（番地）</t>
  </si>
  <si>
    <t>佐土原町東上那珂</t>
  </si>
  <si>
    <t>ｲﾁﾏﾝｼﾞｮｳﾁｮｳ</t>
  </si>
  <si>
    <t>ｷﾀｶﾀﾏﾁｼﾓｼｼｶﾞﾜ</t>
  </si>
  <si>
    <t>ｷﾖﾀｹﾁｮｳｼﾝﾏﾁ</t>
  </si>
  <si>
    <t>ｷﾖﾀｹﾁｮｳﾆｼｼﾝﾏﾁ</t>
  </si>
  <si>
    <t>上米良</t>
  </si>
  <si>
    <t>東弁分乙</t>
  </si>
  <si>
    <t>ｷﾖﾀｹﾁｮｳﾌﾅﾋｷ</t>
  </si>
  <si>
    <t>中町</t>
  </si>
  <si>
    <t>ﾀｶｵｶﾁｮｳｶﾐｸﾗﾅｶﾞ(1206-1268ﾊﾞﾝﾁ､ｳﾁﾉﾔｴ)</t>
  </si>
  <si>
    <t>神之山町</t>
  </si>
  <si>
    <t>ｸﾞｼﾞﾌﾞﾝ</t>
  </si>
  <si>
    <t>源藤町</t>
  </si>
  <si>
    <t>東大淀</t>
  </si>
  <si>
    <t>ｺｳﾅﾝ</t>
  </si>
  <si>
    <t>ｵｵｶﾜｳﾁ(1-1302ﾊﾞﾝﾁ)</t>
  </si>
  <si>
    <t>小松</t>
  </si>
  <si>
    <t>小松台北町</t>
  </si>
  <si>
    <t>矢の先町</t>
  </si>
  <si>
    <t>小松台西</t>
  </si>
  <si>
    <t>月見ケ丘</t>
  </si>
  <si>
    <t>ｺﾏﾂﾀﾞｲﾋｶﾞｼ</t>
  </si>
  <si>
    <t>ﾅﾝｺﾞｳﾁｮｳﾅｶﾑﾗｵﾂ</t>
  </si>
  <si>
    <t>小松台南町</t>
  </si>
  <si>
    <t>権現町</t>
  </si>
  <si>
    <t>桜ケ丘町</t>
  </si>
  <si>
    <t>ｶｲﾉﾊﾀﾏﾁ</t>
  </si>
  <si>
    <t>ﾅﾝｺﾞｳﾔﾏｻﾝｶﾞ</t>
  </si>
  <si>
    <t>平江町</t>
  </si>
  <si>
    <t>ｻﾄﾞﾜﾗﾁｮｳｲｼｻﾞｷ</t>
  </si>
  <si>
    <t>ｻﾄﾞﾜﾗﾁｮｳｶﾐﾀｼﾞﾏ</t>
  </si>
  <si>
    <t>北原町</t>
  </si>
  <si>
    <t>元宮町</t>
  </si>
  <si>
    <t>ｼﾞｮｳﾄﾞｴﾁｮｳ</t>
  </si>
  <si>
    <t>上大瀬町</t>
  </si>
  <si>
    <t>ｵﾀﾞ</t>
  </si>
  <si>
    <t>ﾀｶｵｶﾁｮｳｳﾁﾔﾏ(ｿﾉﾀ)</t>
  </si>
  <si>
    <t>下長飯町</t>
  </si>
  <si>
    <t>ﾔﾏﾂｷﾏﾁ</t>
  </si>
  <si>
    <t>ﾀｶｼﾞｮｳﾁｮｳﾀｶｼﾞｮｳ</t>
  </si>
  <si>
    <t>佐土原町上田島</t>
  </si>
  <si>
    <t>ｻﾄﾞﾜﾗﾁｮｳｼﾓﾄﾝﾀﾞ</t>
  </si>
  <si>
    <t>佐土原町下富田</t>
  </si>
  <si>
    <t>ｷﾀｶﾀﾏﾁｶﾜｽﾞﾙ</t>
  </si>
  <si>
    <t>佐土原町西上那珂</t>
  </si>
  <si>
    <t>柳丸町</t>
  </si>
  <si>
    <t>ｻﾄﾞﾜﾗﾁｮｳﾏﾂｺｳｼﾞ</t>
  </si>
  <si>
    <t>高城町穂満坊</t>
  </si>
  <si>
    <t>茶臼原</t>
  </si>
  <si>
    <t>島之内</t>
  </si>
  <si>
    <t>北方町南久保山</t>
  </si>
  <si>
    <t>ｺﾝﾔﾏﾁ</t>
  </si>
  <si>
    <t>下北方町</t>
  </si>
  <si>
    <t>ｼﾞｮｳｶﾞｻｷ</t>
  </si>
  <si>
    <t>城ケ崎</t>
  </si>
  <si>
    <t>ｼｮｳﾜﾁｮｳ</t>
  </si>
  <si>
    <t>北方町槇峰</t>
  </si>
  <si>
    <t>氏　　名</t>
    <rPh sb="0" eb="1">
      <t>シ</t>
    </rPh>
    <rPh sb="3" eb="4">
      <t>メイ</t>
    </rPh>
    <phoneticPr fontId="5"/>
  </si>
  <si>
    <t>ｼﾞﾝｸﾞｳ</t>
  </si>
  <si>
    <t>神宮町</t>
  </si>
  <si>
    <t>ﾅｶﾞﾐﾈ</t>
  </si>
  <si>
    <t>新城町</t>
  </si>
  <si>
    <t>ﾁｸﾞｻﾁｮｳ</t>
  </si>
  <si>
    <t>ﾅﾅﾂﾔﾏ(ｲｲﾎﾞｼ､ｵﾊﾞﾗｲ､ｶﾜｳﾁ､ﾀﾃｲﾜ､ﾊｴﾉﾋﾗ､ﾎﾝﾑﾗ)</t>
  </si>
  <si>
    <t>栄町</t>
  </si>
  <si>
    <t>新別府町</t>
  </si>
  <si>
    <t>吉野方</t>
  </si>
  <si>
    <t>三ツ瀬町</t>
  </si>
  <si>
    <t>瀬頭</t>
  </si>
  <si>
    <t>西池町</t>
  </si>
  <si>
    <t>ｾｶﾞｼﾗﾁｮｳ</t>
  </si>
  <si>
    <t>ﾐｶﾜﾁｮｳ</t>
  </si>
  <si>
    <t>ﾆｼﾍﾞﾝﾌﾞﾝ</t>
  </si>
  <si>
    <t>ﾀﾞｲｸ</t>
  </si>
  <si>
    <t>富田東</t>
  </si>
  <si>
    <t>ﾅｶｵ</t>
  </si>
  <si>
    <t>ｵｵﾔﾄﾞﾘ</t>
  </si>
  <si>
    <t>高岡町飯田</t>
  </si>
  <si>
    <t>ﾐﾅﾐﾆｼｶﾀ</t>
  </si>
  <si>
    <t>ﾀｶｵｶﾁｮｳｳﾁﾔﾏ(1-3214ﾊﾞﾝﾁ)</t>
  </si>
  <si>
    <t>駅南</t>
  </si>
  <si>
    <t>高岡町内山（１～３２１４番地）</t>
  </si>
  <si>
    <t>飫肥</t>
  </si>
  <si>
    <t>ﾀｶｵｶﾁｮｳｳﾗﾉﾐｮｳ(2793-4389ﾊﾞﾝﾁ)</t>
  </si>
  <si>
    <t>高岡町浦之名（２７９３～４３８９番地）</t>
  </si>
  <si>
    <t>妙見町</t>
  </si>
  <si>
    <t>ﾀｶｵｶﾁｮｳｳﾗﾉﾐｮｳ(ｿﾉﾀ)</t>
  </si>
  <si>
    <t>ｷﾀｶﾀﾏﾁﾀｷｼﾀ</t>
  </si>
  <si>
    <t>ｶｼﾉﾁｮｳ</t>
  </si>
  <si>
    <t>ﾀｶｵｶﾁｮｳｶﾐｸﾗﾅｶﾞ(ｿﾉﾀ)</t>
  </si>
  <si>
    <t>北方町滝下</t>
  </si>
  <si>
    <t>高岡町紙屋</t>
  </si>
  <si>
    <t>ﾀｶｵｶﾁｮｳｺﾞﾁｮｳ(1-3137ﾊﾞﾝﾁ)</t>
  </si>
  <si>
    <t>調殿</t>
  </si>
  <si>
    <t>高岡町五町（１～３１３７番地）</t>
  </si>
  <si>
    <t>ﾄﾎｸﾁｮｳ</t>
  </si>
  <si>
    <t>貝の畑町</t>
  </si>
  <si>
    <t>ﾀｶｵｶﾁｮｳｺﾞﾁｮｳ(ｿﾉﾀ)</t>
  </si>
  <si>
    <t>ﾀｶｵｶﾁｮｳﾀｶﾊﾏ</t>
  </si>
  <si>
    <t>家代</t>
  </si>
  <si>
    <t>萩町</t>
  </si>
  <si>
    <t>ﾃﾝﾏﾝﾁｮｳ</t>
  </si>
  <si>
    <t>ｽｷｳﾁﾔﾏ</t>
  </si>
  <si>
    <t>博労町</t>
  </si>
  <si>
    <t>高岡町高浜</t>
  </si>
  <si>
    <t>高岡町花見</t>
  </si>
  <si>
    <t>高千穂通</t>
  </si>
  <si>
    <t>中原</t>
  </si>
  <si>
    <t>ｷﾀｳﾗﾏﾁﾌﾙｴ</t>
  </si>
  <si>
    <t>ﾀｼﾛﾁｮｳ</t>
  </si>
  <si>
    <t>ｼﾓｽﾞﾙﾁｮｳ</t>
  </si>
  <si>
    <t>橘通西</t>
  </si>
  <si>
    <t>ﾀﾆｶﾞﾜ</t>
  </si>
  <si>
    <t>ﾀﾆｶﾞﾜﾁｮｳ</t>
  </si>
  <si>
    <t>谷川町</t>
  </si>
  <si>
    <t>旭町</t>
  </si>
  <si>
    <t>ﾀﾉﾁｮｳｱｹﾎﾞﾉ</t>
  </si>
  <si>
    <t>小野崎</t>
  </si>
  <si>
    <t>ﾂﾈﾋｻ(ﾊﾞﾝﾁ)</t>
  </si>
  <si>
    <t>ｺﾉﾏﾁ</t>
  </si>
  <si>
    <t>田野町あけぼの</t>
  </si>
  <si>
    <t>ﾀﾉﾁｮｳｵﾂ</t>
  </si>
  <si>
    <t>田野町乙</t>
  </si>
  <si>
    <t>田野町南原</t>
  </si>
  <si>
    <t>ｸﾏﾔ</t>
  </si>
  <si>
    <t>田吉</t>
  </si>
  <si>
    <t>ｶﾝﾏﾁ</t>
  </si>
  <si>
    <t>千草町</t>
  </si>
  <si>
    <t>ｸﾏﾉｴﾏﾁ</t>
  </si>
  <si>
    <t>ﾎﾘｶﾜﾁｮｳ</t>
  </si>
  <si>
    <t>西川北</t>
  </si>
  <si>
    <t>ﾂﾂﾐ</t>
  </si>
  <si>
    <t>ﾁｭｳｵｳﾄﾞｵﾘ</t>
  </si>
  <si>
    <t>桜ケ丘</t>
  </si>
  <si>
    <t>中央通</t>
  </si>
  <si>
    <t>ﾂｷﾐｶﾞｵｶ</t>
  </si>
  <si>
    <t>ﾂﾂﾐｳﾁ</t>
  </si>
  <si>
    <t>宮村</t>
  </si>
  <si>
    <t>ｲﾜｻｷ</t>
  </si>
  <si>
    <t>ﾂﾈﾋｻ(ﾁｮｳﾒ)</t>
  </si>
  <si>
    <t>恒久（丁目）</t>
  </si>
  <si>
    <t>ﾏﾂﾔﾏ</t>
  </si>
  <si>
    <t>恒久（番地）</t>
  </si>
  <si>
    <t>ﾂﾈﾋｻﾐﾅﾐ</t>
  </si>
  <si>
    <t>恒久南</t>
  </si>
  <si>
    <t>平和が丘西町</t>
  </si>
  <si>
    <t>ｵｵｲﾜﾀﾞﾁｮｳ</t>
  </si>
  <si>
    <t>ﾔﾏﾀﾞﾁｮｳﾔﾏﾀﾞ</t>
  </si>
  <si>
    <t>ﾃﾞｷｼﾞﾏﾁｮｳ</t>
  </si>
  <si>
    <t>出来島町</t>
  </si>
  <si>
    <t>ｾﾝﾁｮｳ</t>
  </si>
  <si>
    <t>天満</t>
  </si>
  <si>
    <t>平田</t>
  </si>
  <si>
    <t>ﾄｳｺﾞｳﾁｮｳﾔﾏｹﾞｵﾂ(ｿﾉﾀ)</t>
  </si>
  <si>
    <t>浜砂</t>
  </si>
  <si>
    <t>天満町</t>
  </si>
  <si>
    <t>ﾊﾗﾏﾁ</t>
  </si>
  <si>
    <t>富吉</t>
  </si>
  <si>
    <t>中津瀬町</t>
  </si>
  <si>
    <t>ﾍｲﾜｶﾞｵｶｷﾀﾏﾁ</t>
  </si>
  <si>
    <t>池島</t>
  </si>
  <si>
    <t>ﾅｶﾆｼﾁｮｳ</t>
  </si>
  <si>
    <t>ﾅｶﾑﾗﾋｶﾞｼ</t>
  </si>
  <si>
    <t>旭ケ丘</t>
  </si>
  <si>
    <t>ﾅｶﾑﾗﾆｼ</t>
  </si>
  <si>
    <t>ｷﾀｶﾀﾏﾁｻﾝｶﾞﾑﾗ</t>
  </si>
  <si>
    <t>ﾋｶﾞｼｳｽｷｸﾞﾝﾐｻﾄﾁｮｳ</t>
  </si>
  <si>
    <t>日ノ出町</t>
  </si>
  <si>
    <t>中村西</t>
  </si>
  <si>
    <t>ﾂﾏｶﾞｵｶﾁｮｳ</t>
  </si>
  <si>
    <t>北郷町郷之原</t>
  </si>
  <si>
    <t>ﾅﾐｼﾏ</t>
  </si>
  <si>
    <t>新名爪</t>
  </si>
  <si>
    <t>ﾆｼｷﾎﾝﾏﾁ</t>
  </si>
  <si>
    <t>平城東</t>
  </si>
  <si>
    <t>錦本町</t>
  </si>
  <si>
    <t>ﾆｼｷﾏﾁ</t>
  </si>
  <si>
    <t>錦町</t>
  </si>
  <si>
    <t>ﾎｳｼﾞ</t>
  </si>
  <si>
    <t>北方町上崎</t>
  </si>
  <si>
    <t>入野</t>
  </si>
  <si>
    <t>片内</t>
  </si>
  <si>
    <t>亀崎西</t>
  </si>
  <si>
    <t>ﾆｼﾀｶﾏﾂﾁｮｳ</t>
  </si>
  <si>
    <t>ｶﾜﾐﾅﾐ</t>
  </si>
  <si>
    <t>美々津町</t>
  </si>
  <si>
    <t>東浜砂町</t>
  </si>
  <si>
    <t>ﾊﾅﾄﾞﾉﾁｮｳ</t>
  </si>
  <si>
    <t>樫山町</t>
  </si>
  <si>
    <t>ｶｾﾞ</t>
  </si>
  <si>
    <t>花殿町</t>
  </si>
  <si>
    <t>ｺﾏﾂﾊﾞﾗﾁｮｳ</t>
  </si>
  <si>
    <t>ﾊﾅﾔﾏﾃﾆｼ</t>
  </si>
  <si>
    <t>ﾑｼｶﾏﾁ</t>
  </si>
  <si>
    <t>ﾊﾅﾔﾏﾃﾋｶﾞｼ</t>
  </si>
  <si>
    <t>花山手東</t>
  </si>
  <si>
    <t>ｼﾓﾌｸﾗ</t>
  </si>
  <si>
    <t>ｶﾜｼﾏﾏﾁ</t>
  </si>
  <si>
    <t>小野崎町</t>
  </si>
  <si>
    <t>須木奈佐木</t>
  </si>
  <si>
    <t>原町</t>
  </si>
  <si>
    <t>風田</t>
  </si>
  <si>
    <t>ﾋｴﾊﾞﾙﾁｮｳ</t>
  </si>
  <si>
    <t>上野</t>
  </si>
  <si>
    <t>ﾋｶﾞｼｵｵﾐﾔ</t>
  </si>
  <si>
    <t>ﾂﾙ</t>
  </si>
  <si>
    <t>東大宮</t>
  </si>
  <si>
    <t>ﾋｶﾞｼｵｵﾖﾄﾞ</t>
  </si>
  <si>
    <t>別府町</t>
  </si>
  <si>
    <t>押方</t>
  </si>
  <si>
    <t>伊倉</t>
  </si>
  <si>
    <t>ﾋﾉﾃﾞﾁｮｳ</t>
  </si>
  <si>
    <t>広島</t>
  </si>
  <si>
    <t>ｵｵﾇｷﾏﾁ</t>
  </si>
  <si>
    <t>ﾐﾔｹ</t>
  </si>
  <si>
    <t>上川東</t>
  </si>
  <si>
    <t>ﾌｸｼﾏﾁｮｳ(ﾁｮｳﾒ)</t>
  </si>
  <si>
    <t>小松原町</t>
  </si>
  <si>
    <t>福島町（丁目）</t>
  </si>
  <si>
    <t>ﾌｸｼﾏﾁｮｳ(ﾊﾞﾝﾁ)</t>
  </si>
  <si>
    <t>ﾐﾉﾊﾞﾙﾁｮｳ</t>
  </si>
  <si>
    <t>ﾋｶﾞｼｶﾀ(ｿﾉﾀ)</t>
  </si>
  <si>
    <t>福島町（番地）</t>
  </si>
  <si>
    <t>寺里</t>
  </si>
  <si>
    <t>ﾉｼﾞﾏﾁ</t>
  </si>
  <si>
    <t>祝吉町</t>
  </si>
  <si>
    <t>ﾌﾅﾂｶ</t>
  </si>
  <si>
    <t>不動寺</t>
  </si>
  <si>
    <t>ﾔｽﾋｻﾁｮｳ</t>
  </si>
  <si>
    <t>三田井</t>
  </si>
  <si>
    <t>ﾌﾙｼﾞｮｳﾁｮｳ</t>
  </si>
  <si>
    <t>古城町</t>
  </si>
  <si>
    <t>ﾍｲﾜｶﾞｵｶﾆｼﾏﾁ</t>
  </si>
  <si>
    <t>ｱｶﾞﾀﾋｶﾞｼ(1-4ﾁｮｳﾒ)</t>
  </si>
  <si>
    <t>ｷﾀｶﾀﾏﾁｲﾀｶﾐ</t>
  </si>
  <si>
    <t>ﾍｲﾜｶﾞｵｶﾋｶﾞｼﾏﾁ</t>
  </si>
  <si>
    <t>平和が丘東町</t>
  </si>
  <si>
    <t>ﾍﾞｯﾌﾟﾁｮｳ</t>
  </si>
  <si>
    <t>堀川町</t>
  </si>
  <si>
    <t>南鷹尾町</t>
  </si>
  <si>
    <t>ﾂﾏﾁｮｳ</t>
  </si>
  <si>
    <t>ﾎﾝｺﾞｳ</t>
  </si>
  <si>
    <t>本郷</t>
  </si>
  <si>
    <t>ｻｼｷﾉﾏﾁ</t>
  </si>
  <si>
    <t>ﾎﾝｺﾞｳｷﾀｶﾀ</t>
  </si>
  <si>
    <t>ﾀｶﾉﾁｮｳ</t>
  </si>
  <si>
    <t>ﾅｶﾞﾀ</t>
  </si>
  <si>
    <t>ﾎﾝｺﾞｳﾐﾅﾐｶﾀ</t>
  </si>
  <si>
    <t>本郷南方</t>
  </si>
  <si>
    <t>ｵﾄﾎﾞｳﾁｮｳ</t>
  </si>
  <si>
    <t>前原町</t>
  </si>
  <si>
    <t>ｶﾏﾑﾀ</t>
  </si>
  <si>
    <t>ﾀｶｻｺﾞﾁｮｳ</t>
  </si>
  <si>
    <t>柚の木田町</t>
  </si>
  <si>
    <t>ﾏﾂﾊﾞｼ</t>
  </si>
  <si>
    <t>金田町</t>
  </si>
  <si>
    <t>ｵｲｳﾁﾏﾁ</t>
  </si>
  <si>
    <t>横市町</t>
  </si>
  <si>
    <t>松橋</t>
  </si>
  <si>
    <t>ｷﾞｵﾝﾏﾁ</t>
  </si>
  <si>
    <t>ﾎｳﾘﾏﾁ</t>
  </si>
  <si>
    <t>片田町</t>
  </si>
  <si>
    <t>北郷入下</t>
  </si>
  <si>
    <t>南郷町榎原乙</t>
  </si>
  <si>
    <t>まなび野</t>
  </si>
  <si>
    <t>ﾏﾙｼﾏﾁｮｳ</t>
  </si>
  <si>
    <t>亀崎</t>
  </si>
  <si>
    <t>丸島町</t>
  </si>
  <si>
    <t>ﾏﾙﾔﾏ</t>
  </si>
  <si>
    <t>南郷町贄波</t>
  </si>
  <si>
    <t>ﾐﾅﾄﾋｶﾞｼ</t>
  </si>
  <si>
    <t>港東</t>
  </si>
  <si>
    <t>ﾐﾅﾐｶﾀﾁｮｳ</t>
  </si>
  <si>
    <t>南郷鬼神野</t>
  </si>
  <si>
    <t>ﾅｶﾉﾏﾀ</t>
  </si>
  <si>
    <t>南方町</t>
  </si>
  <si>
    <t>ﾐﾂｾﾞﾏﾁ</t>
  </si>
  <si>
    <t>南高松町</t>
  </si>
  <si>
    <t>ﾐﾅﾐﾊﾅｶﾞｼﾏﾁｮｳ</t>
  </si>
  <si>
    <t>南町</t>
  </si>
  <si>
    <t>ｻｲｺﾞｳﾀﾃｲｼ</t>
  </si>
  <si>
    <t>ﾐﾔｻﾞｷｴｷﾋｶﾞｼ</t>
  </si>
  <si>
    <t>宮崎駅東</t>
  </si>
  <si>
    <t>長浜町</t>
  </si>
  <si>
    <t>宮田町</t>
  </si>
  <si>
    <t>ﾂﾙｻｷﾁｮｳ</t>
  </si>
  <si>
    <t>ﾐﾔﾉﾓﾄﾏﾁ</t>
  </si>
  <si>
    <t>宮の元町</t>
  </si>
  <si>
    <t>ﾐﾔﾜｷﾁｮｳ</t>
  </si>
  <si>
    <t>村角町</t>
  </si>
  <si>
    <t>ﾃﾝﾌﾟｸ</t>
  </si>
  <si>
    <t>ﾔﾉｻｷﾁｮｳ</t>
  </si>
  <si>
    <t>七ツ山（飯干、小原井、川内、立岩、八重の平、本村）</t>
  </si>
  <si>
    <t>ﾔﾏﾄﾁｮｳ</t>
  </si>
  <si>
    <t>ﾐﾔｺｼﾞﾏﾁｮｳ</t>
  </si>
  <si>
    <t>大和町</t>
  </si>
  <si>
    <t>ｸﾗﾊﾗﾁｮｳ</t>
  </si>
  <si>
    <t>関之尾町</t>
  </si>
  <si>
    <t>ﾖｼﾉ</t>
  </si>
  <si>
    <t>ｸﾎﾞﾊﾞﾙﾁｮｳ</t>
  </si>
  <si>
    <t>吉野</t>
  </si>
  <si>
    <t>ﾎｷﾀ</t>
  </si>
  <si>
    <t>ﾖｼﾑﾗﾁｮｳ</t>
  </si>
  <si>
    <t>ﾅﾅｵﾘ(ｱｹﾞ､ｶｻﾄﾞ､ｶﾊﾞｷﾞ､ｼｼｶﾞﾜ､ｼﾝﾏﾁ､ﾀｷﾉｳﾁ､ﾅｶｶﾞﾜ､</t>
  </si>
  <si>
    <t>ﾖﾄﾞｶﾞﾜ</t>
  </si>
  <si>
    <t>和知川原</t>
  </si>
  <si>
    <t>ﾐﾔｺﾉｼﾞｮｳｼ</t>
  </si>
  <si>
    <t>中堀町</t>
  </si>
  <si>
    <t>ｱﾔﾒﾊﾞﾙﾁｮｳ</t>
  </si>
  <si>
    <t>菖蒲原町</t>
  </si>
  <si>
    <t>一万城町</t>
  </si>
  <si>
    <t>補助事業変更承認通知書（案）</t>
    <rPh sb="0" eb="2">
      <t>ホジョ</t>
    </rPh>
    <rPh sb="2" eb="4">
      <t>ジギョウ</t>
    </rPh>
    <rPh sb="4" eb="6">
      <t>ヘンコウ</t>
    </rPh>
    <rPh sb="6" eb="8">
      <t>ショウニン</t>
    </rPh>
    <rPh sb="8" eb="11">
      <t>ツウチショ</t>
    </rPh>
    <rPh sb="12" eb="13">
      <t>アン</t>
    </rPh>
    <phoneticPr fontId="5"/>
  </si>
  <si>
    <t>ﾀｹﾀﾞ</t>
  </si>
  <si>
    <t>ｷﾀｶﾀﾏﾁﾌｼﾞﾉｷ</t>
  </si>
  <si>
    <t>今町</t>
  </si>
  <si>
    <t>益安</t>
  </si>
  <si>
    <t>岩満町</t>
  </si>
  <si>
    <t>ｲﾜﾖｼﾁｮｳ</t>
  </si>
  <si>
    <t>ｳﾒｷﾀﾁｮｳ</t>
  </si>
  <si>
    <t>ｶﾐｶﾜﾋｶﾞｼ</t>
  </si>
  <si>
    <t>ｶﾐｽﾞﾙﾁｮｳ</t>
  </si>
  <si>
    <t>殿所</t>
  </si>
  <si>
    <t>ｶﾐﾋｶﾞｼﾁｮｳ</t>
  </si>
  <si>
    <t>上町</t>
  </si>
  <si>
    <t>ﾄﾀﾞｶ</t>
  </si>
  <si>
    <t>ｷﾀﾊﾗﾁｮｳ</t>
  </si>
  <si>
    <t>北方町川水流</t>
  </si>
  <si>
    <t>児湯郡都農町</t>
  </si>
  <si>
    <t>松永</t>
  </si>
  <si>
    <t>ﾋﾗﾊﾞﾙﾏﾁ</t>
  </si>
  <si>
    <t>太郎坊町</t>
  </si>
  <si>
    <t>ﾅﾝｺﾞｳﾁｮｳﾀﾆﾉｸﾁ</t>
  </si>
  <si>
    <t>蔵原町</t>
  </si>
  <si>
    <t>石河内</t>
  </si>
  <si>
    <t>郡元</t>
  </si>
  <si>
    <t>ﾄﾝﾀﾞｷﾀ</t>
  </si>
  <si>
    <t>ｺｵﾘﾓﾄﾁｮｳ</t>
  </si>
  <si>
    <t>北方町三ケ村</t>
  </si>
  <si>
    <t>郡元町</t>
  </si>
  <si>
    <t>ﾄﾝﾀﾞﾆｼ</t>
  </si>
  <si>
    <t>ｻｶｴﾏﾁ</t>
  </si>
  <si>
    <t>銀鏡</t>
  </si>
  <si>
    <t>ｼﾋﾞﾀﾁｮｳ</t>
  </si>
  <si>
    <t>志比田町</t>
  </si>
  <si>
    <t>ﾐﾔﾑﾗ</t>
  </si>
  <si>
    <t>ｱｻﾋｶﾞｵｶ</t>
  </si>
  <si>
    <t>下水流町</t>
  </si>
  <si>
    <t>都北町</t>
  </si>
  <si>
    <t>ｼﾓﾅｶﾞｴﾁｮｳ</t>
  </si>
  <si>
    <t>都於郡町</t>
  </si>
  <si>
    <t>庄内町</t>
  </si>
  <si>
    <t>ｾｷﾉｵﾁｮｳ</t>
  </si>
  <si>
    <t>鷹尾</t>
  </si>
  <si>
    <t>ﾋﾗﾂｶﾁｮｳ</t>
  </si>
  <si>
    <t>ﾀｶｷﾞﾁｮｳ</t>
  </si>
  <si>
    <t>高木町</t>
  </si>
  <si>
    <t>ﾀｶｻﾞｷﾁｮｳｴﾋﾗ</t>
  </si>
  <si>
    <t>北方町菅原</t>
  </si>
  <si>
    <t>高崎町江平</t>
  </si>
  <si>
    <t>ﾅﾝｺﾞｳﾐｶﾄﾞ</t>
  </si>
  <si>
    <t>ｷﾀｺｳｼﾞ</t>
  </si>
  <si>
    <t>東郷町下三ケ</t>
  </si>
  <si>
    <t>高崎町大牟田</t>
  </si>
  <si>
    <t>西郷立石</t>
  </si>
  <si>
    <t>高崎町東霧島</t>
  </si>
  <si>
    <t>ｽｻﾏﾁ</t>
  </si>
  <si>
    <t>高崎町縄瀬</t>
  </si>
  <si>
    <t>高崎町笛水</t>
  </si>
  <si>
    <t>ﾀｶｻﾞｷﾁｮｳﾏｴﾀﾞ</t>
  </si>
  <si>
    <t>川原崎町</t>
  </si>
  <si>
    <t>高城町有水</t>
  </si>
  <si>
    <t>ﾋｶﾞｼｶﾀ(5741､5871ﾊﾞﾝﾁ)</t>
  </si>
  <si>
    <t>ﾀｶｼﾞｮｳﾁｮｳｲｼﾔﾏ</t>
  </si>
  <si>
    <t>ﾀｶｼﾞｮｳﾁｮｳｵｵｲﾃﾞ</t>
  </si>
  <si>
    <t>新町</t>
  </si>
  <si>
    <t>高城町高城</t>
  </si>
  <si>
    <t>ﾐﾅﾐｶﾞｵｶ</t>
  </si>
  <si>
    <t>ﾀｶｼﾞｮｳﾁｮｳﾎﾏﾝﾎﾞｳ</t>
  </si>
  <si>
    <t>ﾄﾐﾔﾏﾏﾁ</t>
  </si>
  <si>
    <t>高野町</t>
  </si>
  <si>
    <t>ﾀﾃﾉﾁｮｳ</t>
  </si>
  <si>
    <t>立野町</t>
  </si>
  <si>
    <t>ﾀﾛﾎﾞｳﾁｮｳ</t>
  </si>
  <si>
    <t>ｷﾀｶﾀﾏﾁﾋﾋﾞﾗ</t>
  </si>
  <si>
    <t>ｼﾓｻﾝｻﾞｲ</t>
  </si>
  <si>
    <t>妻ケ丘町</t>
  </si>
  <si>
    <t>姫城町</t>
  </si>
  <si>
    <t>ｾｲﾘｮｳﾁｮｳ</t>
  </si>
  <si>
    <t>天神町</t>
  </si>
  <si>
    <t>ﾄｼﾐﾁｮｳ</t>
  </si>
  <si>
    <t>北方町日平</t>
  </si>
  <si>
    <t>住　　所</t>
    <rPh sb="0" eb="1">
      <t>ジュウ</t>
    </rPh>
    <rPh sb="3" eb="4">
      <t>ショ</t>
    </rPh>
    <phoneticPr fontId="5"/>
  </si>
  <si>
    <t>年見町</t>
  </si>
  <si>
    <t>豊満町</t>
  </si>
  <si>
    <t>ﾑｺｳﾀｶ</t>
  </si>
  <si>
    <t>稗田</t>
  </si>
  <si>
    <t>ﾅｶﾊﾗﾁｮｳ</t>
  </si>
  <si>
    <t>ｱﾀｺﾞﾔﾏ</t>
  </si>
  <si>
    <t>ﾅｶﾏﾁ</t>
  </si>
  <si>
    <t>ｻﾞｲﾓｸﾁｮｳ</t>
  </si>
  <si>
    <t>伊形町</t>
  </si>
  <si>
    <t>ﾆｼﾏﾁ</t>
  </si>
  <si>
    <t>西町</t>
  </si>
  <si>
    <t>ﾉﾉﾐﾀﾆﾁｮｳ</t>
  </si>
  <si>
    <t>ｼﾏｳﾁ</t>
  </si>
  <si>
    <t>東郷町迫野内</t>
  </si>
  <si>
    <t>ｽｷﾅｻｷ</t>
  </si>
  <si>
    <t>ﾊﾁﾏﾝﾁｮｳ</t>
  </si>
  <si>
    <t>早鈴町</t>
  </si>
  <si>
    <t>東町</t>
  </si>
  <si>
    <t>平塚町</t>
  </si>
  <si>
    <t>広原町</t>
  </si>
  <si>
    <t>ｱﾗｼﾀﾞ</t>
  </si>
  <si>
    <t>ﾏｴﾀﾞﾁｮｳ</t>
  </si>
  <si>
    <t>松元町</t>
  </si>
  <si>
    <t>ﾐｲｹﾁｮｳ</t>
  </si>
  <si>
    <t>美川町</t>
  </si>
  <si>
    <t>事業の名称</t>
    <rPh sb="0" eb="2">
      <t>ジギョウ</t>
    </rPh>
    <rPh sb="3" eb="5">
      <t>メイショウ</t>
    </rPh>
    <phoneticPr fontId="5"/>
  </si>
  <si>
    <t>ｺﾞﾎﾝﾏﾂ</t>
  </si>
  <si>
    <t>ﾐﾅﾐﾀｶｵﾁｮｳ</t>
  </si>
  <si>
    <t>ﾐﾅﾐﾖｺｲﾁﾁｮｳ</t>
  </si>
  <si>
    <t>ｷﾀｶﾀﾏﾁｼｲﾊﾞﾀ</t>
  </si>
  <si>
    <t>南横市町</t>
  </si>
  <si>
    <t>都島町</t>
  </si>
  <si>
    <t>都原町</t>
  </si>
  <si>
    <t>ﾐﾔﾏﾙﾁｮｳ</t>
  </si>
  <si>
    <t>石田町</t>
  </si>
  <si>
    <t>ｵｶﾓﾄﾏﾁ</t>
  </si>
  <si>
    <t>ﾑﾀﾁｮｳ</t>
  </si>
  <si>
    <t>ﾖｺﾉ</t>
  </si>
  <si>
    <t>牟田町</t>
  </si>
  <si>
    <t>行縢町</t>
  </si>
  <si>
    <t>安久町</t>
  </si>
  <si>
    <t>ｻｸﾗｶﾞｵｶ</t>
  </si>
  <si>
    <t>山田町中霧島</t>
  </si>
  <si>
    <t>ﾔﾏﾉｸﾁﾁｮｳﾊﾅﾉｷ</t>
  </si>
  <si>
    <t>ﾔﾏﾉｸﾁﾁｮｳﾔﾏﾉｸﾁ(ｶﾐﾋﾗﾉ､ﾅｶﾀ)</t>
  </si>
  <si>
    <t>山之口町山之口（上平野、仲田）</t>
  </si>
  <si>
    <t>ﾖｼﾉﾓﾄﾁｮｳ</t>
  </si>
  <si>
    <t>ﾜｶﾊﾞﾁｮｳ</t>
  </si>
  <si>
    <t>ﾉﾍﾞｵｶｼ</t>
  </si>
  <si>
    <t>延岡市</t>
  </si>
  <si>
    <t>赤水町</t>
  </si>
  <si>
    <t>ｱｶﾞﾀﾏﾁ</t>
  </si>
  <si>
    <t>向江</t>
  </si>
  <si>
    <t>安賀多町</t>
  </si>
  <si>
    <t>南西方</t>
  </si>
  <si>
    <t>ｱﾀｺﾞﾏﾁ</t>
  </si>
  <si>
    <t>北方町板下</t>
  </si>
  <si>
    <t>愛宕町</t>
  </si>
  <si>
    <t>愛宕山</t>
  </si>
  <si>
    <t>ｷﾀｶﾀﾏﾁﾊﾔｶﾐ</t>
  </si>
  <si>
    <t>天下町</t>
  </si>
  <si>
    <t>ｱﾜﾉﾐｮｳﾏﾁ</t>
  </si>
  <si>
    <t>ｲｼﾀﾞﾏﾁ</t>
  </si>
  <si>
    <t>出口町</t>
  </si>
  <si>
    <t>ｻｸﾗｺｳｼﾞ</t>
  </si>
  <si>
    <t>ｶｽｶﾞﾏﾁ</t>
  </si>
  <si>
    <t>稲葉崎町</t>
  </si>
  <si>
    <t>ｳﾗ</t>
  </si>
  <si>
    <t>浦城町</t>
  </si>
  <si>
    <t>ﾆｼｳｽｷｸﾞﾝﾋﾉｶｹﾞﾁｮｳ</t>
  </si>
  <si>
    <t>ｳﾜﾀﾞﾏﾁ</t>
  </si>
  <si>
    <t>西郷山三ヶ</t>
  </si>
  <si>
    <t>恵比須町</t>
  </si>
  <si>
    <t>ｲｹｼﾞﾏ</t>
  </si>
  <si>
    <t>追内町</t>
  </si>
  <si>
    <t>大峡町</t>
  </si>
  <si>
    <t>平郡</t>
  </si>
  <si>
    <t>ｵｵｶﾄﾞﾏﾁ</t>
  </si>
  <si>
    <t>大門町</t>
  </si>
  <si>
    <t>ｲﾜﾄ</t>
  </si>
  <si>
    <t>大瀬町</t>
  </si>
  <si>
    <t>ｵｵﾀﾞｹﾏﾁ</t>
  </si>
  <si>
    <t>ｵｵﾉﾏﾁ</t>
  </si>
  <si>
    <t>ﾋｶﾞｼﾓﾛｶﾀｸﾞﾝｱﾔﾁｮｳ</t>
  </si>
  <si>
    <t>ｱﾌﾞﾗﾂ</t>
  </si>
  <si>
    <t>大野町</t>
  </si>
  <si>
    <t>岡富町</t>
  </si>
  <si>
    <t>ｵｶﾄﾐﾔﾏ</t>
  </si>
  <si>
    <t>ｷﾀｶﾀﾏﾁﾏｷﾐﾈ</t>
  </si>
  <si>
    <t>ｽｴﾅｶﾞ</t>
  </si>
  <si>
    <t>岡富山</t>
  </si>
  <si>
    <t>岡元町</t>
  </si>
  <si>
    <t>ｵｻﾞｷﾏﾁ</t>
  </si>
  <si>
    <t>ｶｶﾞｾﾏﾁ</t>
  </si>
  <si>
    <t>鹿狩瀬町</t>
  </si>
  <si>
    <t>ｶｼﾔﾏﾏﾁ</t>
  </si>
  <si>
    <t>ｶｼｮｳｼﾞ</t>
  </si>
  <si>
    <t>鹿小路</t>
  </si>
  <si>
    <t>春日町</t>
  </si>
  <si>
    <t>ｶﾏｴｸﾞﾁﾏﾁ</t>
  </si>
  <si>
    <t>構口町</t>
  </si>
  <si>
    <t>ｶﾐｲｶﾞﾀﾞﾏﾁ</t>
  </si>
  <si>
    <t>上伊形町</t>
  </si>
  <si>
    <t>不土野</t>
  </si>
  <si>
    <t>上三輪町</t>
  </si>
  <si>
    <t>ﾌﾄﾞﾉ</t>
  </si>
  <si>
    <t>聖陵町</t>
  </si>
  <si>
    <t>川島町</t>
  </si>
  <si>
    <t>ｶﾜﾗｻｷﾏﾁ</t>
  </si>
  <si>
    <t>北浦町市振</t>
  </si>
  <si>
    <t>北浦町三川内</t>
  </si>
  <si>
    <t>ｷﾀｳﾗﾏﾁﾐﾔﾉｳﾗ</t>
  </si>
  <si>
    <t>ｷﾀｶﾀﾏﾁｳｿｺﾞｴ</t>
  </si>
  <si>
    <t>浜町</t>
  </si>
  <si>
    <t>ｷﾀｶﾀﾏﾁｶｻｼﾀ</t>
  </si>
  <si>
    <t>北方町笠下</t>
  </si>
  <si>
    <t>北方町上鹿川</t>
  </si>
  <si>
    <t>ｷﾀｶﾀﾏﾁｷﾀｸﾎﾞﾔﾏ</t>
  </si>
  <si>
    <t>ﾆｼﾓﾛｶﾀｸﾞﾝﾀｶﾊﾙﾁｮｳ</t>
  </si>
  <si>
    <t>ｽｻﾞｷﾏﾁ</t>
  </si>
  <si>
    <t>北方町北久保山</t>
  </si>
  <si>
    <t>北方町曽木</t>
  </si>
  <si>
    <t>ﾊﾙﾊﾗﾁｮｳ</t>
  </si>
  <si>
    <t>江良町</t>
  </si>
  <si>
    <t>ｷﾀｶﾀﾏﾁﾂﾉﾀﾞ</t>
  </si>
  <si>
    <t>ﾔﾅｷﾞｽﾞﾙ</t>
  </si>
  <si>
    <t>北方町角田</t>
  </si>
  <si>
    <t>北方町藤の木</t>
  </si>
  <si>
    <t>田原</t>
  </si>
  <si>
    <t>ﾓﾁﾀﾞ</t>
  </si>
  <si>
    <t>北川町川内名（祝子川）</t>
  </si>
  <si>
    <t>ｷﾀｶﾞﾜﾏﾁｶﾜﾁﾐｮｳ(ｿﾉﾀ)</t>
  </si>
  <si>
    <t>ｼﾛｲｼﾏﾁ</t>
  </si>
  <si>
    <t>ｷﾀｶﾞﾜﾏﾁﾅｶﾞｲ</t>
  </si>
  <si>
    <t>ｷﾀｼﾝｺｳｼﾞ</t>
  </si>
  <si>
    <t>北新小路</t>
  </si>
  <si>
    <t>ｷﾀﾋﾄﾂｶﾞｵｶ</t>
  </si>
  <si>
    <t>ｼｵﾂﾞﾙ</t>
  </si>
  <si>
    <t>ﾑｶﾊﾞｷﾏﾁ</t>
  </si>
  <si>
    <t>北一ケ岡</t>
  </si>
  <si>
    <t>北町</t>
  </si>
  <si>
    <t>ｷｮｳｴｲﾏﾁ</t>
  </si>
  <si>
    <t>新生町</t>
  </si>
  <si>
    <t>櫛津町</t>
  </si>
  <si>
    <t>熊野江町</t>
  </si>
  <si>
    <t>ｸﾜﾋﾗﾏﾁ</t>
  </si>
  <si>
    <t>桑平町</t>
  </si>
  <si>
    <t>浦</t>
  </si>
  <si>
    <t>奴久見</t>
  </si>
  <si>
    <t>ｺｳﾍﾞﾏﾁ</t>
  </si>
  <si>
    <t>小川町</t>
  </si>
  <si>
    <t>小野町</t>
  </si>
  <si>
    <t>ｴｷﾐﾅﾐ</t>
  </si>
  <si>
    <t>ｺﾐﾈﾏﾁ</t>
  </si>
  <si>
    <t>小峰町</t>
  </si>
  <si>
    <t>紺屋町</t>
  </si>
  <si>
    <t>ｻｲｺﾞｳｵﾊﾞﾙ</t>
  </si>
  <si>
    <t>ｻｲｺｳｼﾞ</t>
  </si>
  <si>
    <t>西小路</t>
  </si>
  <si>
    <t>幸町</t>
  </si>
  <si>
    <t>ｸｽﾊﾞﾙ</t>
  </si>
  <si>
    <t>桜小路</t>
  </si>
  <si>
    <t>児湯郡西米良村</t>
  </si>
  <si>
    <t>東郷町八重原</t>
  </si>
  <si>
    <t>ｻｸﾗｿﾞﾉﾏﾁ</t>
  </si>
  <si>
    <t>桜園町</t>
  </si>
  <si>
    <t>差木野町</t>
  </si>
  <si>
    <t>ｻﾉﾏﾁ</t>
  </si>
  <si>
    <t>佐野町</t>
  </si>
  <si>
    <t>塩浜町</t>
  </si>
  <si>
    <t>ｸﾜﾉｳﾁ</t>
  </si>
  <si>
    <t>ｼﾏｳﾗﾏﾁ</t>
  </si>
  <si>
    <t>島浦町</t>
  </si>
  <si>
    <t>ｼﾓｲｶﾞﾀﾞﾏﾁ</t>
  </si>
  <si>
    <t>下伊形町</t>
  </si>
  <si>
    <t>ﾋﾗｲﾜ</t>
  </si>
  <si>
    <t>ｼﾓﾐﾜﾏﾁ</t>
  </si>
  <si>
    <t>下三輪町</t>
  </si>
  <si>
    <t>ｼｮｳﾜﾏﾁ</t>
  </si>
  <si>
    <t>ｼﾝｺｳｼﾞ</t>
  </si>
  <si>
    <t>ﾍｺﾞｵﾘ</t>
  </si>
  <si>
    <t>新小路</t>
  </si>
  <si>
    <t>南郷町南町</t>
  </si>
  <si>
    <t>ｼﾝﾊﾏﾏﾁ</t>
  </si>
  <si>
    <t>新浜町</t>
  </si>
  <si>
    <t>ﾂｷﾄﾞﾉ</t>
  </si>
  <si>
    <t>ﾉｼﾞﾘﾁｮｳﾐｶﾉﾔﾏ</t>
  </si>
  <si>
    <t>恒富町</t>
  </si>
  <si>
    <t>ｼﾝﾏﾁ</t>
  </si>
  <si>
    <t>須崎町</t>
  </si>
  <si>
    <t>船倉町</t>
  </si>
  <si>
    <t>ｾﾉｸﾁﾏﾁ</t>
  </si>
  <si>
    <t>ｿｳﾘｮｳﾏﾁ</t>
  </si>
  <si>
    <t>ﾀｲﾅﾏﾁ</t>
  </si>
  <si>
    <t>鯛名町</t>
  </si>
  <si>
    <t>ﾀﾞﾃﾏﾁ</t>
  </si>
  <si>
    <t>伊達町</t>
  </si>
  <si>
    <t>ﾂﾈﾄﾐﾏﾁ</t>
  </si>
  <si>
    <t>鶴ケ丘</t>
  </si>
  <si>
    <t>ﾃﾝｼﾞﾝｺｳｼﾞ</t>
  </si>
  <si>
    <t>天神小路</t>
  </si>
  <si>
    <t>ﾄｳﾐﾏﾁ</t>
  </si>
  <si>
    <t>東海町</t>
  </si>
  <si>
    <t>ﾊｲﾂｶ</t>
  </si>
  <si>
    <t>南郷町脇本</t>
  </si>
  <si>
    <t>土々呂町</t>
  </si>
  <si>
    <t>富田北</t>
  </si>
  <si>
    <t>富美山町</t>
  </si>
  <si>
    <t>ﾐﾅｼﾛ</t>
  </si>
  <si>
    <t>ﾅｶｶﾞﾜﾗﾏﾁ</t>
  </si>
  <si>
    <t>中川原町</t>
  </si>
  <si>
    <t>ﾅｶｼﾏﾏﾁ</t>
  </si>
  <si>
    <t>ﾉｼﾞﾘﾁｮｳﾋｶﾞｼﾌﾓﾄ</t>
  </si>
  <si>
    <t>ｿﾉﾀﾞ</t>
  </si>
  <si>
    <t>中島町</t>
  </si>
  <si>
    <t>西臼杵郡高千穂町</t>
  </si>
  <si>
    <t>ﾅｶﾉｾﾏﾁ</t>
  </si>
  <si>
    <t>松原町</t>
  </si>
  <si>
    <t>ﾅｶﾐﾜﾏﾁ</t>
  </si>
  <si>
    <t>中三輪町</t>
  </si>
  <si>
    <t>ﾅｶﾞｲｹﾏﾁ</t>
  </si>
  <si>
    <t>永池町</t>
  </si>
  <si>
    <t>ﾅﾂﾀﾏﾁ</t>
  </si>
  <si>
    <t>ﾆｼｼﾅﾏﾁ</t>
  </si>
  <si>
    <t>野地町</t>
  </si>
  <si>
    <t>ﾉﾀ</t>
  </si>
  <si>
    <t>向山</t>
  </si>
  <si>
    <t>ﾉﾀﾏﾁ</t>
  </si>
  <si>
    <t>古川町</t>
  </si>
  <si>
    <t>野田町</t>
  </si>
  <si>
    <t>南ケ丘</t>
  </si>
  <si>
    <t>ｶｸｻ</t>
  </si>
  <si>
    <t>ﾊｷﾞﾏﾁ</t>
  </si>
  <si>
    <t>ﾊﾞｸﾛｳﾏﾁ</t>
  </si>
  <si>
    <t>ﾆｼﾅｶﾞｴｳﾗ</t>
  </si>
  <si>
    <t>ﾊﾏｺﾞ</t>
  </si>
  <si>
    <t>ﾊﾏﾏﾁ</t>
  </si>
  <si>
    <t>日向市</t>
  </si>
  <si>
    <t>ﾋｶﾞｼﾊﾏｺﾞﾏﾁ</t>
  </si>
  <si>
    <t>ﾋｶﾞｼﾎﾝｺｳｼﾞ</t>
  </si>
  <si>
    <t>東本小路</t>
  </si>
  <si>
    <t>ﾋﾉﾃﾞﾏﾁ</t>
  </si>
  <si>
    <t>ｺﾕｸﾞﾝﾀｶﾅﾍﾞﾁｮｳ</t>
  </si>
  <si>
    <t>日の出町</t>
  </si>
  <si>
    <t>ﾋﾗﾀﾏﾁ</t>
  </si>
  <si>
    <t>東郷町山陰丙</t>
  </si>
  <si>
    <t>平田町</t>
  </si>
  <si>
    <t>ｻｲﾄｼ</t>
  </si>
  <si>
    <t>平原町</t>
  </si>
  <si>
    <t>二ツ島町</t>
  </si>
  <si>
    <t>ﾌﾅｸﾞﾗﾏﾁ</t>
  </si>
  <si>
    <t>須木内山</t>
  </si>
  <si>
    <t>ﾎｳｻﾞｲﾏﾁ</t>
  </si>
  <si>
    <t>方財町</t>
  </si>
  <si>
    <t>祝子町</t>
  </si>
  <si>
    <t>ﾎｿﾐﾏﾁ</t>
  </si>
  <si>
    <t>細見町</t>
  </si>
  <si>
    <t>ﾎﾝｺｳｼﾞ</t>
  </si>
  <si>
    <t>三須町</t>
  </si>
  <si>
    <t>本小路</t>
  </si>
  <si>
    <t>ﾎﾝﾏﾁ</t>
  </si>
  <si>
    <t>本町</t>
  </si>
  <si>
    <t>ﾏｲﾉﾏﾁ</t>
  </si>
  <si>
    <t>ﾏｷﾏﾁ</t>
  </si>
  <si>
    <t>牧町</t>
  </si>
  <si>
    <t>ｶﾒｻﾜ</t>
  </si>
  <si>
    <t>ﾏﾂﾔﾏﾏﾁ</t>
  </si>
  <si>
    <t>竹原</t>
  </si>
  <si>
    <t>日知屋古田町</t>
  </si>
  <si>
    <t>松山町</t>
  </si>
  <si>
    <t>水尻町</t>
  </si>
  <si>
    <t>緑ケ丘</t>
  </si>
  <si>
    <t>ﾐﾅﾐﾋﾄﾂｶﾞｵｶ</t>
  </si>
  <si>
    <t>南一ケ岡</t>
  </si>
  <si>
    <t>ｵｵｶﾜｳﾁ(ｿﾉﾀ)</t>
  </si>
  <si>
    <t>ﾐﾔﾅｶﾞﾏﾁ</t>
  </si>
  <si>
    <t>ﾌﾄﾞｳｼﾞ</t>
  </si>
  <si>
    <t>宮長町</t>
  </si>
  <si>
    <t>ﾐｮｳﾏﾁ</t>
  </si>
  <si>
    <t>ﾊﾅﾐﾊﾞﾙ</t>
  </si>
  <si>
    <t>妙町</t>
  </si>
  <si>
    <t>安井町</t>
  </si>
  <si>
    <t>ﾔﾅｻﾞﾜﾏﾁ</t>
  </si>
  <si>
    <t>串間</t>
  </si>
  <si>
    <t>柳沢町</t>
  </si>
  <si>
    <t>決定事項</t>
    <rPh sb="0" eb="4">
      <t>ケッテイジコウ</t>
    </rPh>
    <phoneticPr fontId="5"/>
  </si>
  <si>
    <t>ﾏﾂｵ</t>
  </si>
  <si>
    <t>ﾋﾗﾉﾁｮｳ</t>
  </si>
  <si>
    <t>ﾔﾏｼﾀﾏﾁ</t>
  </si>
  <si>
    <t>山下町</t>
  </si>
  <si>
    <t>ﾕﾉｷﾀﾞﾏﾁ</t>
  </si>
  <si>
    <t>ﾖｼﾉﾏﾁ</t>
  </si>
  <si>
    <t>吉野町</t>
  </si>
  <si>
    <t>日南市</t>
  </si>
  <si>
    <t>吾田東（１～４丁目）</t>
  </si>
  <si>
    <t>ﾑｺｳﾔﾏ</t>
  </si>
  <si>
    <t>ｱｶﾞﾀﾋｶﾞｼ(5-11ﾁｮｳﾒ)</t>
  </si>
  <si>
    <t>吾田東（５～１１丁目）</t>
  </si>
  <si>
    <t>ｱｶﾞﾀﾆｼ</t>
  </si>
  <si>
    <t>吾田西</t>
  </si>
  <si>
    <t>ｲﾀｼﾞｷ</t>
  </si>
  <si>
    <t>ｲﾋﾞｲ</t>
  </si>
  <si>
    <t>梅ケ浜</t>
  </si>
  <si>
    <t>ｵｵｸﾎﾞ</t>
  </si>
  <si>
    <t>ｵｵﾄﾞｳﾂ</t>
  </si>
  <si>
    <t>ｵﾋﾞ</t>
  </si>
  <si>
    <t>ｶｽｶﾞﾁｮｳ</t>
  </si>
  <si>
    <t>えびの市</t>
  </si>
  <si>
    <t>ｶｾﾞﾀﾞ</t>
  </si>
  <si>
    <t>ｶﾐｶﾀ</t>
  </si>
  <si>
    <t>上方</t>
  </si>
  <si>
    <t>ｶﾐﾋﾗﾉﾁｮｳ</t>
  </si>
  <si>
    <t>大河平</t>
  </si>
  <si>
    <t>ﾂﾙｻﾞｺ</t>
  </si>
  <si>
    <t>上平野町</t>
  </si>
  <si>
    <t>ｷﾀｺﾞｳﾁｮｳｵｵﾌｼﾞ</t>
  </si>
  <si>
    <t>北郷町北河内</t>
  </si>
  <si>
    <t>東臼杵郡門川町</t>
  </si>
  <si>
    <t>東長江浦</t>
  </si>
  <si>
    <t>ｷﾀｺﾞｳﾁｮｳｺﾞｳﾉﾊﾗ</t>
  </si>
  <si>
    <t>ｲｻﾞｵ(ﾌｷｱｹﾞ)</t>
  </si>
  <si>
    <t>ｷﾔﾏ</t>
  </si>
  <si>
    <t>木山</t>
  </si>
  <si>
    <t>楠原</t>
  </si>
  <si>
    <t>隈谷</t>
  </si>
  <si>
    <t>ｹﾖｼﾀﾞ</t>
  </si>
  <si>
    <t>西弁分</t>
  </si>
  <si>
    <t>毛吉田</t>
  </si>
  <si>
    <t>板谷</t>
  </si>
  <si>
    <t>ｻｶﾀﾆｺｳ</t>
  </si>
  <si>
    <t>酒谷甲</t>
  </si>
  <si>
    <t>酒谷乙</t>
  </si>
  <si>
    <t>細江</t>
  </si>
  <si>
    <t>ｺﾕｸﾞﾝｶﾜﾐﾅﾐﾁｮｳ</t>
  </si>
  <si>
    <t>塩鶴</t>
  </si>
  <si>
    <t>ｼﾓｶﾀ</t>
  </si>
  <si>
    <t>下方</t>
  </si>
  <si>
    <t>ｾｶﾞｲ</t>
  </si>
  <si>
    <t>瀬貝</t>
  </si>
  <si>
    <t>瀬西</t>
  </si>
  <si>
    <t>塚田甲</t>
  </si>
  <si>
    <t>ﾂｶﾀﾞｵﾂ</t>
  </si>
  <si>
    <t>天福</t>
  </si>
  <si>
    <t>ｸｼﾏｼ</t>
  </si>
  <si>
    <t>ﾄｷﾄｳﾁｮｳ</t>
  </si>
  <si>
    <t>ﾆｼﾌﾓﾄ</t>
  </si>
  <si>
    <t>時任町</t>
  </si>
  <si>
    <t>戸高</t>
  </si>
  <si>
    <t>ﾄﾉﾄｺﾛ</t>
  </si>
  <si>
    <t>ﾅｶﾋﾗﾉ</t>
  </si>
  <si>
    <t>ﾅﾝｺﾞｳﾁｮｳｶﾀｶﾞﾐ</t>
  </si>
  <si>
    <t>南郷町潟上</t>
  </si>
  <si>
    <t>南郷町谷之口</t>
  </si>
  <si>
    <t>ﾅﾝｺﾞｳﾁｮｳﾅｶﾑﾗｺｳ</t>
  </si>
  <si>
    <t>南郷町中村甲</t>
  </si>
  <si>
    <t>ｺﾕｸﾞﾝﾆｼﾒﾗｿﾝ</t>
  </si>
  <si>
    <t>南郷町中村乙</t>
  </si>
  <si>
    <t>ﾅﾝｺﾞｳﾁｮｳﾆｴﾅﾐ</t>
  </si>
  <si>
    <t>ﾅﾝｺﾞｳﾁｮｳﾆｼﾏﾁ</t>
  </si>
  <si>
    <t>ﾅﾝｺﾞｳﾁｮｳﾖﾜﾗﾍｲ</t>
  </si>
  <si>
    <t>ﾅﾝｺﾞｳﾁｮｳﾋｶﾞｼﾏﾁ</t>
  </si>
  <si>
    <t>ﾅﾝｺﾞｳﾁｮｳﾖﾜﾗ</t>
  </si>
  <si>
    <t>南郷町榎原</t>
  </si>
  <si>
    <t>ﾅﾝｺﾞｳﾁｮｳﾖﾜﾗｵﾂ</t>
  </si>
  <si>
    <t>南郷町榎原丙</t>
  </si>
  <si>
    <t>ﾊｷﾞﾉﾐﾈ</t>
  </si>
  <si>
    <t>ｵｵﾋﾗ</t>
  </si>
  <si>
    <t>萩之嶺</t>
  </si>
  <si>
    <t>ﾋｶﾞｼﾍﾞﾝﾌﾞﾝｺｳ</t>
  </si>
  <si>
    <t>ｶﾒｻﾞｷﾋｶﾞｼ</t>
  </si>
  <si>
    <t>東弁分甲</t>
  </si>
  <si>
    <t>ﾋﾗﾉ</t>
  </si>
  <si>
    <t>ﾋﾗﾔﾏ</t>
  </si>
  <si>
    <t>富土</t>
  </si>
  <si>
    <t>ﾎｼｸﾗ</t>
  </si>
  <si>
    <t>ｿﾈﾁｮｳ</t>
  </si>
  <si>
    <t>星倉</t>
  </si>
  <si>
    <t>ﾐﾔｳﾗ</t>
  </si>
  <si>
    <t>鞍岡</t>
  </si>
  <si>
    <t>宮浦</t>
  </si>
  <si>
    <t>（税抜、単位不要）</t>
    <rPh sb="1" eb="2">
      <t>ゼイ</t>
    </rPh>
    <rPh sb="2" eb="3">
      <t>ヌ</t>
    </rPh>
    <rPh sb="4" eb="6">
      <t>タンイ</t>
    </rPh>
    <rPh sb="6" eb="8">
      <t>フヨウ</t>
    </rPh>
    <phoneticPr fontId="5"/>
  </si>
  <si>
    <t>ﾖｼﾉｶﾀ</t>
  </si>
  <si>
    <t>ｺﾊﾞﾔｼｼ</t>
  </si>
  <si>
    <t>小林市</t>
  </si>
  <si>
    <t>ｷﾀﾆｼｶﾀ</t>
  </si>
  <si>
    <t>北西方</t>
  </si>
  <si>
    <t>ｽｷﾄﾘﾀﾞﾏﾁ</t>
  </si>
  <si>
    <t>伊左生</t>
  </si>
  <si>
    <t>ｽｷﾅｶﾊﾗ</t>
  </si>
  <si>
    <t>須木中原</t>
  </si>
  <si>
    <t>河内</t>
  </si>
  <si>
    <t>西郷田代</t>
  </si>
  <si>
    <t>水流迫</t>
  </si>
  <si>
    <t>野尻町紙屋</t>
  </si>
  <si>
    <t>野尻町三ケ野山</t>
  </si>
  <si>
    <t>ﾅﾝｺﾞｳﾅｶﾄﾞｶﾞﾜ</t>
  </si>
  <si>
    <t>東方（５７４１、５８７１番地）</t>
  </si>
  <si>
    <t>細野</t>
  </si>
  <si>
    <t>真方</t>
  </si>
  <si>
    <t>ﾋｭｳｶﾞｼ</t>
  </si>
  <si>
    <t>ｲｾｶﾞﾊﾏ</t>
  </si>
  <si>
    <t>伊勢ケ浜</t>
  </si>
  <si>
    <t>ｳｴﾏﾁ</t>
  </si>
  <si>
    <t>ｶｼﾞｷﾁｮｳ</t>
  </si>
  <si>
    <t>ｶﾒｻﾞｷﾆｼ</t>
  </si>
  <si>
    <t>ﾐﾀﾃ</t>
  </si>
  <si>
    <t>亀崎東</t>
  </si>
  <si>
    <t>迎洋園</t>
  </si>
  <si>
    <t>ｻﾞｲｺｳｼﾞ</t>
  </si>
  <si>
    <t>財光寺</t>
  </si>
  <si>
    <t>財光寺往還町</t>
  </si>
  <si>
    <t>ﾎﾝｼﾞｮｳ</t>
  </si>
  <si>
    <t>ｻｲﾜｷ</t>
  </si>
  <si>
    <t>幸脇</t>
  </si>
  <si>
    <t>塩見</t>
  </si>
  <si>
    <t>ｼﾝｾｲﾁｮｳ</t>
  </si>
  <si>
    <t>曽根町</t>
  </si>
  <si>
    <t>高砂町</t>
  </si>
  <si>
    <t>ﾀｹｼﾏﾁｮｳ</t>
  </si>
  <si>
    <t>ﾂﾙﾏﾁ</t>
  </si>
  <si>
    <t>鶴町</t>
  </si>
  <si>
    <t>ﾄｳｺﾞｳﾁｮｳﾂﾎﾞﾔ</t>
  </si>
  <si>
    <t>ﾄｳｺﾞｳﾁｮｳﾊｴﾊﾞﾙ</t>
  </si>
  <si>
    <t>東郷町山陰</t>
  </si>
  <si>
    <t>ﾄｳｺﾞｳﾁｮｳﾔﾏｹﾞｵﾂ(ﾄﾘｶﾜ)</t>
  </si>
  <si>
    <t>ﾄｳﾀﾞ</t>
  </si>
  <si>
    <t>東郷町山陰乙（鳥川）</t>
  </si>
  <si>
    <t>新馬場</t>
  </si>
  <si>
    <t>ﾄｳｺﾞｳﾁｮｳﾔﾏｹﾞｷ</t>
  </si>
  <si>
    <t>ﾀｹﾜﾗ</t>
  </si>
  <si>
    <t>杉水流</t>
  </si>
  <si>
    <t>ﾄｳｺﾞｳﾁｮｳﾔﾏｹﾞｺｳ</t>
  </si>
  <si>
    <t>東郷町山陰庚</t>
  </si>
  <si>
    <t>ﾄｳｺﾞｳﾁｮｳﾔﾏｹﾞｼﾝ</t>
  </si>
  <si>
    <t>ﾄｳｺﾞｳﾁｮｳﾔﾏｹﾞﾃｲ</t>
  </si>
  <si>
    <t>ﾄｳｺﾞｳﾁｮｳﾔﾏｹﾞﾍｲ</t>
  </si>
  <si>
    <t>ﾄｳｺﾞｳﾁｮｳﾔﾏｹﾞﾎﾞ(513ﾉ1ｲﾅｲ)</t>
  </si>
  <si>
    <t>東郷町山陰戊（５１３の１以内）</t>
  </si>
  <si>
    <t>ﾄｳｺﾞｳﾁｮｳﾔﾏｹﾞﾎﾞ(ｿﾉﾀ)</t>
  </si>
  <si>
    <t>富高</t>
  </si>
  <si>
    <t>栄ケ丘</t>
  </si>
  <si>
    <t>永江町</t>
  </si>
  <si>
    <t>ﾋﾁﾔ</t>
  </si>
  <si>
    <t>日知屋</t>
  </si>
  <si>
    <t>三納</t>
  </si>
  <si>
    <t>ﾋﾁﾔﾌﾙﾀﾁｮｳ</t>
  </si>
  <si>
    <t>寒川</t>
  </si>
  <si>
    <t>平岩</t>
  </si>
  <si>
    <t>田尻</t>
  </si>
  <si>
    <t>ﾋﾗﾁｮｳ</t>
  </si>
  <si>
    <t>平野町</t>
  </si>
  <si>
    <t>ﾌﾅﾊﾞﾁｮｳ</t>
  </si>
  <si>
    <t>向江町</t>
  </si>
  <si>
    <t>ﾎｿｼﾏ</t>
  </si>
  <si>
    <t>細島</t>
  </si>
  <si>
    <t>ﾋｶﾞｼｶﾜｷﾀ</t>
  </si>
  <si>
    <t>大明司</t>
  </si>
  <si>
    <t>ﾐﾐﾂﾁｮｳ</t>
  </si>
  <si>
    <t>ﾐﾔｺﾏﾁ</t>
  </si>
  <si>
    <t>ﾑｶｴﾁｮｳ</t>
  </si>
  <si>
    <t>三納代</t>
  </si>
  <si>
    <t>ﾔﾏｼﾀﾁｮｳ</t>
  </si>
  <si>
    <t>ﾔﾏﾃﾁｮｳ</t>
  </si>
  <si>
    <t>山手町</t>
  </si>
  <si>
    <t>串間市</t>
  </si>
  <si>
    <t>秋山</t>
  </si>
  <si>
    <t>ｲﾁｳｼﾞ</t>
  </si>
  <si>
    <t>ｲﾁｷ</t>
  </si>
  <si>
    <t>ｲｵﾘｶﾞﾜ</t>
  </si>
  <si>
    <t>市木</t>
  </si>
  <si>
    <t>ｵｵﾉ</t>
  </si>
  <si>
    <t>大平</t>
  </si>
  <si>
    <t>大矢取</t>
  </si>
  <si>
    <t>ｷﾀｶﾀ</t>
  </si>
  <si>
    <t>ｻｷﾀﾞ</t>
  </si>
  <si>
    <t>ｸｼﾏ</t>
  </si>
  <si>
    <t>崎田</t>
  </si>
  <si>
    <t>ﾐﾉｳ</t>
  </si>
  <si>
    <t>ﾀｶﾏﾂ</t>
  </si>
  <si>
    <t>高松</t>
  </si>
  <si>
    <t>ﾃﾗｻﾞﾄ</t>
  </si>
  <si>
    <t>ﾅﾙ</t>
  </si>
  <si>
    <t>奈留</t>
  </si>
  <si>
    <t>令和7年　月　日</t>
    <rPh sb="0" eb="2">
      <t>レイワ</t>
    </rPh>
    <rPh sb="3" eb="4">
      <t>ネン</t>
    </rPh>
    <rPh sb="5" eb="6">
      <t>ガツ</t>
    </rPh>
    <rPh sb="7" eb="8">
      <t>ニチ</t>
    </rPh>
    <phoneticPr fontId="5"/>
  </si>
  <si>
    <t>西方</t>
  </si>
  <si>
    <t>西浜</t>
  </si>
  <si>
    <t>ﾇｸﾐ</t>
  </si>
  <si>
    <t>ｻｲｺﾞｳﾀｼﾛ</t>
  </si>
  <si>
    <t>本城</t>
  </si>
  <si>
    <t>南方</t>
  </si>
  <si>
    <t>坂元</t>
  </si>
  <si>
    <t>西都市</t>
  </si>
  <si>
    <t>ｱﾗﾀｹ</t>
  </si>
  <si>
    <t>荒武</t>
  </si>
  <si>
    <t>ｲﾜﾂﾞﾒ</t>
  </si>
  <si>
    <t>岩爪</t>
  </si>
  <si>
    <t>ｲﾜﾁﾉ</t>
  </si>
  <si>
    <t>ｵｶﾄﾞﾐ</t>
  </si>
  <si>
    <t>岡富</t>
  </si>
  <si>
    <t>ｵﾉｻﾞｷ</t>
  </si>
  <si>
    <t>ｵﾉｻﾞｷﾁｮｳ</t>
  </si>
  <si>
    <t>尾八重</t>
  </si>
  <si>
    <t>加勢</t>
  </si>
  <si>
    <t>ｶﾀｳﾁ</t>
  </si>
  <si>
    <t>鹿野田</t>
  </si>
  <si>
    <t>ｶﾐｱｹﾞ</t>
  </si>
  <si>
    <t>上揚</t>
  </si>
  <si>
    <t>ｻｲｺﾞｳﾔﾏｻﾝｶﾞ</t>
  </si>
  <si>
    <t>ｶﾐｻﾝｻﾞｲ</t>
  </si>
  <si>
    <t>上三財</t>
  </si>
  <si>
    <t>ｶﾐﾏﾁ</t>
  </si>
  <si>
    <t>ｷﾖﾐｽﾞ</t>
  </si>
  <si>
    <t>北高鍋</t>
  </si>
  <si>
    <t>ｸﾛｳﾉ</t>
  </si>
  <si>
    <t>ﾀｶｼﾞｮｳ</t>
  </si>
  <si>
    <t>黒生野</t>
  </si>
  <si>
    <t>現王島</t>
  </si>
  <si>
    <t>桜川町</t>
  </si>
  <si>
    <t>ｻﾌﾞｶﾜ</t>
  </si>
  <si>
    <t>下妻</t>
  </si>
  <si>
    <t>ｼﾗｳﾏﾁｮｳ</t>
  </si>
  <si>
    <t>白馬町</t>
  </si>
  <si>
    <t>ｼﾛﾐ</t>
  </si>
  <si>
    <t>ﾁｬｳｽﾊﾞﾙ</t>
  </si>
  <si>
    <t>ﾁｭｳｵｳﾁｮｳ</t>
  </si>
  <si>
    <t>中央町</t>
  </si>
  <si>
    <t>ﾂﾏ</t>
  </si>
  <si>
    <t>妻町</t>
  </si>
  <si>
    <t>ﾆｼｳｽｷｸﾞﾝﾀｶﾁﾎﾁｮｳ</t>
  </si>
  <si>
    <t>水流崎町</t>
  </si>
  <si>
    <t>ｲﾏｲﾁ</t>
  </si>
  <si>
    <t>童子丸</t>
  </si>
  <si>
    <t>藤田</t>
  </si>
  <si>
    <t>中尾</t>
  </si>
  <si>
    <t>ﾅｶﾂﾞﾏ</t>
  </si>
  <si>
    <t>三名</t>
  </si>
  <si>
    <t>中妻</t>
  </si>
  <si>
    <t>ﾊｴ</t>
  </si>
  <si>
    <t>北郷黒木</t>
  </si>
  <si>
    <t>穂北</t>
  </si>
  <si>
    <t>ﾐｷﾞﾏﾂ</t>
  </si>
  <si>
    <t>右松</t>
  </si>
  <si>
    <t>御舟町</t>
  </si>
  <si>
    <t>ﾆｼﾉｳﾁ､ﾌﾈﾉｵ､ﾔﾄ､ﾔﾅｻﾞｷ)</t>
  </si>
  <si>
    <t>三宅</t>
  </si>
  <si>
    <t>ﾔﾏﾀﾞ</t>
  </si>
  <si>
    <t>山田</t>
  </si>
  <si>
    <t>ｴﾋﾞﾉｼ</t>
  </si>
  <si>
    <t>ｲﾏﾆｼ</t>
  </si>
  <si>
    <t>ﾆｼｳｽｷｸﾞﾝｺﾞｶｾﾁｮｳ</t>
  </si>
  <si>
    <t>今西</t>
  </si>
  <si>
    <t>ｳﾁﾀﾃ</t>
  </si>
  <si>
    <t>ｳﾜｴ</t>
  </si>
  <si>
    <t>ｴﾉｷﾀﾞ</t>
  </si>
  <si>
    <t>ｵｵｺｳﾋﾞﾗ</t>
  </si>
  <si>
    <t>ｵｶﾏﾂ</t>
  </si>
  <si>
    <t>岡松</t>
  </si>
  <si>
    <t>亀沢</t>
  </si>
  <si>
    <t>栗下</t>
  </si>
  <si>
    <t>ｻｲｺﾞｳ</t>
  </si>
  <si>
    <t>西郷</t>
  </si>
  <si>
    <t>ｻｶﾓﾄ</t>
  </si>
  <si>
    <t>島内</t>
  </si>
  <si>
    <t>ｼｮｳﾐｮｳｼﾞ</t>
  </si>
  <si>
    <t>下富田</t>
  </si>
  <si>
    <t>昌明寺</t>
  </si>
  <si>
    <t>末永</t>
  </si>
  <si>
    <t>水流</t>
  </si>
  <si>
    <t>ﾅｶﾞﾔﾏ</t>
  </si>
  <si>
    <t>永山</t>
  </si>
  <si>
    <t>灰塚</t>
  </si>
  <si>
    <t>ﾏｴﾀﾞ</t>
  </si>
  <si>
    <t>前田</t>
  </si>
  <si>
    <t>ﾑｶｴ</t>
  </si>
  <si>
    <t>ｷﾀｺﾞｳｳﾅﾏ</t>
  </si>
  <si>
    <t>柳水流</t>
  </si>
  <si>
    <t>ﾕﾀﾞ</t>
  </si>
  <si>
    <t>湯田</t>
  </si>
  <si>
    <t>北諸県郡三股町</t>
  </si>
  <si>
    <t>ｶﾊﾞﾔﾏ</t>
  </si>
  <si>
    <t>樺山</t>
  </si>
  <si>
    <t>五本松</t>
  </si>
  <si>
    <t>ｼﾝﾊﾞﾊﾞ</t>
  </si>
  <si>
    <t>ﾀﾃﾞｲｹ</t>
  </si>
  <si>
    <t>ﾅｶﾊﾞﾙ</t>
  </si>
  <si>
    <t>花見原</t>
  </si>
  <si>
    <t>ﾋｴﾀﾞ</t>
  </si>
  <si>
    <t>餅原</t>
  </si>
  <si>
    <t>西麓</t>
  </si>
  <si>
    <t>ﾋﾛﾜﾗ</t>
  </si>
  <si>
    <t>東諸県郡国富町</t>
  </si>
  <si>
    <t>ｲｻﾞｵ(ｿﾉﾀ)</t>
  </si>
  <si>
    <t>岩知野</t>
  </si>
  <si>
    <t>ｷﾜｷ</t>
  </si>
  <si>
    <t>木脇</t>
  </si>
  <si>
    <t>須志田</t>
  </si>
  <si>
    <t>ﾂｶﾊﾞﾙ</t>
  </si>
  <si>
    <t>深年</t>
  </si>
  <si>
    <t>宮王丸</t>
  </si>
  <si>
    <t>向高</t>
  </si>
  <si>
    <t>八代北俣</t>
  </si>
  <si>
    <t>蚊口浦</t>
  </si>
  <si>
    <t>ﾔﾂｼﾛﾐﾅﾐﾏﾀ</t>
  </si>
  <si>
    <t>八代南俣</t>
  </si>
  <si>
    <t>ｷﾀﾏﾀ</t>
  </si>
  <si>
    <t>北俣</t>
  </si>
  <si>
    <t>ﾐﾅﾐﾏﾀ</t>
  </si>
  <si>
    <t>児湯郡高鍋町</t>
  </si>
  <si>
    <t>ｶｸﾞﾁｳﾗ</t>
  </si>
  <si>
    <t>ﾀｶﾅﾍﾞﾏﾁ</t>
  </si>
  <si>
    <t>南高鍋</t>
  </si>
  <si>
    <t>持田</t>
  </si>
  <si>
    <t>ｺﾕｸﾞﾝｼﾝﾄﾐﾁｮｳ</t>
  </si>
  <si>
    <t>ｲｸﾗ</t>
  </si>
  <si>
    <t>ｶﾐﾄﾝﾀﾞ</t>
  </si>
  <si>
    <t>ｼﾓﾄﾝﾀﾞ</t>
  </si>
  <si>
    <t>ﾄﾝﾀﾞﾋｶﾞｼ</t>
  </si>
  <si>
    <t>ﾋｶﾞｼｳｽｷｸﾞﾝｼｲﾊﾞｿﾝ</t>
  </si>
  <si>
    <t>ﾄﾝﾀﾞﾐﾅﾐ</t>
  </si>
  <si>
    <t>富田南</t>
  </si>
  <si>
    <t>ﾆｭｳﾀ</t>
  </si>
  <si>
    <t>ﾋｵｷ</t>
  </si>
  <si>
    <t>日置</t>
  </si>
  <si>
    <t>ｲﾀﾔ</t>
  </si>
  <si>
    <t>小川</t>
  </si>
  <si>
    <t>ｶﾝﾒﾗ</t>
  </si>
  <si>
    <t>ｺｼﾉｵ</t>
  </si>
  <si>
    <t>越野尾</t>
  </si>
  <si>
    <t>ﾑﾗｼｮ</t>
  </si>
  <si>
    <t>高岡町上倉永</t>
  </si>
  <si>
    <t>村所</t>
  </si>
  <si>
    <t>ｺﾕｸﾞﾝｷｼﾞｮｳﾁｮｳ</t>
  </si>
  <si>
    <t>ｲｼｶﾜｳﾁ</t>
  </si>
  <si>
    <t>ｶﾜﾊﾞﾙ</t>
  </si>
  <si>
    <t>川原</t>
  </si>
  <si>
    <t>ｼｲﾉｷ</t>
  </si>
  <si>
    <t>椎木</t>
  </si>
  <si>
    <t>高城</t>
  </si>
  <si>
    <t>中之又</t>
  </si>
  <si>
    <t>児湯郡川南町</t>
  </si>
  <si>
    <t>川南</t>
  </si>
  <si>
    <t>ﾍｲﾀﾞ</t>
  </si>
  <si>
    <t>ﾋｶﾞｼｳｽｷｸﾞﾝｶﾄﾞｶﾞﾜﾁｮｳ</t>
  </si>
  <si>
    <t>東栄町</t>
  </si>
  <si>
    <t>庵川</t>
  </si>
  <si>
    <t>ｲｵﾘｶﾞﾜﾆｼ</t>
  </si>
  <si>
    <t>加草</t>
  </si>
  <si>
    <t>ｶﾄﾞｶﾜｵｽﾞｴ</t>
  </si>
  <si>
    <t>門川尾末</t>
  </si>
  <si>
    <t>ｶﾜﾁ</t>
  </si>
  <si>
    <t>川内</t>
  </si>
  <si>
    <t>城ケ丘</t>
  </si>
  <si>
    <t>ｽｶﾞｻｷ</t>
  </si>
  <si>
    <t>須賀崎</t>
  </si>
  <si>
    <t>中須</t>
  </si>
  <si>
    <t>ﾆｼｻｶｴﾏﾁ</t>
  </si>
  <si>
    <t>西栄町</t>
  </si>
  <si>
    <t>ﾋﾗｼﾞｮｳﾆｼ</t>
  </si>
  <si>
    <t>平城西</t>
  </si>
  <si>
    <t>ﾋﾗｼﾞｮｳﾋｶﾞｼ</t>
  </si>
  <si>
    <t>ﾐﾔｶﾞﾊﾗ</t>
  </si>
  <si>
    <t>ﾋｶﾞｼｳｽｷｸﾞﾝﾓﾛﾂｶｿﾝ</t>
  </si>
  <si>
    <t>東臼杵郡諸塚村</t>
  </si>
  <si>
    <t>ﾅﾅﾂﾔﾏ(ｿﾉﾀ)</t>
  </si>
  <si>
    <t>東臼杵郡椎葉村</t>
  </si>
  <si>
    <t>下福良</t>
  </si>
  <si>
    <t>松尾</t>
  </si>
  <si>
    <t>北郷宇納間</t>
  </si>
  <si>
    <t>ｷﾀｺﾞｳｸﾛｷﾞ</t>
  </si>
  <si>
    <t>ｷﾀｺﾞｳﾆｭｳｼﾀ</t>
  </si>
  <si>
    <t>西郷小原</t>
  </si>
  <si>
    <t>南郷上渡川</t>
  </si>
  <si>
    <t>ﾅﾝｺﾞｳｷｼﾞﾉ</t>
  </si>
  <si>
    <t>南郷中渡川</t>
  </si>
  <si>
    <t>南郷神門</t>
  </si>
  <si>
    <t>ﾅﾝｺﾞｳﾐｽﾞｼﾀﾞﾆ</t>
  </si>
  <si>
    <t>南郷水清谷</t>
  </si>
  <si>
    <t>南郷山三ヶ</t>
  </si>
  <si>
    <t>ｵｼｶﾀ</t>
  </si>
  <si>
    <t>上岩戸</t>
  </si>
  <si>
    <t>ｶﾐﾉ</t>
  </si>
  <si>
    <t>ｺﾞｶｼｮ</t>
  </si>
  <si>
    <t>ﾀﾊﾞﾙ</t>
  </si>
  <si>
    <t>ﾐﾀｲ</t>
  </si>
  <si>
    <t>西臼杵郡日之影町</t>
  </si>
  <si>
    <t>岩井川（境野）</t>
  </si>
  <si>
    <t>七折（阿下、笠戸、椛木、鹿川、新町、滝ノ内、中川、</t>
  </si>
  <si>
    <t>ﾅﾅｵﾘ(ｿﾉﾀ)</t>
  </si>
  <si>
    <t>ﾜｹｼﾞｮｳ</t>
  </si>
  <si>
    <t>ｻﾝｶｼｮ</t>
  </si>
  <si>
    <t>三ヶ所</t>
  </si>
  <si>
    <t>東方</t>
  </si>
  <si>
    <t>瓜生野</t>
  </si>
  <si>
    <t>大河内</t>
  </si>
  <si>
    <t>七折</t>
  </si>
  <si>
    <t>高岡町内山</t>
  </si>
  <si>
    <t>高岡町五町</t>
  </si>
  <si>
    <t>山之口町山之口</t>
  </si>
  <si>
    <t>東郷町山陰戊</t>
  </si>
  <si>
    <t>七ツ山</t>
  </si>
  <si>
    <t>３　事業の時期又は完了日</t>
  </si>
  <si>
    <t>補 助 金 交 付 決 定 通 知 書（案）</t>
    <rPh sb="0" eb="1">
      <t>ホ</t>
    </rPh>
    <rPh sb="2" eb="3">
      <t>スケ</t>
    </rPh>
    <rPh sb="4" eb="5">
      <t>カネ</t>
    </rPh>
    <rPh sb="6" eb="7">
      <t>コウ</t>
    </rPh>
    <rPh sb="8" eb="9">
      <t>ツキ</t>
    </rPh>
    <rPh sb="10" eb="11">
      <t>ケッ</t>
    </rPh>
    <rPh sb="12" eb="13">
      <t>サダム</t>
    </rPh>
    <rPh sb="14" eb="15">
      <t>ツウ</t>
    </rPh>
    <rPh sb="16" eb="17">
      <t>チ</t>
    </rPh>
    <rPh sb="18" eb="19">
      <t>ショ</t>
    </rPh>
    <rPh sb="20" eb="21">
      <t>アン</t>
    </rPh>
    <phoneticPr fontId="5"/>
  </si>
  <si>
    <t xml:space="preserve">　日頃より本市水産行政に御理解と御協力を賜り、誠にありがとうございます。
　標記につきまして、別添の通りお送りいたしますのでご確認ください。（当該補助金は、事業の実施後の支払いとなります）
　事業完了後には当課までご一報ください。よろしくお願いいたします。
</t>
  </si>
  <si>
    <t>補助金等変更交付決定通知書（案）</t>
    <rPh sb="0" eb="3">
      <t>ホジョキン</t>
    </rPh>
    <rPh sb="3" eb="4">
      <t>トウ</t>
    </rPh>
    <rPh sb="4" eb="6">
      <t>ヘンコウ</t>
    </rPh>
    <rPh sb="6" eb="8">
      <t>コウフ</t>
    </rPh>
    <rPh sb="8" eb="10">
      <t>ケッテイ</t>
    </rPh>
    <rPh sb="10" eb="13">
      <t>ツウチショ</t>
    </rPh>
    <rPh sb="14" eb="15">
      <t>アン</t>
    </rPh>
    <phoneticPr fontId="5"/>
  </si>
  <si>
    <t>　　補 助 事 業 中 止 ・ 変 更 承 認 申 請 書</t>
    <rPh sb="2" eb="3">
      <t>ホ</t>
    </rPh>
    <rPh sb="4" eb="5">
      <t>スケ</t>
    </rPh>
    <rPh sb="6" eb="7">
      <t>コト</t>
    </rPh>
    <rPh sb="8" eb="9">
      <t>ギョウ</t>
    </rPh>
    <rPh sb="10" eb="11">
      <t>ナカ</t>
    </rPh>
    <rPh sb="12" eb="13">
      <t>トメ</t>
    </rPh>
    <rPh sb="16" eb="17">
      <t>ヘン</t>
    </rPh>
    <rPh sb="18" eb="19">
      <t>サラ</t>
    </rPh>
    <rPh sb="20" eb="21">
      <t>ショウ</t>
    </rPh>
    <rPh sb="22" eb="23">
      <t>シノブ</t>
    </rPh>
    <rPh sb="24" eb="25">
      <t>サル</t>
    </rPh>
    <rPh sb="26" eb="27">
      <t>ショウ</t>
    </rPh>
    <rPh sb="28" eb="29">
      <t>ショ</t>
    </rPh>
    <phoneticPr fontId="5"/>
  </si>
  <si>
    <t>記</t>
    <rPh sb="0" eb="1">
      <t>シル</t>
    </rPh>
    <phoneticPr fontId="5"/>
  </si>
  <si>
    <t>水産業販路拡大等支援事業</t>
    <rPh sb="0" eb="3">
      <t>スイサンギョウ</t>
    </rPh>
    <rPh sb="3" eb="5">
      <t>ハンロ</t>
    </rPh>
    <rPh sb="5" eb="7">
      <t>カクダイ</t>
    </rPh>
    <rPh sb="7" eb="8">
      <t>トウ</t>
    </rPh>
    <rPh sb="8" eb="10">
      <t>シエン</t>
    </rPh>
    <rPh sb="10" eb="12">
      <t>ジギョウ</t>
    </rPh>
    <phoneticPr fontId="5"/>
  </si>
  <si>
    <t>変更事項</t>
    <rPh sb="0" eb="2">
      <t>ヘンコウ</t>
    </rPh>
    <rPh sb="2" eb="4">
      <t>ジコウ</t>
    </rPh>
    <phoneticPr fontId="5"/>
  </si>
  <si>
    <t>総事業費</t>
    <rPh sb="0" eb="4">
      <t>ソウジギョウヒ</t>
    </rPh>
    <phoneticPr fontId="5"/>
  </si>
  <si>
    <t>補助金等額</t>
    <rPh sb="0" eb="3">
      <t>ホジョキン</t>
    </rPh>
    <rPh sb="3" eb="4">
      <t>トウ</t>
    </rPh>
    <rPh sb="4" eb="5">
      <t>ガク</t>
    </rPh>
    <phoneticPr fontId="5"/>
  </si>
  <si>
    <t>補助事業変更承認通知書</t>
    <rPh sb="0" eb="2">
      <t>ホジョ</t>
    </rPh>
    <rPh sb="2" eb="4">
      <t>ジギョウ</t>
    </rPh>
    <rPh sb="4" eb="6">
      <t>ヘンコウ</t>
    </rPh>
    <rPh sb="6" eb="8">
      <t>ショウニン</t>
    </rPh>
    <rPh sb="8" eb="11">
      <t>ツウチショ</t>
    </rPh>
    <phoneticPr fontId="5"/>
  </si>
  <si>
    <t>※補助対象経費</t>
    <rPh sb="1" eb="3">
      <t>ホジョ</t>
    </rPh>
    <rPh sb="3" eb="5">
      <t>タイショウ</t>
    </rPh>
    <rPh sb="5" eb="7">
      <t>ケイヒ</t>
    </rPh>
    <phoneticPr fontId="5"/>
  </si>
  <si>
    <t>小　計</t>
    <rPh sb="0" eb="1">
      <t>ショウ</t>
    </rPh>
    <rPh sb="2" eb="3">
      <t>ケイ</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</si>
</sst>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quot;〒&quot;###&quot;-&quot;####"/>
    <numFmt numFmtId="177" formatCode="#,##0&quot;円&quot;"/>
    <numFmt numFmtId="178" formatCode="&quot;延水産第&quot;###&quot;号&quot;"/>
    <numFmt numFmtId="179" formatCode="&quot;（&quot;#,##0&quot;円）&quot;"/>
    <numFmt numFmtId="180" formatCode="&quot;（&quot;@&quot;）&quot;"/>
    <numFmt numFmtId="181" formatCode="@&quot;　様&quot;"/>
    <numFmt numFmtId="182" formatCode="#,##0&quot;円）&quot;"/>
    <numFmt numFmtId="183" formatCode="[$-411]ggge&quot;年&quot;m&quot;月&quot;d&quot;日&quot;;@"/>
    <numFmt numFmtId="184" formatCode="m&quot;月&quot;d&quot;日&quot;;@"/>
    <numFmt numFmtId="185" formatCode="0_);[Red]\(0\)"/>
  </numFmts>
  <fonts count="43">
    <font>
      <sz val="11"/>
      <color theme="1"/>
      <name val="ＭＳ Ｐゴシック"/>
      <family val="3"/>
      <scheme val="minor"/>
    </font>
    <font>
      <sz val="11"/>
      <color theme="1"/>
      <name val="ＭＳ Ｐゴシック"/>
      <family val="3"/>
      <scheme val="minor"/>
    </font>
    <font>
      <sz val="11"/>
      <color indexed="8"/>
      <name val="ＭＳ Ｐゴシック"/>
      <family val="3"/>
    </font>
    <font>
      <sz val="11"/>
      <color theme="1"/>
      <name val="FUJ明朝体"/>
      <family val="2"/>
    </font>
    <font>
      <sz val="10"/>
      <color auto="1"/>
      <name val="ＭＳ Ｐゴシック"/>
      <family val="3"/>
      <scheme val="minor"/>
    </font>
    <font>
      <sz val="6"/>
      <color auto="1"/>
      <name val="ＭＳ Ｐゴシック"/>
      <family val="3"/>
      <scheme val="minor"/>
    </font>
    <font>
      <sz val="11"/>
      <color theme="1"/>
      <name val="HG丸ｺﾞｼｯｸM-PRO"/>
      <family val="3"/>
    </font>
    <font>
      <sz val="12"/>
      <color theme="1"/>
      <name val="HG丸ｺﾞｼｯｸM-PRO"/>
      <family val="3"/>
    </font>
    <font>
      <sz val="14"/>
      <color theme="1"/>
      <name val="HG丸ｺﾞｼｯｸM-PRO"/>
      <family val="3"/>
    </font>
    <font>
      <sz val="11"/>
      <color theme="1" tint="0.25"/>
      <name val="HG丸ｺﾞｼｯｸM-PRO"/>
      <family val="3"/>
    </font>
    <font>
      <sz val="10"/>
      <color theme="1"/>
      <name val="HG丸ｺﾞｼｯｸM-PRO"/>
      <family val="3"/>
    </font>
    <font>
      <sz val="18"/>
      <color theme="1"/>
      <name val="Meiryo UI"/>
      <family val="3"/>
    </font>
    <font>
      <sz val="12"/>
      <color theme="1"/>
      <name val="メイリオ"/>
      <family val="3"/>
    </font>
    <font>
      <sz val="11"/>
      <color theme="1"/>
      <name val="メイリオ"/>
      <family val="3"/>
    </font>
    <font>
      <sz val="11"/>
      <color theme="0"/>
      <name val="メイリオ"/>
      <family val="3"/>
    </font>
    <font>
      <sz val="11"/>
      <color auto="1"/>
      <name val="メイリオ"/>
      <family val="3"/>
    </font>
    <font>
      <sz val="11"/>
      <color theme="0"/>
      <name val="HG丸ｺﾞｼｯｸM-PRO"/>
      <family val="3"/>
    </font>
    <font>
      <sz val="8"/>
      <color rgb="FFFF0000"/>
      <name val="HG丸ｺﾞｼｯｸM-PRO"/>
      <family val="3"/>
    </font>
    <font>
      <sz val="9"/>
      <color rgb="FFFF0000"/>
      <name val="HG丸ｺﾞｼｯｸM-PRO"/>
      <family val="3"/>
    </font>
    <font>
      <b/>
      <sz val="11"/>
      <color rgb="FFFF0000"/>
      <name val="メイリオ"/>
      <family val="3"/>
    </font>
    <font>
      <sz val="14"/>
      <color theme="1" tint="0.25"/>
      <name val="HG丸ｺﾞｼｯｸM-PRO"/>
      <family val="3"/>
    </font>
    <font>
      <sz val="11"/>
      <color auto="1"/>
      <name val="HG丸ｺﾞｼｯｸM-PRO"/>
      <family val="3"/>
    </font>
    <font>
      <sz val="10"/>
      <color rgb="FFFF0000"/>
      <name val="HG丸ｺﾞｼｯｸM-PRO"/>
      <family val="3"/>
    </font>
    <font>
      <sz val="11"/>
      <color rgb="FFFF0000"/>
      <name val="HG丸ｺﾞｼｯｸM-PRO"/>
      <family val="3"/>
    </font>
    <font>
      <sz val="18"/>
      <color theme="1"/>
      <name val="HG丸ｺﾞｼｯｸM-PRO"/>
      <family val="3"/>
    </font>
    <font>
      <sz val="10"/>
      <color auto="1"/>
      <name val="HG丸ｺﾞｼｯｸM-PRO"/>
      <family val="3"/>
    </font>
    <font>
      <sz val="10"/>
      <color theme="1"/>
      <name val="ＭＳ Ｐゴシック"/>
      <family val="2"/>
      <scheme val="minor"/>
    </font>
    <font>
      <sz val="16"/>
      <color theme="1"/>
      <name val="HG丸ｺﾞｼｯｸM-PRO"/>
      <family val="3"/>
    </font>
    <font>
      <sz val="8"/>
      <color auto="1"/>
      <name val="HG丸ｺﾞｼｯｸM-PRO"/>
      <family val="3"/>
    </font>
    <font>
      <sz val="9"/>
      <color theme="1"/>
      <name val="HG丸ｺﾞｼｯｸM-PRO"/>
      <family val="3"/>
    </font>
    <font>
      <sz val="10.5"/>
      <color theme="1"/>
      <name val="HG丸ｺﾞｼｯｸM-PRO"/>
      <family val="3"/>
    </font>
    <font>
      <b/>
      <sz val="11"/>
      <color theme="1"/>
      <name val="HG丸ｺﾞｼｯｸM-PRO"/>
      <family val="3"/>
    </font>
    <font>
      <sz val="11"/>
      <color auto="1"/>
      <name val="ＭＳ Ｐゴシック"/>
      <family val="2"/>
      <scheme val="minor"/>
    </font>
    <font>
      <sz val="48"/>
      <color indexed="22"/>
      <name val="ＭＳ Ｐゴシック"/>
      <family val="3"/>
    </font>
    <font>
      <sz val="14"/>
      <color auto="1"/>
      <name val="ＭＳ Ｐゴシック"/>
      <family val="3"/>
    </font>
    <font>
      <b/>
      <sz val="12"/>
      <color auto="1"/>
      <name val="ＭＳ Ｐゴシック"/>
      <family val="3"/>
    </font>
    <font>
      <sz val="10"/>
      <color indexed="10"/>
      <name val="ＭＳ Ｐゴシック"/>
      <family val="3"/>
    </font>
    <font>
      <sz val="18"/>
      <color theme="1"/>
      <name val="ＭＳ Ｐゴシック"/>
      <family val="3"/>
      <scheme val="minor"/>
    </font>
    <font>
      <sz val="12"/>
      <color theme="1"/>
      <name val="ＭＳ Ｐゴシック"/>
      <family val="3"/>
      <scheme val="minor"/>
    </font>
    <font>
      <sz val="11"/>
      <color theme="0"/>
      <name val="ＭＳ Ｐゴシック"/>
      <family val="2"/>
      <scheme val="minor"/>
    </font>
    <font>
      <sz val="11"/>
      <color rgb="FFFFFF00"/>
      <name val="ＭＳ Ｐゴシック"/>
      <family val="2"/>
      <scheme val="minor"/>
    </font>
    <font>
      <sz val="12"/>
      <color auto="1"/>
      <name val="ＭＳ Ｐゴシック"/>
      <family val="2"/>
      <scheme val="minor"/>
    </font>
    <font>
      <sz val="9"/>
      <color auto="1"/>
      <name val="ＭＳ Ｐゴシック"/>
      <family val="3"/>
      <scheme val="minor"/>
    </font>
  </fonts>
  <fills count="1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92D050"/>
        <bgColor indexed="64"/>
      </patternFill>
    </fill>
    <fill>
      <patternFill patternType="solid">
        <fgColor theme="9" tint="-0.25"/>
        <bgColor indexed="64"/>
      </patternFill>
    </fill>
    <fill>
      <patternFill patternType="solid">
        <fgColor theme="3" tint="0.6"/>
        <bgColor indexed="64"/>
      </patternFill>
    </fill>
    <fill>
      <patternFill patternType="solid">
        <fgColor theme="9" tint="0.8"/>
        <bgColor indexed="64"/>
      </patternFill>
    </fill>
    <fill>
      <patternFill patternType="solid">
        <fgColor rgb="FFFDE9D9"/>
        <bgColor indexed="64"/>
      </patternFill>
    </fill>
    <fill>
      <patternFill patternType="solid">
        <fgColor theme="3" tint="0.8"/>
        <bgColor indexed="64"/>
      </patternFill>
    </fill>
    <fill>
      <patternFill patternType="solid">
        <fgColor theme="0" tint="-5.e-002"/>
        <bgColor indexed="64"/>
      </patternFill>
    </fill>
    <fill>
      <patternFill patternType="solid">
        <fgColor indexed="9"/>
        <bgColor indexed="8"/>
      </patternFill>
    </fill>
    <fill>
      <patternFill patternType="solid">
        <fgColor theme="8" tint="0.8"/>
        <bgColor indexed="64"/>
      </patternFill>
    </fill>
    <fill>
      <patternFill patternType="solid">
        <fgColor theme="1"/>
        <bgColor indexed="64"/>
      </patternFill>
    </fill>
    <fill>
      <patternFill patternType="solid">
        <fgColor rgb="FFFF0000"/>
        <bgColor indexed="64"/>
      </patternFill>
    </fill>
  </fills>
  <borders count="70">
    <border>
      <left/>
      <right/>
      <top/>
      <bottom/>
      <diagonal/>
    </border>
    <border>
      <left style="dotted">
        <color indexed="64"/>
      </left>
      <right style="dotted">
        <color indexed="64"/>
      </right>
      <top style="dotted">
        <color indexed="64"/>
      </top>
      <bottom style="dotted">
        <color indexed="64"/>
      </bottom>
      <diagonal/>
    </border>
    <border>
      <left/>
      <right style="medium">
        <color auto="1"/>
      </right>
      <top/>
      <bottom/>
      <diagonal/>
    </border>
    <border>
      <left style="medium">
        <color auto="1"/>
      </left>
      <right/>
      <top style="medium">
        <color auto="1"/>
      </top>
      <bottom style="medium">
        <color auto="1"/>
      </bottom>
      <diagonal/>
    </border>
    <border>
      <left style="medium">
        <color indexed="64"/>
      </left>
      <right style="hair">
        <color indexed="64"/>
      </right>
      <top style="medium">
        <color auto="1"/>
      </top>
      <bottom/>
      <diagonal/>
    </border>
    <border>
      <left style="medium">
        <color indexed="64"/>
      </left>
      <right style="hair">
        <color auto="1"/>
      </right>
      <top/>
      <bottom style="medium">
        <color indexed="64"/>
      </bottom>
      <diagonal/>
    </border>
    <border>
      <left style="medium">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hair">
        <color indexed="64"/>
      </left>
      <right/>
      <top/>
      <bottom/>
      <diagonal/>
    </border>
    <border>
      <left/>
      <right/>
      <top style="medium">
        <color auto="1"/>
      </top>
      <bottom/>
      <diagonal/>
    </border>
    <border>
      <left/>
      <right/>
      <top/>
      <bottom style="medium">
        <color auto="1"/>
      </bottom>
      <diagonal/>
    </border>
    <border>
      <left style="thin">
        <color indexed="64"/>
      </left>
      <right style="hair">
        <color indexed="64"/>
      </right>
      <top style="medium">
        <color auto="1"/>
      </top>
      <bottom/>
      <diagonal/>
    </border>
    <border>
      <left style="thin">
        <color indexed="64"/>
      </left>
      <right style="hair">
        <color indexed="64"/>
      </right>
      <top/>
      <bottom style="medium">
        <color auto="1"/>
      </bottom>
      <diagonal/>
    </border>
    <border>
      <left style="thin">
        <color indexed="64"/>
      </left>
      <right style="hair">
        <color indexed="64"/>
      </right>
      <top/>
      <bottom/>
      <diagonal/>
    </border>
    <border>
      <left style="hair">
        <color indexed="64"/>
      </left>
      <right/>
      <top style="medium">
        <color auto="1"/>
      </top>
      <bottom/>
      <diagonal/>
    </border>
    <border>
      <left style="hair">
        <color indexed="64"/>
      </left>
      <right/>
      <top/>
      <bottom style="medium">
        <color indexed="64"/>
      </bottom>
      <diagonal/>
    </border>
    <border>
      <left/>
      <right style="medium">
        <color auto="1"/>
      </right>
      <top style="medium">
        <color auto="1"/>
      </top>
      <bottom style="medium">
        <color auto="1"/>
      </bottom>
      <diagonal/>
    </border>
    <border>
      <left/>
      <right style="medium">
        <color indexed="64"/>
      </right>
      <top style="medium">
        <color auto="1"/>
      </top>
      <bottom/>
      <diagonal/>
    </border>
    <border>
      <left/>
      <right style="medium">
        <color auto="1"/>
      </right>
      <top/>
      <bottom style="medium">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auto="1"/>
      </top>
      <bottom/>
      <diagonal/>
    </border>
    <border>
      <left style="thin">
        <color indexed="23"/>
      </left>
      <right/>
      <top style="thin">
        <color indexed="23"/>
      </top>
      <bottom/>
      <diagonal/>
    </border>
    <border>
      <left style="thin">
        <color indexed="23"/>
      </left>
      <right/>
      <top/>
      <bottom/>
      <diagonal/>
    </border>
    <border>
      <left style="thin">
        <color indexed="23"/>
      </left>
      <right/>
      <top/>
      <bottom style="thin">
        <color indexed="23"/>
      </bottom>
      <diagonal/>
    </border>
    <border>
      <left/>
      <right/>
      <top style="thin">
        <color indexed="23"/>
      </top>
      <bottom/>
      <diagonal/>
    </border>
    <border>
      <left/>
      <right/>
      <top/>
      <bottom style="thin">
        <color indexed="23"/>
      </bottom>
      <diagonal/>
    </border>
    <border>
      <left/>
      <right style="thin">
        <color indexed="23"/>
      </right>
      <top style="thin">
        <color indexed="23"/>
      </top>
      <bottom/>
      <diagonal/>
    </border>
    <border>
      <left/>
      <right style="thin">
        <color indexed="23"/>
      </right>
      <top/>
      <bottom/>
      <diagonal/>
    </border>
    <border>
      <left/>
      <right style="thin">
        <color indexed="23"/>
      </right>
      <top/>
      <bottom style="thin">
        <color indexed="23"/>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hair">
        <color theme="0"/>
      </left>
      <right style="hair">
        <color theme="0"/>
      </right>
      <top style="medium">
        <color auto="1"/>
      </top>
      <bottom style="medium">
        <color auto="1"/>
      </bottom>
      <diagonal/>
    </border>
    <border>
      <left style="hair">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s>
  <cellStyleXfs count="11">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alignment vertical="center"/>
    </xf>
    <xf numFmtId="0" fontId="3" fillId="0" borderId="0">
      <alignment vertical="center"/>
    </xf>
    <xf numFmtId="0" fontId="4" fillId="0" borderId="0">
      <alignment vertical="center"/>
    </xf>
    <xf numFmtId="0" fontId="4" fillId="0" borderId="1">
      <alignment vertical="center"/>
    </xf>
  </cellStyleXfs>
  <cellXfs count="422">
    <xf numFmtId="0" fontId="0" fillId="0" borderId="0" xfId="0"/>
    <xf numFmtId="0" fontId="6" fillId="2" borderId="0" xfId="6" applyFont="1" applyFill="1"/>
    <xf numFmtId="0" fontId="6" fillId="2" borderId="0" xfId="6" applyFont="1" applyFill="1" applyAlignment="1">
      <alignment shrinkToFit="1"/>
    </xf>
    <xf numFmtId="0" fontId="7" fillId="2" borderId="0" xfId="6" applyFont="1" applyFill="1"/>
    <xf numFmtId="0" fontId="8" fillId="2" borderId="0" xfId="6" applyFont="1" applyFill="1"/>
    <xf numFmtId="0" fontId="9" fillId="2" borderId="0" xfId="6" applyFont="1" applyFill="1" applyAlignment="1">
      <alignment horizontal="center" vertical="top" wrapText="1"/>
    </xf>
    <xf numFmtId="0" fontId="9" fillId="2" borderId="0" xfId="6" applyFont="1" applyFill="1"/>
    <xf numFmtId="0" fontId="9" fillId="2" borderId="2" xfId="6" applyFont="1" applyFill="1" applyBorder="1" applyAlignment="1">
      <alignment vertical="center" shrinkToFit="1"/>
    </xf>
    <xf numFmtId="0" fontId="9" fillId="2" borderId="2" xfId="6" applyFont="1" applyFill="1" applyBorder="1" applyAlignment="1">
      <alignment vertical="center"/>
    </xf>
    <xf numFmtId="0" fontId="9" fillId="2" borderId="0" xfId="6" applyFont="1" applyFill="1" applyBorder="1" applyAlignment="1">
      <alignment vertical="center"/>
    </xf>
    <xf numFmtId="0" fontId="9" fillId="2" borderId="2" xfId="6" applyFont="1" applyFill="1" applyBorder="1" applyAlignment="1">
      <alignment horizontal="left" vertical="center" wrapText="1"/>
    </xf>
    <xf numFmtId="0" fontId="9" fillId="2" borderId="2" xfId="6" applyFont="1" applyFill="1" applyBorder="1" applyAlignment="1">
      <alignment horizontal="left" vertical="center"/>
    </xf>
    <xf numFmtId="0" fontId="10" fillId="3" borderId="0" xfId="6" applyFont="1" applyFill="1" applyBorder="1" applyAlignment="1">
      <alignment horizontal="center" vertical="center"/>
    </xf>
    <xf numFmtId="0" fontId="10" fillId="3" borderId="0" xfId="6" applyFont="1" applyFill="1" applyAlignment="1">
      <alignment horizontal="center" vertical="center"/>
    </xf>
    <xf numFmtId="0" fontId="11" fillId="2" borderId="0" xfId="0" applyFont="1" applyFill="1"/>
    <xf numFmtId="0" fontId="12" fillId="2" borderId="3" xfId="0" applyFont="1" applyFill="1" applyBorder="1" applyAlignment="1">
      <alignment horizontal="left" inden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 xfId="0" applyFont="1" applyFill="1" applyBorder="1" applyAlignment="1">
      <alignment horizontal="center" vertical="center"/>
    </xf>
    <xf numFmtId="58" fontId="6" fillId="2" borderId="7" xfId="6" applyNumberFormat="1" applyFont="1" applyFill="1" applyBorder="1" applyAlignment="1" applyProtection="1">
      <alignment horizontal="left" vertical="center" shrinkToFit="1"/>
      <protection locked="0"/>
    </xf>
    <xf numFmtId="0" fontId="6" fillId="2" borderId="0" xfId="6" applyFont="1" applyFill="1" applyAlignment="1">
      <alignment horizontal="left" vertical="center" shrinkToFit="1"/>
    </xf>
    <xf numFmtId="0" fontId="6" fillId="2" borderId="7" xfId="6" applyNumberFormat="1" applyFont="1" applyFill="1" applyBorder="1" applyAlignment="1" applyProtection="1">
      <alignment horizontal="left" vertical="center" shrinkToFit="1"/>
      <protection locked="0"/>
    </xf>
    <xf numFmtId="0" fontId="6" fillId="2" borderId="0" xfId="6" applyFont="1" applyFill="1" applyBorder="1" applyAlignment="1">
      <alignment horizontal="left" vertical="center" shrinkToFit="1"/>
    </xf>
    <xf numFmtId="176" fontId="6" fillId="2" borderId="7" xfId="6" applyNumberFormat="1" applyFont="1" applyFill="1" applyBorder="1" applyAlignment="1" applyProtection="1">
      <alignment horizontal="left" vertical="center" shrinkToFit="1"/>
      <protection locked="0"/>
    </xf>
    <xf numFmtId="176" fontId="6" fillId="3" borderId="8" xfId="6" applyNumberFormat="1" applyFont="1" applyFill="1" applyBorder="1" applyAlignment="1" applyProtection="1">
      <alignment horizontal="left" vertical="center" shrinkToFit="1"/>
    </xf>
    <xf numFmtId="49" fontId="6" fillId="2" borderId="7" xfId="6" applyNumberFormat="1" applyFont="1" applyFill="1" applyBorder="1" applyAlignment="1" applyProtection="1">
      <alignment horizontal="left" vertical="center" shrinkToFit="1"/>
      <protection locked="0"/>
    </xf>
    <xf numFmtId="0" fontId="10" fillId="2" borderId="9" xfId="6" applyNumberFormat="1" applyFont="1" applyFill="1" applyBorder="1" applyAlignment="1" applyProtection="1">
      <alignment vertical="center" wrapText="1" shrinkToFit="1"/>
      <protection locked="0"/>
    </xf>
    <xf numFmtId="0" fontId="10" fillId="2" borderId="8" xfId="6" applyNumberFormat="1" applyFont="1" applyFill="1" applyBorder="1" applyAlignment="1" applyProtection="1">
      <alignment vertical="center" wrapText="1" shrinkToFit="1"/>
      <protection locked="0"/>
    </xf>
    <xf numFmtId="0" fontId="10" fillId="3" borderId="0" xfId="6" applyFont="1" applyFill="1" applyAlignment="1">
      <alignment horizontal="center" vertical="center" shrinkToFit="1"/>
    </xf>
    <xf numFmtId="0" fontId="12" fillId="2" borderId="10" xfId="0" applyFont="1" applyFill="1" applyBorder="1" applyAlignment="1">
      <alignment horizontal="left" indent="1"/>
    </xf>
    <xf numFmtId="0" fontId="13" fillId="4" borderId="11" xfId="0" applyFont="1" applyFill="1" applyBorder="1" applyAlignment="1">
      <alignment horizontal="left" indent="1"/>
    </xf>
    <xf numFmtId="0" fontId="14" fillId="5" borderId="12" xfId="0" applyFont="1" applyFill="1" applyBorder="1" applyAlignment="1">
      <alignment horizontal="left" indent="1"/>
    </xf>
    <xf numFmtId="0" fontId="14" fillId="5" borderId="0" xfId="0" applyFont="1" applyFill="1" applyBorder="1" applyAlignment="1">
      <alignment horizontal="left" indent="1"/>
    </xf>
    <xf numFmtId="0" fontId="15" fillId="6" borderId="13" xfId="0" applyFont="1" applyFill="1" applyBorder="1" applyAlignment="1">
      <alignment horizontal="left" indent="1"/>
    </xf>
    <xf numFmtId="0" fontId="6" fillId="2" borderId="0" xfId="6" applyFont="1" applyFill="1" applyBorder="1"/>
    <xf numFmtId="0" fontId="16" fillId="2" borderId="0" xfId="6" applyFont="1" applyFill="1" applyBorder="1"/>
    <xf numFmtId="0" fontId="16" fillId="2" borderId="0" xfId="6" applyFont="1" applyFill="1"/>
    <xf numFmtId="0" fontId="12" fillId="2" borderId="3" xfId="0" applyFont="1" applyFill="1" applyBorder="1" applyAlignment="1">
      <alignment horizont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5" xfId="0" applyFont="1" applyFill="1" applyBorder="1" applyAlignment="1">
      <alignment horizontal="center" vertical="center"/>
    </xf>
    <xf numFmtId="0" fontId="9" fillId="2" borderId="0" xfId="6" applyFont="1" applyFill="1" applyAlignment="1">
      <alignment vertical="center" shrinkToFit="1"/>
    </xf>
    <xf numFmtId="0" fontId="17" fillId="2" borderId="0" xfId="6" applyFont="1" applyFill="1" applyAlignment="1">
      <alignment horizontal="right" vertical="top"/>
    </xf>
    <xf numFmtId="0" fontId="9" fillId="2" borderId="0" xfId="6" applyFont="1" applyFill="1" applyAlignment="1">
      <alignment vertical="center"/>
    </xf>
    <xf numFmtId="0" fontId="9" fillId="2" borderId="0" xfId="6" applyFont="1" applyFill="1" applyAlignment="1">
      <alignment vertical="center" wrapText="1"/>
    </xf>
    <xf numFmtId="0" fontId="18" fillId="2" borderId="0" xfId="6" applyFont="1" applyFill="1" applyAlignment="1">
      <alignment horizontal="right" vertical="top"/>
    </xf>
    <xf numFmtId="0" fontId="18" fillId="2" borderId="0" xfId="6" applyFont="1" applyFill="1" applyAlignment="1">
      <alignment vertical="top"/>
    </xf>
    <xf numFmtId="0" fontId="9" fillId="2" borderId="0" xfId="6" applyFont="1" applyFill="1" applyAlignment="1">
      <alignment horizontal="left" vertical="center" shrinkToFit="1"/>
    </xf>
    <xf numFmtId="0" fontId="9" fillId="2" borderId="0" xfId="6" applyFont="1" applyFill="1" applyBorder="1"/>
    <xf numFmtId="0" fontId="12" fillId="2" borderId="10" xfId="0" applyFont="1" applyFill="1" applyBorder="1" applyAlignment="1">
      <alignment horizontal="center"/>
    </xf>
    <xf numFmtId="0" fontId="13" fillId="4" borderId="17" xfId="0" applyFont="1" applyFill="1" applyBorder="1" applyAlignment="1">
      <alignment horizontal="left" indent="1"/>
    </xf>
    <xf numFmtId="0" fontId="19" fillId="4" borderId="11" xfId="0" applyFont="1" applyFill="1" applyBorder="1" applyAlignment="1">
      <alignment horizontal="left" indent="1"/>
    </xf>
    <xf numFmtId="0" fontId="14" fillId="5" borderId="17" xfId="0" applyFont="1" applyFill="1" applyBorder="1" applyAlignment="1">
      <alignment horizontal="left" indent="1"/>
    </xf>
    <xf numFmtId="0" fontId="14" fillId="5" borderId="11" xfId="0" applyFont="1" applyFill="1" applyBorder="1" applyAlignment="1">
      <alignment horizontal="left" indent="1"/>
    </xf>
    <xf numFmtId="0" fontId="15" fillId="6" borderId="18" xfId="0" applyFont="1" applyFill="1" applyBorder="1" applyAlignment="1">
      <alignment horizontal="left" indent="1"/>
    </xf>
    <xf numFmtId="0" fontId="20" fillId="2" borderId="0" xfId="6" applyFont="1" applyFill="1"/>
    <xf numFmtId="0" fontId="9" fillId="2" borderId="2" xfId="6" applyFont="1" applyFill="1" applyBorder="1" applyAlignment="1">
      <alignment horizontal="left" vertical="center" shrinkToFit="1"/>
    </xf>
    <xf numFmtId="0" fontId="13" fillId="4" borderId="12" xfId="0" applyFont="1" applyFill="1" applyBorder="1" applyAlignment="1">
      <alignment horizontal="left" indent="1"/>
    </xf>
    <xf numFmtId="0" fontId="19" fillId="4" borderId="0" xfId="0" applyFont="1" applyFill="1" applyBorder="1" applyAlignment="1">
      <alignment horizontal="left" indent="1"/>
    </xf>
    <xf numFmtId="0" fontId="8" fillId="2" borderId="0" xfId="6" applyFont="1" applyFill="1" applyAlignment="1">
      <alignment shrinkToFit="1"/>
    </xf>
    <xf numFmtId="0" fontId="17" fillId="2" borderId="0" xfId="6" applyFont="1" applyFill="1" applyAlignment="1">
      <alignment horizontal="center" vertical="center" shrinkToFit="1"/>
    </xf>
    <xf numFmtId="177" fontId="6" fillId="3" borderId="7" xfId="2" applyNumberFormat="1" applyFont="1" applyFill="1" applyBorder="1" applyAlignment="1">
      <alignment horizontal="left" vertical="center" shrinkToFit="1"/>
    </xf>
    <xf numFmtId="49" fontId="6" fillId="2" borderId="0" xfId="6" applyNumberFormat="1" applyFont="1" applyFill="1" applyAlignment="1">
      <alignment horizontal="left" vertical="center" shrinkToFit="1"/>
    </xf>
    <xf numFmtId="177" fontId="6" fillId="2" borderId="7" xfId="6" applyNumberFormat="1" applyFont="1" applyFill="1" applyBorder="1" applyAlignment="1" applyProtection="1">
      <alignment horizontal="left" vertical="center" shrinkToFit="1"/>
      <protection locked="0"/>
    </xf>
    <xf numFmtId="58" fontId="6" fillId="2" borderId="0" xfId="6" applyNumberFormat="1" applyFont="1" applyFill="1" applyBorder="1" applyAlignment="1">
      <alignment horizontal="left" vertical="center" shrinkToFit="1"/>
    </xf>
    <xf numFmtId="0" fontId="6" fillId="2" borderId="0" xfId="6" applyFont="1" applyFill="1" applyAlignment="1">
      <alignment horizontal="left"/>
    </xf>
    <xf numFmtId="0" fontId="17" fillId="2" borderId="0" xfId="6" applyFont="1" applyFill="1" applyAlignment="1">
      <alignment horizontal="center" vertical="top" shrinkToFit="1"/>
    </xf>
    <xf numFmtId="0" fontId="21" fillId="2" borderId="0" xfId="6" applyFont="1" applyFill="1" applyAlignment="1">
      <alignment vertical="center" shrinkToFit="1"/>
    </xf>
    <xf numFmtId="0" fontId="12" fillId="2" borderId="19" xfId="0" applyFont="1" applyFill="1" applyBorder="1" applyAlignment="1">
      <alignment horizontal="center"/>
    </xf>
    <xf numFmtId="0" fontId="13" fillId="4" borderId="20" xfId="0" applyFont="1" applyFill="1" applyBorder="1" applyAlignment="1">
      <alignment horizontal="left" indent="1"/>
    </xf>
    <xf numFmtId="0" fontId="19" fillId="4" borderId="2" xfId="0" applyFont="1" applyFill="1" applyBorder="1" applyAlignment="1">
      <alignment horizontal="left" indent="1"/>
    </xf>
    <xf numFmtId="0" fontId="14" fillId="5" borderId="20" xfId="0" applyFont="1" applyFill="1" applyBorder="1" applyAlignment="1">
      <alignment horizontal="left" indent="1"/>
    </xf>
    <xf numFmtId="0" fontId="14" fillId="5" borderId="2" xfId="0" applyFont="1" applyFill="1" applyBorder="1" applyAlignment="1">
      <alignment horizontal="left" indent="1"/>
    </xf>
    <xf numFmtId="0" fontId="15" fillId="6" borderId="21" xfId="0" applyFont="1" applyFill="1" applyBorder="1" applyAlignment="1">
      <alignment horizontal="left" indent="1"/>
    </xf>
    <xf numFmtId="0" fontId="10" fillId="0" borderId="0" xfId="6" applyFont="1" applyAlignment="1">
      <alignment horizontal="left" vertical="center"/>
    </xf>
    <xf numFmtId="0" fontId="10" fillId="2" borderId="0" xfId="6" applyFont="1" applyFill="1" applyAlignment="1">
      <alignment vertical="center"/>
    </xf>
    <xf numFmtId="58" fontId="21" fillId="0" borderId="7" xfId="6" applyNumberFormat="1" applyFont="1" applyFill="1" applyBorder="1" applyAlignment="1" applyProtection="1">
      <alignment horizontal="left" vertical="center" shrinkToFit="1"/>
      <protection locked="0"/>
    </xf>
    <xf numFmtId="0" fontId="17" fillId="2" borderId="0" xfId="6" applyFont="1" applyFill="1" applyAlignment="1">
      <alignment horizontal="center" shrinkToFit="1"/>
    </xf>
    <xf numFmtId="178" fontId="21" fillId="0" borderId="7" xfId="6" applyNumberFormat="1" applyFont="1" applyFill="1" applyBorder="1" applyAlignment="1" applyProtection="1">
      <alignment horizontal="left" vertical="center" shrinkToFit="1"/>
      <protection locked="0"/>
    </xf>
    <xf numFmtId="0" fontId="6" fillId="2" borderId="0" xfId="6" applyFont="1" applyFill="1" applyAlignment="1"/>
    <xf numFmtId="0" fontId="21" fillId="2" borderId="0" xfId="6" applyFont="1" applyFill="1" applyAlignment="1">
      <alignment horizontal="left" vertical="center" shrinkToFit="1"/>
    </xf>
    <xf numFmtId="0" fontId="9" fillId="2" borderId="0" xfId="6" applyFont="1" applyFill="1" applyAlignment="1">
      <alignment shrinkToFit="1"/>
    </xf>
    <xf numFmtId="0" fontId="22" fillId="2" borderId="0" xfId="6" applyFont="1" applyFill="1" applyAlignment="1">
      <alignment vertical="top" shrinkToFit="1"/>
    </xf>
    <xf numFmtId="0" fontId="22" fillId="2" borderId="0" xfId="6" applyFont="1" applyFill="1" applyAlignment="1">
      <alignment horizontal="left" vertical="top" shrinkToFit="1"/>
    </xf>
    <xf numFmtId="0" fontId="23" fillId="2" borderId="0" xfId="6" applyFont="1" applyFill="1" applyAlignment="1">
      <alignment vertical="top" shrinkToFit="1"/>
    </xf>
    <xf numFmtId="0" fontId="9" fillId="2" borderId="0" xfId="6" applyFont="1" applyFill="1" applyAlignment="1">
      <alignment horizontal="left" shrinkToFit="1"/>
    </xf>
    <xf numFmtId="0" fontId="6" fillId="0" borderId="0" xfId="0" applyFont="1"/>
    <xf numFmtId="0" fontId="6" fillId="0" borderId="22" xfId="0" applyFont="1" applyBorder="1"/>
    <xf numFmtId="0" fontId="6" fillId="0" borderId="23" xfId="0" applyFont="1" applyBorder="1"/>
    <xf numFmtId="0" fontId="24" fillId="0" borderId="23" xfId="0" applyFont="1" applyBorder="1" applyAlignment="1">
      <alignment vertical="center"/>
    </xf>
    <xf numFmtId="0" fontId="24" fillId="0" borderId="23" xfId="0" applyFont="1" applyBorder="1" applyAlignment="1">
      <alignment horizontal="center" vertical="center"/>
    </xf>
    <xf numFmtId="0" fontId="6" fillId="0" borderId="23" xfId="0" applyFont="1" applyBorder="1" applyAlignment="1">
      <alignment vertical="center"/>
    </xf>
    <xf numFmtId="0" fontId="6" fillId="0" borderId="23" xfId="0" applyFont="1" applyBorder="1" applyAlignment="1">
      <alignment horizontal="center" vertical="center"/>
    </xf>
    <xf numFmtId="0" fontId="6" fillId="0" borderId="24" xfId="0" applyFont="1" applyBorder="1"/>
    <xf numFmtId="0" fontId="6" fillId="0" borderId="25" xfId="0" applyFont="1" applyBorder="1"/>
    <xf numFmtId="0" fontId="6" fillId="0" borderId="0" xfId="0" applyFont="1" applyBorder="1"/>
    <xf numFmtId="0" fontId="24" fillId="0" borderId="0" xfId="0" applyFont="1" applyBorder="1" applyAlignment="1">
      <alignment horizontal="center" vertical="center"/>
    </xf>
    <xf numFmtId="0" fontId="7" fillId="0" borderId="0" xfId="0" applyFont="1" applyBorder="1"/>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xf numFmtId="0" fontId="7" fillId="0" borderId="0" xfId="0" applyFont="1" applyBorder="1" applyAlignment="1">
      <alignment horizontal="left" vertical="center"/>
    </xf>
    <xf numFmtId="177" fontId="7" fillId="0" borderId="0" xfId="0" applyNumberFormat="1"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pplyProtection="1">
      <alignment horizontal="left" vertical="center" wrapText="1"/>
      <protection locked="0"/>
    </xf>
    <xf numFmtId="58" fontId="7" fillId="0" borderId="0" xfId="0" applyNumberFormat="1" applyFont="1" applyBorder="1" applyAlignment="1">
      <alignment horizontal="left" vertical="center"/>
    </xf>
    <xf numFmtId="179" fontId="7" fillId="0" borderId="0" xfId="0" applyNumberFormat="1" applyFont="1" applyBorder="1" applyAlignment="1">
      <alignment horizontal="left" vertical="center"/>
    </xf>
    <xf numFmtId="58" fontId="7" fillId="0" borderId="0" xfId="0" applyNumberFormat="1" applyFont="1" applyBorder="1" applyAlignment="1">
      <alignment horizontal="right" vertical="center"/>
    </xf>
    <xf numFmtId="180" fontId="7" fillId="0" borderId="0" xfId="0" applyNumberFormat="1" applyFont="1" applyBorder="1" applyAlignment="1">
      <alignment horizontal="left" vertical="center" shrinkToFit="1"/>
    </xf>
    <xf numFmtId="0" fontId="7" fillId="0" borderId="0" xfId="0" applyFont="1" applyBorder="1" applyAlignment="1">
      <alignment horizontal="center"/>
    </xf>
    <xf numFmtId="0" fontId="6" fillId="0" borderId="0" xfId="0" applyFont="1" applyBorder="1" applyAlignment="1">
      <alignment horizontal="center"/>
    </xf>
    <xf numFmtId="0" fontId="7" fillId="0" borderId="0" xfId="0" applyFont="1" applyBorder="1" applyAlignment="1">
      <alignment horizontal="left" vertical="center" shrinkToFit="1"/>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right"/>
    </xf>
    <xf numFmtId="58" fontId="6" fillId="0" borderId="0" xfId="0" applyNumberFormat="1" applyFont="1" applyBorder="1" applyAlignment="1">
      <alignment vertical="center"/>
    </xf>
    <xf numFmtId="0" fontId="6" fillId="0" borderId="0" xfId="0" applyNumberFormat="1" applyFont="1" applyBorder="1" applyAlignment="1">
      <alignment horizontal="right" vertical="center"/>
    </xf>
    <xf numFmtId="0" fontId="6" fillId="0" borderId="27" xfId="0" applyFont="1" applyBorder="1"/>
    <xf numFmtId="0" fontId="6" fillId="0" borderId="28" xfId="0" applyFont="1" applyBorder="1"/>
    <xf numFmtId="0" fontId="6" fillId="0" borderId="29" xfId="0" applyFont="1" applyBorder="1"/>
    <xf numFmtId="0" fontId="10" fillId="0" borderId="0" xfId="0" applyFont="1"/>
    <xf numFmtId="0" fontId="6" fillId="0" borderId="0" xfId="0" applyFont="1" applyAlignment="1">
      <alignment vertical="top"/>
    </xf>
    <xf numFmtId="0" fontId="8" fillId="0" borderId="0" xfId="0" applyFont="1" applyAlignment="1">
      <alignment horizontal="center" vertical="center"/>
    </xf>
    <xf numFmtId="0" fontId="25" fillId="7" borderId="30"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8" borderId="31" xfId="0" applyFont="1" applyFill="1" applyBorder="1" applyAlignment="1">
      <alignment horizontal="center" vertical="center" wrapText="1"/>
    </xf>
    <xf numFmtId="0" fontId="25" fillId="0" borderId="31"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5" xfId="0" applyFont="1" applyBorder="1" applyAlignment="1">
      <alignment horizontal="center" vertical="center" wrapText="1"/>
    </xf>
    <xf numFmtId="0" fontId="10" fillId="7" borderId="30" xfId="0" applyFont="1" applyFill="1" applyBorder="1" applyAlignment="1">
      <alignment horizontal="center" vertical="center"/>
    </xf>
    <xf numFmtId="0" fontId="10" fillId="0" borderId="30" xfId="0" applyFont="1" applyBorder="1" applyAlignment="1" applyProtection="1">
      <alignment horizontal="left" vertical="center" wrapText="1"/>
      <protection locked="0"/>
    </xf>
    <xf numFmtId="0" fontId="25" fillId="0" borderId="0" xfId="0" applyFont="1" applyAlignment="1">
      <alignment horizontal="left" vertical="center"/>
    </xf>
    <xf numFmtId="0" fontId="25" fillId="8" borderId="30" xfId="0" applyFont="1" applyFill="1" applyBorder="1" applyAlignment="1">
      <alignment horizontal="center" vertical="center" wrapText="1"/>
    </xf>
    <xf numFmtId="0" fontId="25" fillId="0" borderId="0" xfId="0" applyFont="1" applyAlignment="1">
      <alignment horizontal="justify" vertical="center"/>
    </xf>
    <xf numFmtId="0" fontId="25" fillId="0" borderId="0" xfId="0" applyFont="1" applyBorder="1" applyAlignment="1">
      <alignment horizontal="left" vertical="center"/>
    </xf>
    <xf numFmtId="0" fontId="25" fillId="0" borderId="30" xfId="0" applyFont="1" applyBorder="1" applyAlignment="1" applyProtection="1">
      <alignment horizontal="center" vertical="center" wrapText="1"/>
      <protection locked="0"/>
    </xf>
    <xf numFmtId="0" fontId="25" fillId="3" borderId="30" xfId="0" applyFont="1" applyFill="1" applyBorder="1" applyAlignment="1" applyProtection="1">
      <alignment horizontal="center" vertical="center" wrapText="1"/>
      <protection locked="0"/>
    </xf>
    <xf numFmtId="0" fontId="25" fillId="9" borderId="30" xfId="0" applyFont="1" applyFill="1" applyBorder="1" applyAlignment="1">
      <alignment horizontal="center" vertical="center" wrapText="1"/>
    </xf>
    <xf numFmtId="0" fontId="25" fillId="8" borderId="32" xfId="0" applyFont="1" applyFill="1" applyBorder="1" applyAlignment="1">
      <alignment horizontal="center" vertical="center" wrapText="1"/>
    </xf>
    <xf numFmtId="0" fontId="10" fillId="0" borderId="31" xfId="0" applyFont="1" applyBorder="1" applyAlignment="1">
      <alignment horizontal="left" vertical="center" wrapText="1"/>
    </xf>
    <xf numFmtId="0" fontId="25" fillId="0" borderId="25" xfId="0" applyFont="1" applyBorder="1" applyAlignment="1">
      <alignment horizontal="left" vertical="center" wrapText="1"/>
    </xf>
    <xf numFmtId="0" fontId="25" fillId="0" borderId="32" xfId="0" applyFont="1" applyBorder="1" applyAlignment="1">
      <alignment horizontal="center" vertical="center" wrapText="1"/>
    </xf>
    <xf numFmtId="0" fontId="25" fillId="0" borderId="30" xfId="0" applyFont="1" applyBorder="1" applyAlignment="1">
      <alignment horizontal="center" vertical="center" shrinkToFit="1"/>
    </xf>
    <xf numFmtId="176" fontId="25" fillId="0" borderId="31" xfId="0" applyNumberFormat="1" applyFont="1" applyFill="1" applyBorder="1" applyAlignment="1">
      <alignment horizontal="left" vertical="center" wrapText="1"/>
    </xf>
    <xf numFmtId="0" fontId="25" fillId="0" borderId="26" xfId="0" applyFont="1" applyFill="1" applyBorder="1" applyAlignment="1">
      <alignment horizontal="right" vertical="center" wrapText="1"/>
    </xf>
    <xf numFmtId="0" fontId="10" fillId="0" borderId="32" xfId="0" applyFont="1" applyBorder="1" applyAlignment="1">
      <alignment horizontal="left" vertical="center" wrapText="1"/>
    </xf>
    <xf numFmtId="0" fontId="26" fillId="0" borderId="0" xfId="0" applyFont="1"/>
    <xf numFmtId="0" fontId="25" fillId="0" borderId="33" xfId="0" applyFont="1" applyBorder="1" applyAlignment="1">
      <alignment horizontal="center" vertical="center" wrapText="1"/>
    </xf>
    <xf numFmtId="0" fontId="27" fillId="0" borderId="0" xfId="0" applyFont="1" applyAlignment="1">
      <alignment horizontal="left" vertical="top"/>
    </xf>
    <xf numFmtId="176" fontId="25" fillId="0" borderId="32" xfId="0" applyNumberFormat="1" applyFont="1" applyFill="1" applyBorder="1" applyAlignment="1">
      <alignment horizontal="left" vertical="center" wrapText="1"/>
    </xf>
    <xf numFmtId="177" fontId="10" fillId="0" borderId="30" xfId="0" applyNumberFormat="1" applyFont="1" applyBorder="1" applyAlignment="1">
      <alignment horizontal="right" vertical="center" indent="1"/>
    </xf>
    <xf numFmtId="177" fontId="25" fillId="0" borderId="30" xfId="0" applyNumberFormat="1" applyFont="1" applyBorder="1" applyAlignment="1">
      <alignment horizontal="right" vertical="center" indent="1"/>
    </xf>
    <xf numFmtId="177" fontId="10" fillId="0" borderId="30" xfId="0" applyNumberFormat="1" applyFont="1" applyBorder="1" applyAlignment="1" applyProtection="1">
      <alignment horizontal="right" vertical="center" indent="1"/>
      <protection locked="0"/>
    </xf>
    <xf numFmtId="177" fontId="10" fillId="3" borderId="30" xfId="0" applyNumberFormat="1" applyFont="1" applyFill="1" applyBorder="1" applyAlignment="1" applyProtection="1">
      <alignment horizontal="right" vertical="center" indent="1"/>
      <protection locked="0"/>
    </xf>
    <xf numFmtId="177" fontId="10" fillId="9" borderId="30" xfId="0" applyNumberFormat="1" applyFont="1" applyFill="1" applyBorder="1" applyAlignment="1">
      <alignment horizontal="right" vertical="center" indent="1"/>
    </xf>
    <xf numFmtId="0" fontId="25" fillId="0" borderId="32" xfId="0" applyFont="1" applyFill="1" applyBorder="1" applyAlignment="1">
      <alignment horizontal="left" vertical="center" wrapText="1"/>
    </xf>
    <xf numFmtId="0" fontId="25" fillId="8" borderId="33" xfId="0" applyFont="1" applyFill="1" applyBorder="1" applyAlignment="1">
      <alignment horizontal="center" vertical="center" wrapText="1"/>
    </xf>
    <xf numFmtId="0" fontId="10" fillId="0" borderId="33" xfId="0" applyFont="1" applyBorder="1" applyAlignment="1">
      <alignment horizontal="left" vertical="center" wrapText="1"/>
    </xf>
    <xf numFmtId="0" fontId="25" fillId="8" borderId="34" xfId="0" applyFont="1" applyFill="1" applyBorder="1" applyAlignment="1">
      <alignment horizontal="center" vertical="center" wrapText="1"/>
    </xf>
    <xf numFmtId="0" fontId="28" fillId="0" borderId="30" xfId="0" applyFont="1" applyBorder="1" applyAlignment="1">
      <alignment horizontal="left" vertical="center" wrapText="1"/>
    </xf>
    <xf numFmtId="0" fontId="28" fillId="0" borderId="31" xfId="0" applyFont="1" applyBorder="1" applyAlignment="1" applyProtection="1">
      <alignment horizontal="center" vertical="center" wrapText="1"/>
      <protection locked="0"/>
    </xf>
    <xf numFmtId="0" fontId="10" fillId="0" borderId="30" xfId="0" applyFont="1" applyBorder="1" applyAlignment="1">
      <alignment horizontal="center"/>
    </xf>
    <xf numFmtId="0" fontId="29" fillId="0" borderId="30" xfId="0" applyFont="1" applyBorder="1" applyAlignment="1" applyProtection="1">
      <alignment vertical="center" wrapText="1"/>
      <protection locked="0"/>
    </xf>
    <xf numFmtId="0" fontId="29" fillId="3" borderId="30" xfId="0" applyFont="1" applyFill="1" applyBorder="1" applyAlignment="1" applyProtection="1">
      <alignment vertical="center" wrapText="1"/>
      <protection locked="0"/>
    </xf>
    <xf numFmtId="0" fontId="29" fillId="0" borderId="30" xfId="0" applyFont="1" applyBorder="1" applyAlignment="1" applyProtection="1">
      <alignment horizontal="left" vertical="center" wrapText="1"/>
      <protection locked="0"/>
    </xf>
    <xf numFmtId="0" fontId="10" fillId="9" borderId="30" xfId="0" applyFont="1" applyFill="1" applyBorder="1" applyAlignment="1">
      <alignment horizontal="center"/>
    </xf>
    <xf numFmtId="0" fontId="25" fillId="0" borderId="30" xfId="0" applyFont="1" applyBorder="1" applyAlignment="1">
      <alignment horizontal="left" vertical="center" wrapText="1"/>
    </xf>
    <xf numFmtId="0" fontId="28" fillId="0" borderId="32" xfId="0" applyFont="1" applyBorder="1" applyAlignment="1" applyProtection="1">
      <alignment horizontal="center" vertical="center" wrapText="1"/>
      <protection locked="0"/>
    </xf>
    <xf numFmtId="0" fontId="29" fillId="0" borderId="30" xfId="0" applyFont="1" applyBorder="1" applyAlignment="1" applyProtection="1">
      <alignment vertical="center"/>
      <protection locked="0"/>
    </xf>
    <xf numFmtId="0" fontId="29" fillId="3" borderId="30" xfId="0" applyFont="1" applyFill="1" applyBorder="1" applyAlignment="1" applyProtection="1">
      <alignment vertical="center"/>
      <protection locked="0"/>
    </xf>
    <xf numFmtId="0" fontId="29" fillId="0" borderId="30" xfId="0" applyFont="1" applyBorder="1" applyAlignment="1" applyProtection="1">
      <alignment horizontal="left" vertical="center"/>
      <protection locked="0"/>
    </xf>
    <xf numFmtId="0" fontId="25" fillId="0" borderId="31" xfId="0" applyFont="1" applyBorder="1" applyAlignment="1" applyProtection="1">
      <alignment horizontal="center" vertical="center" wrapText="1"/>
      <protection locked="0"/>
    </xf>
    <xf numFmtId="0" fontId="25" fillId="0" borderId="33" xfId="0" applyFont="1" applyFill="1" applyBorder="1" applyAlignment="1">
      <alignment horizontal="left" vertical="center" wrapText="1"/>
    </xf>
    <xf numFmtId="0" fontId="25" fillId="0" borderId="33"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xf numFmtId="0" fontId="6" fillId="0" borderId="0" xfId="0" applyFont="1" applyAlignment="1">
      <alignment vertical="center"/>
    </xf>
    <xf numFmtId="0" fontId="6" fillId="0" borderId="22" xfId="0" applyFont="1" applyBorder="1" applyAlignment="1">
      <alignment vertical="center"/>
    </xf>
    <xf numFmtId="0" fontId="6" fillId="0" borderId="24" xfId="0" applyFont="1" applyBorder="1" applyAlignment="1">
      <alignment vertical="center"/>
    </xf>
    <xf numFmtId="0" fontId="6" fillId="0" borderId="0" xfId="0" applyFont="1" applyBorder="1" applyAlignment="1">
      <alignment vertical="center"/>
    </xf>
    <xf numFmtId="0" fontId="6" fillId="0" borderId="25" xfId="0" applyFont="1" applyBorder="1" applyAlignment="1">
      <alignment vertical="center"/>
    </xf>
    <xf numFmtId="58" fontId="7" fillId="0" borderId="0" xfId="0" applyNumberFormat="1" applyFont="1" applyBorder="1" applyAlignment="1">
      <alignment horizontal="left" vertical="top" wrapText="1"/>
    </xf>
    <xf numFmtId="0" fontId="6" fillId="0" borderId="0" xfId="0" applyFont="1" applyFill="1" applyBorder="1" applyAlignment="1">
      <alignment horizontal="right" vertical="center" wrapText="1"/>
    </xf>
    <xf numFmtId="0" fontId="7" fillId="0" borderId="0" xfId="0" applyFont="1" applyFill="1" applyBorder="1" applyAlignment="1">
      <alignment vertical="center" wrapText="1"/>
    </xf>
    <xf numFmtId="0" fontId="7" fillId="0" borderId="0" xfId="0" applyFont="1" applyBorder="1" applyAlignment="1">
      <alignment horizontal="right" vertical="center"/>
    </xf>
    <xf numFmtId="0" fontId="6" fillId="0" borderId="26" xfId="0" applyFont="1" applyBorder="1" applyAlignment="1">
      <alignment vertical="center"/>
    </xf>
    <xf numFmtId="0" fontId="6" fillId="0" borderId="0" xfId="0" applyFont="1" applyFill="1" applyBorder="1" applyAlignment="1">
      <alignment vertical="center" wrapText="1"/>
    </xf>
    <xf numFmtId="0" fontId="7" fillId="0" borderId="0" xfId="0" applyFont="1" applyBorder="1" applyAlignment="1">
      <alignment horizontal="left" vertical="top" indent="1"/>
    </xf>
    <xf numFmtId="0" fontId="7" fillId="0" borderId="0" xfId="0" applyFont="1" applyFill="1" applyBorder="1" applyAlignment="1">
      <alignment horizontal="left" vertical="top" wrapText="1"/>
    </xf>
    <xf numFmtId="177" fontId="7" fillId="0" borderId="0" xfId="0" applyNumberFormat="1" applyFont="1" applyBorder="1" applyAlignment="1">
      <alignment horizontal="left" vertical="top" wrapText="1"/>
    </xf>
    <xf numFmtId="177" fontId="7" fillId="0" borderId="0" xfId="0" applyNumberFormat="1" applyFont="1" applyBorder="1" applyAlignment="1">
      <alignment horizontal="left" vertical="center" shrinkToFit="1"/>
    </xf>
    <xf numFmtId="180" fontId="7" fillId="0" borderId="0" xfId="0" applyNumberFormat="1" applyFont="1" applyBorder="1" applyAlignment="1">
      <alignment vertical="center"/>
    </xf>
    <xf numFmtId="178" fontId="7" fillId="0" borderId="0" xfId="0" applyNumberFormat="1" applyFont="1" applyBorder="1" applyAlignment="1">
      <alignment horizontal="distributed" vertical="center"/>
    </xf>
    <xf numFmtId="0" fontId="30" fillId="0" borderId="0" xfId="0" applyNumberFormat="1" applyFont="1" applyBorder="1" applyAlignment="1" applyProtection="1">
      <alignment horizontal="distributed" vertical="center" shrinkToFit="1"/>
      <protection locked="0"/>
    </xf>
    <xf numFmtId="0" fontId="6" fillId="0" borderId="27" xfId="0" applyFont="1" applyBorder="1" applyAlignment="1">
      <alignment vertical="center"/>
    </xf>
    <xf numFmtId="0" fontId="6" fillId="0" borderId="28" xfId="0" applyFont="1" applyBorder="1" applyAlignment="1">
      <alignment vertical="center"/>
    </xf>
    <xf numFmtId="180" fontId="7" fillId="0" borderId="28" xfId="0" applyNumberFormat="1" applyFont="1" applyBorder="1" applyAlignment="1">
      <alignment vertical="center" shrinkToFit="1"/>
    </xf>
    <xf numFmtId="0" fontId="6" fillId="0" borderId="29" xfId="0" applyFont="1" applyBorder="1" applyAlignment="1">
      <alignment vertical="center"/>
    </xf>
    <xf numFmtId="180" fontId="7" fillId="0" borderId="0" xfId="0" applyNumberFormat="1" applyFont="1" applyBorder="1" applyAlignment="1">
      <alignment vertical="center" shrinkToFit="1"/>
    </xf>
    <xf numFmtId="0" fontId="30" fillId="0" borderId="0" xfId="0" applyNumberFormat="1" applyFont="1" applyBorder="1" applyAlignment="1">
      <alignment horizontal="distributed" vertical="center" shrinkToFit="1"/>
    </xf>
    <xf numFmtId="0" fontId="31" fillId="0" borderId="0" xfId="0" applyFont="1" applyBorder="1" applyAlignment="1">
      <alignment horizontal="center" vertical="center"/>
    </xf>
    <xf numFmtId="58" fontId="7" fillId="0" borderId="0" xfId="0" applyNumberFormat="1" applyFont="1" applyBorder="1" applyAlignment="1">
      <alignment horizontal="left" vertical="top" wrapText="1" shrinkToFit="1"/>
    </xf>
    <xf numFmtId="0" fontId="7" fillId="0" borderId="0" xfId="0" applyFont="1" applyBorder="1" applyAlignment="1">
      <alignment vertical="top"/>
    </xf>
    <xf numFmtId="0" fontId="7" fillId="0" borderId="0" xfId="0" applyFont="1" applyFill="1" applyBorder="1" applyAlignment="1">
      <alignment vertical="top" wrapText="1"/>
    </xf>
    <xf numFmtId="58" fontId="7" fillId="0" borderId="0" xfId="0" applyNumberFormat="1" applyFont="1" applyBorder="1" applyAlignment="1">
      <alignment vertical="top" wrapText="1" shrinkToFit="1"/>
    </xf>
    <xf numFmtId="177" fontId="7" fillId="0" borderId="0" xfId="0" applyNumberFormat="1" applyFont="1" applyBorder="1" applyAlignment="1">
      <alignment vertical="top" wrapText="1"/>
    </xf>
    <xf numFmtId="181" fontId="7" fillId="0" borderId="0" xfId="0" applyNumberFormat="1" applyFont="1" applyBorder="1" applyAlignment="1">
      <alignment horizontal="left" vertical="center"/>
    </xf>
    <xf numFmtId="177" fontId="7" fillId="0" borderId="0" xfId="0" applyNumberFormat="1" applyFont="1" applyBorder="1" applyAlignment="1">
      <alignment vertical="center" shrinkToFit="1"/>
    </xf>
    <xf numFmtId="177" fontId="7" fillId="0" borderId="0" xfId="0" applyNumberFormat="1" applyFont="1" applyBorder="1" applyAlignment="1">
      <alignment horizontal="left" vertical="center"/>
    </xf>
    <xf numFmtId="58" fontId="7" fillId="0" borderId="0" xfId="0" applyNumberFormat="1" applyFont="1" applyBorder="1" applyAlignment="1">
      <alignment horizontal="center" shrinkToFit="1"/>
    </xf>
    <xf numFmtId="0" fontId="7" fillId="0" borderId="22" xfId="0" applyFont="1" applyBorder="1" applyAlignment="1">
      <alignment horizontal="distributed" vertical="top" wrapText="1"/>
    </xf>
    <xf numFmtId="0" fontId="7" fillId="0" borderId="23" xfId="0" applyFont="1" applyBorder="1" applyAlignment="1">
      <alignment horizontal="distributed" vertical="top" wrapText="1"/>
    </xf>
    <xf numFmtId="0" fontId="7" fillId="0" borderId="24" xfId="0" applyFont="1" applyBorder="1" applyAlignment="1">
      <alignment horizontal="distributed" vertical="top" wrapText="1"/>
    </xf>
    <xf numFmtId="0" fontId="7" fillId="0" borderId="35" xfId="0" applyFont="1" applyBorder="1" applyAlignment="1">
      <alignment horizontal="distributed" vertical="top" wrapText="1"/>
    </xf>
    <xf numFmtId="0" fontId="7" fillId="0" borderId="0" xfId="0" applyFont="1" applyBorder="1" applyAlignment="1">
      <alignment horizontal="distributed" vertical="top" wrapText="1"/>
    </xf>
    <xf numFmtId="0" fontId="7" fillId="0" borderId="26" xfId="0" applyFont="1" applyBorder="1" applyAlignment="1">
      <alignment horizontal="distributed" vertical="top" wrapText="1"/>
    </xf>
    <xf numFmtId="58" fontId="30" fillId="0" borderId="0" xfId="0" applyNumberFormat="1" applyFont="1" applyBorder="1" applyAlignment="1">
      <alignment horizontal="distributed" vertical="center" shrinkToFit="1"/>
    </xf>
    <xf numFmtId="0" fontId="7" fillId="0" borderId="27" xfId="0" applyFont="1" applyBorder="1" applyAlignment="1">
      <alignment horizontal="distributed" vertical="top" wrapText="1"/>
    </xf>
    <xf numFmtId="0" fontId="7" fillId="0" borderId="28" xfId="0" applyFont="1" applyBorder="1" applyAlignment="1">
      <alignment horizontal="distributed" vertical="top" wrapText="1"/>
    </xf>
    <xf numFmtId="0" fontId="7" fillId="0" borderId="29" xfId="0" applyFont="1" applyBorder="1" applyAlignment="1">
      <alignment horizontal="distributed" vertical="top" wrapText="1"/>
    </xf>
    <xf numFmtId="177" fontId="7" fillId="0" borderId="0" xfId="0" applyNumberFormat="1" applyFont="1" applyBorder="1" applyAlignment="1">
      <alignment horizontal="left" vertical="center" indent="1"/>
    </xf>
    <xf numFmtId="58" fontId="7" fillId="0" borderId="0" xfId="0" applyNumberFormat="1" applyFont="1" applyBorder="1" applyAlignment="1">
      <alignment vertical="center"/>
    </xf>
    <xf numFmtId="58" fontId="7" fillId="0" borderId="0" xfId="0" applyNumberFormat="1" applyFont="1" applyBorder="1" applyAlignment="1">
      <alignment horizontal="center" vertical="center"/>
    </xf>
    <xf numFmtId="0" fontId="25" fillId="10" borderId="30" xfId="0" applyFont="1" applyFill="1" applyBorder="1" applyAlignment="1">
      <alignment horizontal="center" vertical="center" wrapText="1"/>
    </xf>
    <xf numFmtId="0" fontId="30" fillId="0" borderId="0" xfId="0" applyFont="1" applyAlignment="1">
      <alignment horizontal="left" vertical="center"/>
    </xf>
    <xf numFmtId="58" fontId="30" fillId="0" borderId="0" xfId="0" applyNumberFormat="1" applyFont="1" applyAlignment="1">
      <alignment horizontal="center" vertical="center"/>
    </xf>
    <xf numFmtId="0" fontId="30" fillId="0" borderId="0" xfId="0" applyFont="1" applyAlignment="1">
      <alignment horizontal="right" vertical="center"/>
    </xf>
    <xf numFmtId="0" fontId="0" fillId="0" borderId="0" xfId="0"/>
    <xf numFmtId="0" fontId="30" fillId="0" borderId="0" xfId="0" applyFont="1" applyAlignment="1">
      <alignment horizontal="center" vertical="center"/>
    </xf>
    <xf numFmtId="177" fontId="10" fillId="10" borderId="30" xfId="0" applyNumberFormat="1" applyFont="1" applyFill="1" applyBorder="1" applyAlignment="1">
      <alignment horizontal="right" vertical="center" indent="1"/>
    </xf>
    <xf numFmtId="0" fontId="28" fillId="0" borderId="30" xfId="0" applyFont="1" applyBorder="1" applyAlignment="1" applyProtection="1">
      <alignment horizontal="left" vertical="center" wrapText="1"/>
    </xf>
    <xf numFmtId="0" fontId="29" fillId="10" borderId="30" xfId="0" applyFont="1" applyFill="1" applyBorder="1" applyAlignment="1">
      <alignment vertical="center" wrapText="1"/>
    </xf>
    <xf numFmtId="0" fontId="25" fillId="0" borderId="30" xfId="0" applyFont="1" applyBorder="1" applyAlignment="1" applyProtection="1">
      <alignment horizontal="left" vertical="center" wrapText="1"/>
    </xf>
    <xf numFmtId="0" fontId="29" fillId="10" borderId="30" xfId="0" applyFont="1" applyFill="1" applyBorder="1" applyAlignment="1">
      <alignment vertical="center"/>
    </xf>
    <xf numFmtId="0" fontId="25" fillId="0" borderId="31" xfId="0" applyFont="1" applyBorder="1" applyAlignment="1" applyProtection="1">
      <alignment horizontal="center" vertical="center" wrapText="1"/>
    </xf>
    <xf numFmtId="0" fontId="25" fillId="0" borderId="33" xfId="0" applyFont="1" applyBorder="1" applyAlignment="1" applyProtection="1">
      <alignment horizontal="center" vertical="center" wrapText="1"/>
    </xf>
    <xf numFmtId="0" fontId="0" fillId="0" borderId="0" xfId="7" applyFont="1">
      <alignment vertical="center"/>
    </xf>
    <xf numFmtId="0" fontId="32" fillId="0" borderId="0" xfId="7" applyFont="1" applyFill="1" applyBorder="1" applyAlignment="1"/>
    <xf numFmtId="0" fontId="33" fillId="0" borderId="36" xfId="7" applyFont="1" applyFill="1" applyBorder="1" applyAlignment="1">
      <alignment horizontal="center" vertical="center"/>
    </xf>
    <xf numFmtId="0" fontId="33" fillId="0" borderId="37" xfId="7" applyFont="1" applyFill="1" applyBorder="1" applyAlignment="1">
      <alignment horizontal="center" vertical="center"/>
    </xf>
    <xf numFmtId="0" fontId="33" fillId="0" borderId="38" xfId="7" applyFont="1" applyFill="1" applyBorder="1" applyAlignment="1">
      <alignment horizontal="center" vertical="center"/>
    </xf>
    <xf numFmtId="0" fontId="4" fillId="0" borderId="0" xfId="9" applyFont="1" applyFill="1" applyBorder="1">
      <alignment vertical="center"/>
    </xf>
    <xf numFmtId="0" fontId="33" fillId="0" borderId="39" xfId="7" applyFont="1" applyFill="1" applyBorder="1" applyAlignment="1">
      <alignment horizontal="center" vertical="center"/>
    </xf>
    <xf numFmtId="0" fontId="33" fillId="0" borderId="0" xfId="7" applyFont="1" applyFill="1" applyBorder="1" applyAlignment="1">
      <alignment horizontal="center" vertical="center"/>
    </xf>
    <xf numFmtId="0" fontId="33" fillId="0" borderId="40" xfId="7" applyFont="1" applyFill="1" applyBorder="1" applyAlignment="1">
      <alignment horizontal="center" vertical="center"/>
    </xf>
    <xf numFmtId="0" fontId="4" fillId="0" borderId="0" xfId="9" applyFont="1" applyFill="1" applyBorder="1" applyAlignment="1">
      <alignment horizontal="center" vertical="center"/>
    </xf>
    <xf numFmtId="0" fontId="33" fillId="0" borderId="41" xfId="7" applyFont="1" applyFill="1" applyBorder="1" applyAlignment="1">
      <alignment horizontal="center" vertical="center"/>
    </xf>
    <xf numFmtId="0" fontId="33" fillId="0" borderId="42" xfId="7" applyFont="1" applyFill="1" applyBorder="1" applyAlignment="1">
      <alignment horizontal="center" vertical="center"/>
    </xf>
    <xf numFmtId="0" fontId="33" fillId="0" borderId="43" xfId="7" applyFont="1" applyFill="1" applyBorder="1" applyAlignment="1">
      <alignment horizontal="center" vertical="center"/>
    </xf>
    <xf numFmtId="0" fontId="4" fillId="11" borderId="0" xfId="9" applyFont="1" applyFill="1" applyBorder="1" applyProtection="1">
      <alignment vertical="center"/>
      <protection locked="0"/>
    </xf>
    <xf numFmtId="0" fontId="4" fillId="11" borderId="0" xfId="9" applyFont="1" applyFill="1" applyBorder="1">
      <alignment vertical="center"/>
    </xf>
    <xf numFmtId="0" fontId="32" fillId="11" borderId="0" xfId="7" applyFont="1" applyFill="1" applyBorder="1" applyAlignment="1"/>
    <xf numFmtId="0" fontId="4" fillId="11" borderId="0" xfId="9" applyFont="1" applyFill="1" applyBorder="1" applyAlignment="1">
      <alignment horizontal="center" vertical="center"/>
    </xf>
    <xf numFmtId="0" fontId="32" fillId="11" borderId="0" xfId="7" applyFont="1" applyFill="1" applyBorder="1" applyAlignment="1">
      <alignment horizontal="center"/>
    </xf>
    <xf numFmtId="0" fontId="4" fillId="11" borderId="0" xfId="9" applyFont="1" applyFill="1" applyBorder="1" applyAlignment="1">
      <alignment horizontal="left" vertical="center"/>
    </xf>
    <xf numFmtId="0" fontId="32" fillId="11" borderId="0" xfId="7" applyFont="1" applyFill="1" applyBorder="1" applyAlignment="1">
      <alignment horizontal="left" vertical="center"/>
    </xf>
    <xf numFmtId="0" fontId="4" fillId="11" borderId="39" xfId="7" applyFont="1" applyFill="1" applyBorder="1" applyAlignment="1">
      <alignment horizontal="left" vertical="center" wrapText="1"/>
    </xf>
    <xf numFmtId="0" fontId="4" fillId="11" borderId="0" xfId="7" applyFont="1" applyFill="1" applyBorder="1" applyAlignment="1">
      <alignment horizontal="left" vertical="center" wrapText="1"/>
    </xf>
    <xf numFmtId="0" fontId="4" fillId="11" borderId="40" xfId="7" applyFont="1" applyFill="1" applyBorder="1" applyAlignment="1">
      <alignment horizontal="left" vertical="center" wrapText="1"/>
    </xf>
    <xf numFmtId="0" fontId="34" fillId="0" borderId="0" xfId="9" applyFont="1" applyFill="1" applyBorder="1" applyAlignment="1">
      <alignment vertical="center"/>
    </xf>
    <xf numFmtId="0" fontId="35" fillId="0" borderId="0" xfId="3" applyNumberFormat="1" applyFont="1" applyFill="1" applyBorder="1" applyAlignment="1">
      <alignment vertical="center"/>
    </xf>
    <xf numFmtId="0" fontId="36" fillId="0" borderId="0" xfId="9" applyFont="1" applyFill="1" applyBorder="1">
      <alignment vertical="center"/>
    </xf>
    <xf numFmtId="58" fontId="7" fillId="0" borderId="0" xfId="0" applyNumberFormat="1" applyFont="1" applyBorder="1" applyAlignment="1">
      <alignment shrinkToFit="1"/>
    </xf>
    <xf numFmtId="177" fontId="7" fillId="0" borderId="0" xfId="0" applyNumberFormat="1" applyFont="1" applyBorder="1" applyAlignment="1">
      <alignment vertical="center"/>
    </xf>
    <xf numFmtId="177" fontId="7" fillId="0" borderId="0" xfId="0" applyNumberFormat="1" applyFont="1" applyAlignment="1">
      <alignment horizontal="center" vertical="center"/>
    </xf>
    <xf numFmtId="182" fontId="7" fillId="0" borderId="0" xfId="0" applyNumberFormat="1" applyFont="1" applyAlignment="1">
      <alignment horizontal="left" vertical="center"/>
    </xf>
    <xf numFmtId="178" fontId="7" fillId="0" borderId="0" xfId="0" applyNumberFormat="1" applyFont="1" applyBorder="1" applyAlignment="1" applyProtection="1">
      <alignment horizontal="distributed" vertical="center" shrinkToFit="1"/>
      <protection locked="0"/>
    </xf>
    <xf numFmtId="58" fontId="30" fillId="0" borderId="0" xfId="0" applyNumberFormat="1" applyFont="1" applyBorder="1" applyAlignment="1" applyProtection="1">
      <alignment horizontal="distributed" vertical="center" shrinkToFit="1"/>
      <protection locked="0"/>
    </xf>
    <xf numFmtId="0" fontId="10" fillId="0" borderId="0" xfId="0" applyFont="1" applyBorder="1" applyAlignment="1">
      <alignment vertical="center"/>
    </xf>
    <xf numFmtId="58" fontId="7" fillId="0" borderId="0" xfId="0" applyNumberFormat="1" applyFont="1" applyBorder="1" applyAlignment="1">
      <alignment vertical="top" wrapText="1"/>
    </xf>
    <xf numFmtId="0" fontId="7" fillId="0" borderId="0" xfId="0" applyNumberFormat="1" applyFont="1" applyBorder="1" applyAlignment="1">
      <alignment horizontal="distributed" vertical="center"/>
    </xf>
    <xf numFmtId="0" fontId="0" fillId="0" borderId="0" xfId="4" applyFont="1" applyProtection="1">
      <alignment vertical="center"/>
    </xf>
    <xf numFmtId="0" fontId="0" fillId="0" borderId="0" xfId="4" applyFont="1" applyAlignment="1" applyProtection="1">
      <alignment horizontal="center" vertical="center"/>
    </xf>
    <xf numFmtId="0" fontId="37" fillId="2" borderId="13" xfId="4" applyFont="1" applyFill="1" applyBorder="1" applyAlignment="1" applyProtection="1">
      <alignment horizontal="center" vertical="center"/>
    </xf>
    <xf numFmtId="0" fontId="38" fillId="0" borderId="3" xfId="4" applyFont="1" applyBorder="1" applyAlignment="1" applyProtection="1">
      <alignment horizontal="center" vertical="center"/>
    </xf>
    <xf numFmtId="0" fontId="1" fillId="12" borderId="44" xfId="4" applyFill="1" applyBorder="1" applyAlignment="1" applyProtection="1">
      <alignment horizontal="left" vertical="center"/>
    </xf>
    <xf numFmtId="0" fontId="1" fillId="12" borderId="45" xfId="4" applyFill="1" applyBorder="1" applyAlignment="1" applyProtection="1">
      <alignment horizontal="left" vertical="center"/>
    </xf>
    <xf numFmtId="0" fontId="39" fillId="13" borderId="3" xfId="4" applyFont="1" applyFill="1" applyBorder="1" applyAlignment="1" applyProtection="1">
      <alignment horizontal="center" vertical="center"/>
    </xf>
    <xf numFmtId="0" fontId="32" fillId="12" borderId="46" xfId="4" applyFont="1" applyFill="1" applyBorder="1" applyAlignment="1" applyProtection="1">
      <alignment horizontal="left" vertical="center"/>
    </xf>
    <xf numFmtId="0" fontId="32" fillId="12" borderId="46" xfId="4" applyFont="1" applyFill="1" applyBorder="1" applyAlignment="1" applyProtection="1">
      <alignment horizontal="left" vertical="center" wrapText="1"/>
    </xf>
    <xf numFmtId="0" fontId="32" fillId="12" borderId="47" xfId="4" applyFont="1" applyFill="1" applyBorder="1" applyAlignment="1" applyProtection="1">
      <alignment horizontal="left" vertical="center"/>
    </xf>
    <xf numFmtId="0" fontId="32" fillId="12" borderId="48" xfId="4" applyFont="1" applyFill="1" applyBorder="1" applyAlignment="1" applyProtection="1">
      <alignment horizontal="left" vertical="center"/>
    </xf>
    <xf numFmtId="0" fontId="32" fillId="12" borderId="49" xfId="4" applyFont="1" applyFill="1" applyBorder="1" applyAlignment="1" applyProtection="1">
      <alignment horizontal="left" vertical="center"/>
    </xf>
    <xf numFmtId="0" fontId="40" fillId="12" borderId="48" xfId="4" applyFont="1" applyFill="1" applyBorder="1" applyAlignment="1" applyProtection="1">
      <alignment horizontal="left" vertical="center"/>
    </xf>
    <xf numFmtId="0" fontId="1" fillId="0" borderId="3" xfId="4" applyFont="1" applyBorder="1" applyAlignment="1" applyProtection="1">
      <alignment horizontal="left" vertical="center" wrapText="1"/>
    </xf>
    <xf numFmtId="0" fontId="1" fillId="0" borderId="50" xfId="4" applyBorder="1" applyAlignment="1" applyProtection="1">
      <alignment horizontal="left" vertical="center"/>
    </xf>
    <xf numFmtId="183" fontId="1" fillId="0" borderId="50" xfId="4" applyNumberFormat="1" applyBorder="1" applyAlignment="1" applyProtection="1">
      <alignment vertical="center"/>
    </xf>
    <xf numFmtId="0" fontId="1" fillId="0" borderId="51" xfId="4" applyBorder="1" applyAlignment="1" applyProtection="1">
      <alignment horizontal="left" vertical="center"/>
    </xf>
    <xf numFmtId="0" fontId="38" fillId="12" borderId="10" xfId="4" applyFont="1" applyFill="1" applyBorder="1" applyAlignment="1" applyProtection="1">
      <alignment horizontal="center" vertical="center"/>
    </xf>
    <xf numFmtId="0" fontId="1" fillId="12" borderId="52" xfId="4" applyFill="1" applyBorder="1" applyAlignment="1" applyProtection="1">
      <alignment horizontal="left" vertical="center"/>
    </xf>
    <xf numFmtId="0" fontId="1" fillId="12" borderId="53" xfId="4" applyFill="1" applyBorder="1" applyAlignment="1" applyProtection="1">
      <alignment horizontal="left" vertical="center"/>
    </xf>
    <xf numFmtId="0" fontId="39" fillId="13" borderId="10" xfId="4" applyFont="1" applyFill="1" applyBorder="1" applyAlignment="1" applyProtection="1">
      <alignment horizontal="center" vertical="center"/>
    </xf>
    <xf numFmtId="0" fontId="32" fillId="12" borderId="32" xfId="4" applyFont="1" applyFill="1" applyBorder="1" applyAlignment="1" applyProtection="1">
      <alignment horizontal="left" vertical="center"/>
    </xf>
    <xf numFmtId="0" fontId="32" fillId="12" borderId="32" xfId="4" applyFont="1" applyFill="1" applyBorder="1" applyAlignment="1" applyProtection="1">
      <alignment horizontal="left" vertical="center" wrapText="1"/>
    </xf>
    <xf numFmtId="0" fontId="32" fillId="12" borderId="25" xfId="4" applyFont="1" applyFill="1" applyBorder="1" applyAlignment="1" applyProtection="1">
      <alignment horizontal="left" vertical="center"/>
    </xf>
    <xf numFmtId="0" fontId="32" fillId="12" borderId="26" xfId="4" applyFont="1" applyFill="1" applyBorder="1" applyAlignment="1" applyProtection="1">
      <alignment horizontal="left" vertical="center"/>
    </xf>
    <xf numFmtId="0" fontId="32" fillId="12" borderId="12" xfId="4" applyFont="1" applyFill="1" applyBorder="1" applyAlignment="1" applyProtection="1">
      <alignment horizontal="left" vertical="center"/>
    </xf>
    <xf numFmtId="0" fontId="40" fillId="12" borderId="26" xfId="4" applyFont="1" applyFill="1" applyBorder="1" applyAlignment="1" applyProtection="1">
      <alignment horizontal="left" vertical="center"/>
    </xf>
    <xf numFmtId="0" fontId="1" fillId="0" borderId="10" xfId="4" applyFont="1" applyBorder="1" applyAlignment="1" applyProtection="1">
      <alignment horizontal="left" vertical="center" wrapText="1"/>
    </xf>
    <xf numFmtId="0" fontId="1" fillId="0" borderId="0" xfId="4" applyBorder="1" applyAlignment="1" applyProtection="1">
      <alignment horizontal="left" vertical="center"/>
    </xf>
    <xf numFmtId="183" fontId="41" fillId="0" borderId="0" xfId="4" applyNumberFormat="1" applyFont="1" applyBorder="1" applyAlignment="1" applyProtection="1">
      <alignment horizontal="center"/>
    </xf>
    <xf numFmtId="0" fontId="1" fillId="0" borderId="13" xfId="4" applyBorder="1" applyAlignment="1" applyProtection="1">
      <alignment horizontal="left" vertical="center"/>
    </xf>
    <xf numFmtId="0" fontId="26" fillId="12" borderId="54" xfId="4" applyFont="1" applyFill="1" applyBorder="1" applyAlignment="1" applyProtection="1">
      <alignment horizontal="center" vertical="center"/>
    </xf>
    <xf numFmtId="0" fontId="38" fillId="2" borderId="19" xfId="4" applyFont="1" applyFill="1" applyBorder="1" applyAlignment="1" applyProtection="1">
      <alignment horizontal="center" vertical="center"/>
    </xf>
    <xf numFmtId="0" fontId="1" fillId="12" borderId="54" xfId="4" applyFont="1" applyFill="1" applyBorder="1" applyAlignment="1" applyProtection="1">
      <alignment horizontal="center" vertical="center" wrapText="1"/>
    </xf>
    <xf numFmtId="0" fontId="1" fillId="0" borderId="55" xfId="4" applyBorder="1" applyAlignment="1" applyProtection="1">
      <alignment horizontal="left" vertical="center"/>
    </xf>
    <xf numFmtId="0" fontId="1" fillId="0" borderId="56" xfId="4" applyBorder="1" applyAlignment="1" applyProtection="1">
      <alignment horizontal="left" vertical="center" wrapText="1"/>
    </xf>
    <xf numFmtId="0" fontId="39" fillId="13" borderId="57" xfId="4" applyFont="1" applyFill="1" applyBorder="1" applyAlignment="1" applyProtection="1">
      <alignment horizontal="center" vertical="center"/>
    </xf>
    <xf numFmtId="0" fontId="1" fillId="12" borderId="58" xfId="4" applyFill="1" applyBorder="1" applyProtection="1">
      <alignment vertical="center"/>
    </xf>
    <xf numFmtId="0" fontId="32" fillId="12" borderId="59" xfId="4" applyFont="1" applyFill="1" applyBorder="1" applyProtection="1">
      <alignment vertical="center"/>
    </xf>
    <xf numFmtId="0" fontId="4" fillId="12" borderId="59" xfId="4" applyFont="1" applyFill="1" applyBorder="1" applyProtection="1">
      <alignment vertical="center"/>
    </xf>
    <xf numFmtId="0" fontId="32" fillId="12" borderId="60" xfId="4" applyFont="1" applyFill="1" applyBorder="1" applyAlignment="1" applyProtection="1">
      <alignment horizontal="left" vertical="center" wrapText="1"/>
    </xf>
    <xf numFmtId="0" fontId="32" fillId="12" borderId="58" xfId="4" applyFont="1" applyFill="1" applyBorder="1" applyAlignment="1" applyProtection="1">
      <alignment horizontal="left" vertical="center"/>
    </xf>
    <xf numFmtId="0" fontId="42" fillId="12" borderId="61" xfId="4" applyFont="1" applyFill="1" applyBorder="1" applyProtection="1">
      <alignment vertical="center"/>
    </xf>
    <xf numFmtId="0" fontId="40" fillId="12" borderId="58" xfId="4" applyFont="1" applyFill="1" applyBorder="1" applyProtection="1">
      <alignment vertical="center"/>
    </xf>
    <xf numFmtId="183" fontId="1" fillId="0" borderId="0" xfId="4" applyNumberFormat="1" applyBorder="1" applyAlignment="1" applyProtection="1">
      <alignment vertical="center"/>
    </xf>
    <xf numFmtId="0" fontId="38" fillId="0" borderId="10" xfId="4" applyFont="1" applyBorder="1" applyAlignment="1" applyProtection="1">
      <alignment horizontal="center" vertical="center"/>
    </xf>
    <xf numFmtId="0" fontId="1" fillId="0" borderId="52" xfId="4" applyBorder="1" applyAlignment="1" applyProtection="1">
      <alignment horizontal="left" vertical="center"/>
    </xf>
    <xf numFmtId="0" fontId="1" fillId="0" borderId="53" xfId="4" applyBorder="1" applyAlignment="1" applyProtection="1">
      <alignment horizontal="left" vertical="center"/>
    </xf>
    <xf numFmtId="38" fontId="1" fillId="0" borderId="62" xfId="1" applyFont="1" applyBorder="1" applyProtection="1">
      <alignment vertical="center"/>
    </xf>
    <xf numFmtId="38" fontId="32" fillId="0" borderId="63" xfId="1" applyFont="1" applyBorder="1" applyProtection="1">
      <alignment vertical="center"/>
    </xf>
    <xf numFmtId="38" fontId="32" fillId="12" borderId="63" xfId="1" applyFont="1" applyFill="1" applyBorder="1" applyProtection="1">
      <alignment vertical="center"/>
    </xf>
    <xf numFmtId="38" fontId="32" fillId="12" borderId="64" xfId="1" applyFont="1" applyFill="1" applyBorder="1" applyProtection="1">
      <alignment vertical="center"/>
    </xf>
    <xf numFmtId="38" fontId="40" fillId="12" borderId="62" xfId="1" applyFont="1" applyFill="1" applyBorder="1" applyProtection="1">
      <alignment vertical="center"/>
    </xf>
    <xf numFmtId="0" fontId="38" fillId="0" borderId="19" xfId="4" applyFont="1" applyBorder="1" applyAlignment="1" applyProtection="1">
      <alignment horizontal="center" vertical="center"/>
    </xf>
    <xf numFmtId="0" fontId="1" fillId="0" borderId="65" xfId="4" applyBorder="1" applyAlignment="1" applyProtection="1">
      <alignment horizontal="left" vertical="center"/>
    </xf>
    <xf numFmtId="0" fontId="1" fillId="0" borderId="66" xfId="4" applyBorder="1" applyAlignment="1" applyProtection="1">
      <alignment horizontal="left" vertical="center"/>
    </xf>
    <xf numFmtId="0" fontId="39" fillId="13" borderId="19" xfId="4" applyFont="1" applyFill="1" applyBorder="1" applyAlignment="1" applyProtection="1">
      <alignment horizontal="center" vertical="center"/>
    </xf>
    <xf numFmtId="0" fontId="1" fillId="12" borderId="67" xfId="4" applyFill="1" applyBorder="1" applyAlignment="1" applyProtection="1">
      <alignment horizontal="center" vertical="center"/>
    </xf>
    <xf numFmtId="0" fontId="32" fillId="12" borderId="68" xfId="4" applyFont="1" applyFill="1" applyBorder="1" applyAlignment="1" applyProtection="1">
      <alignment horizontal="center" vertical="center"/>
    </xf>
    <xf numFmtId="0" fontId="4" fillId="12" borderId="68" xfId="4" applyFont="1" applyFill="1" applyBorder="1" applyAlignment="1" applyProtection="1">
      <alignment horizontal="center" vertical="center"/>
    </xf>
    <xf numFmtId="0" fontId="32" fillId="12" borderId="2" xfId="4" applyFont="1" applyFill="1" applyBorder="1" applyAlignment="1" applyProtection="1">
      <alignment horizontal="center" vertical="center"/>
    </xf>
    <xf numFmtId="0" fontId="40" fillId="12" borderId="67" xfId="4" applyFont="1" applyFill="1" applyBorder="1" applyAlignment="1" applyProtection="1">
      <alignment horizontal="center" vertical="center"/>
    </xf>
    <xf numFmtId="0" fontId="1" fillId="0" borderId="19" xfId="4" applyFont="1" applyBorder="1" applyAlignment="1" applyProtection="1">
      <alignment horizontal="left" vertical="center" wrapText="1"/>
    </xf>
    <xf numFmtId="0" fontId="1" fillId="0" borderId="2" xfId="4" applyBorder="1" applyAlignment="1" applyProtection="1">
      <alignment horizontal="left" vertical="center"/>
    </xf>
    <xf numFmtId="183" fontId="1" fillId="0" borderId="2" xfId="4" applyNumberFormat="1" applyBorder="1" applyAlignment="1" applyProtection="1">
      <alignment vertical="center"/>
    </xf>
    <xf numFmtId="0" fontId="1" fillId="0" borderId="21" xfId="4" applyBorder="1" applyAlignment="1" applyProtection="1">
      <alignment horizontal="left" vertical="center"/>
    </xf>
    <xf numFmtId="0" fontId="7" fillId="0" borderId="0" xfId="4" applyFont="1" applyProtection="1">
      <alignment vertical="center"/>
    </xf>
    <xf numFmtId="0" fontId="6" fillId="0" borderId="30" xfId="0" applyFont="1" applyBorder="1" applyAlignment="1">
      <alignment horizontal="center" vertical="center"/>
    </xf>
    <xf numFmtId="49" fontId="6" fillId="0" borderId="22" xfId="0" applyNumberFormat="1"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49" fontId="6" fillId="0" borderId="25" xfId="0" applyNumberFormat="1"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2" borderId="0" xfId="6" applyFont="1" applyFill="1" applyAlignment="1">
      <alignment vertical="center"/>
    </xf>
    <xf numFmtId="0" fontId="7" fillId="2" borderId="22" xfId="6" applyFont="1" applyFill="1" applyBorder="1" applyAlignment="1">
      <alignment horizontal="center" vertical="center"/>
    </xf>
    <xf numFmtId="0" fontId="7" fillId="2" borderId="23" xfId="6" applyFont="1" applyFill="1" applyBorder="1" applyAlignment="1">
      <alignment horizontal="center" vertical="center"/>
    </xf>
    <xf numFmtId="0" fontId="6" fillId="2" borderId="23" xfId="6" applyFont="1" applyFill="1" applyBorder="1"/>
    <xf numFmtId="0" fontId="7" fillId="2" borderId="23" xfId="6" applyFont="1" applyFill="1" applyBorder="1" applyAlignment="1">
      <alignment horizontal="left" vertical="center"/>
    </xf>
    <xf numFmtId="0" fontId="7" fillId="2" borderId="23" xfId="6" applyFont="1" applyFill="1" applyBorder="1" applyAlignment="1">
      <alignment vertical="top"/>
    </xf>
    <xf numFmtId="0" fontId="6" fillId="2" borderId="23" xfId="6" applyFont="1" applyFill="1" applyBorder="1" applyAlignment="1">
      <alignment vertical="top" wrapText="1"/>
    </xf>
    <xf numFmtId="49" fontId="7" fillId="2" borderId="23" xfId="6" applyNumberFormat="1" applyFont="1" applyFill="1" applyBorder="1" applyAlignment="1">
      <alignment horizontal="right" vertical="top"/>
    </xf>
    <xf numFmtId="0" fontId="7" fillId="2" borderId="23" xfId="6" applyFont="1" applyFill="1" applyBorder="1" applyAlignment="1">
      <alignment vertical="center"/>
    </xf>
    <xf numFmtId="0" fontId="6" fillId="2" borderId="24" xfId="6" applyFont="1" applyFill="1" applyBorder="1"/>
    <xf numFmtId="0" fontId="7" fillId="2" borderId="35" xfId="6" applyFont="1" applyFill="1" applyBorder="1" applyAlignment="1">
      <alignment horizontal="center" vertical="center"/>
    </xf>
    <xf numFmtId="0" fontId="7" fillId="2" borderId="0" xfId="6" applyFont="1" applyFill="1" applyBorder="1" applyAlignment="1">
      <alignment horizontal="center" vertical="center"/>
    </xf>
    <xf numFmtId="0" fontId="7" fillId="2" borderId="0" xfId="6" applyFont="1" applyFill="1" applyBorder="1" applyAlignment="1">
      <alignment horizontal="left" vertical="center"/>
    </xf>
    <xf numFmtId="0" fontId="8" fillId="2" borderId="0" xfId="6" applyFont="1" applyFill="1" applyBorder="1" applyAlignment="1">
      <alignment horizontal="left" vertical="top" wrapText="1"/>
    </xf>
    <xf numFmtId="0" fontId="6" fillId="2" borderId="0" xfId="6" applyFont="1" applyFill="1" applyBorder="1" applyAlignment="1">
      <alignment vertical="top" wrapText="1"/>
    </xf>
    <xf numFmtId="0" fontId="7" fillId="2" borderId="30" xfId="6" applyFont="1" applyFill="1" applyBorder="1" applyAlignment="1">
      <alignment horizontal="center" vertical="center"/>
    </xf>
    <xf numFmtId="0" fontId="7" fillId="2" borderId="30" xfId="6" applyFont="1" applyFill="1" applyBorder="1" applyAlignment="1">
      <alignment horizontal="center" vertical="center" wrapText="1"/>
    </xf>
    <xf numFmtId="0" fontId="6" fillId="2" borderId="26" xfId="6" applyFont="1" applyFill="1" applyBorder="1"/>
    <xf numFmtId="0" fontId="7" fillId="2" borderId="0" xfId="6" applyFont="1" applyFill="1" applyBorder="1" applyAlignment="1">
      <alignment vertical="top" wrapText="1"/>
    </xf>
    <xf numFmtId="0" fontId="6" fillId="2" borderId="35" xfId="6" applyFont="1" applyFill="1" applyBorder="1"/>
    <xf numFmtId="177" fontId="7" fillId="2" borderId="30" xfId="2" applyNumberFormat="1" applyFont="1" applyFill="1" applyBorder="1" applyAlignment="1">
      <alignment horizontal="right" vertical="center"/>
    </xf>
    <xf numFmtId="58" fontId="7" fillId="2" borderId="30" xfId="6" applyNumberFormat="1" applyFont="1" applyFill="1" applyBorder="1" applyAlignment="1">
      <alignment horizontal="right" vertical="center"/>
    </xf>
    <xf numFmtId="0" fontId="7" fillId="2" borderId="30" xfId="6" applyFont="1" applyFill="1" applyBorder="1" applyAlignment="1" applyProtection="1">
      <alignment horizontal="left" vertical="top"/>
      <protection locked="0"/>
    </xf>
    <xf numFmtId="0" fontId="7" fillId="2" borderId="0" xfId="6" applyFont="1" applyFill="1" applyBorder="1" applyAlignment="1">
      <alignment vertical="center" wrapText="1"/>
    </xf>
    <xf numFmtId="0" fontId="27" fillId="2" borderId="0" xfId="6" applyFont="1" applyFill="1" applyBorder="1" applyAlignment="1">
      <alignment horizontal="center"/>
    </xf>
    <xf numFmtId="0" fontId="7" fillId="2" borderId="0" xfId="6" applyFont="1" applyFill="1" applyBorder="1" applyAlignment="1">
      <alignment horizontal="center"/>
    </xf>
    <xf numFmtId="0" fontId="6" fillId="2" borderId="0" xfId="6" applyFont="1" applyFill="1" applyBorder="1" applyAlignment="1">
      <alignment horizontal="center"/>
    </xf>
    <xf numFmtId="0" fontId="7" fillId="2" borderId="0" xfId="6" applyFont="1" applyFill="1" applyBorder="1" applyAlignment="1">
      <alignment horizontal="center" vertical="top" wrapText="1"/>
    </xf>
    <xf numFmtId="0" fontId="7" fillId="2" borderId="0" xfId="6" applyFont="1" applyFill="1" applyBorder="1" applyAlignment="1">
      <alignment vertical="center"/>
    </xf>
    <xf numFmtId="0" fontId="7" fillId="2" borderId="69" xfId="6" applyFont="1" applyFill="1" applyBorder="1" applyAlignment="1">
      <alignment horizontal="center" vertical="center"/>
    </xf>
    <xf numFmtId="177" fontId="7" fillId="2" borderId="69" xfId="2" applyNumberFormat="1" applyFont="1" applyFill="1" applyBorder="1" applyAlignment="1">
      <alignment horizontal="right" vertical="center"/>
    </xf>
    <xf numFmtId="58" fontId="7" fillId="2" borderId="69" xfId="6" applyNumberFormat="1" applyFont="1" applyFill="1" applyBorder="1" applyAlignment="1">
      <alignment horizontal="right" vertical="center"/>
    </xf>
    <xf numFmtId="0" fontId="7" fillId="2" borderId="0" xfId="6" applyFont="1" applyFill="1" applyBorder="1" applyAlignment="1">
      <alignment horizontal="left" vertical="center" shrinkToFit="1"/>
    </xf>
    <xf numFmtId="0" fontId="7" fillId="2" borderId="33" xfId="6" applyFont="1" applyFill="1" applyBorder="1" applyAlignment="1">
      <alignment horizontal="center" vertical="center"/>
    </xf>
    <xf numFmtId="177" fontId="7" fillId="2" borderId="33" xfId="2" applyNumberFormat="1" applyFont="1" applyFill="1" applyBorder="1" applyAlignment="1" applyProtection="1">
      <alignment horizontal="right" vertical="center"/>
      <protection locked="0"/>
    </xf>
    <xf numFmtId="58" fontId="7" fillId="2" borderId="33" xfId="6" applyNumberFormat="1" applyFont="1" applyFill="1" applyBorder="1" applyAlignment="1" applyProtection="1">
      <alignment horizontal="right" vertical="center"/>
      <protection locked="0"/>
    </xf>
    <xf numFmtId="58" fontId="7" fillId="2" borderId="0" xfId="6" applyNumberFormat="1" applyFont="1" applyFill="1" applyBorder="1" applyAlignment="1" applyProtection="1">
      <alignment horizontal="right" vertical="center" indent="1"/>
      <protection locked="0"/>
    </xf>
    <xf numFmtId="177" fontId="7" fillId="2" borderId="30" xfId="2" applyNumberFormat="1" applyFont="1" applyFill="1" applyBorder="1" applyAlignment="1" applyProtection="1">
      <alignment horizontal="right" vertical="center"/>
      <protection locked="0"/>
    </xf>
    <xf numFmtId="58" fontId="7" fillId="2" borderId="30" xfId="6" applyNumberFormat="1" applyFont="1" applyFill="1" applyBorder="1" applyAlignment="1" applyProtection="1">
      <alignment horizontal="right" vertical="center"/>
      <protection locked="0"/>
    </xf>
    <xf numFmtId="58" fontId="6" fillId="2" borderId="0" xfId="6" applyNumberFormat="1" applyFont="1" applyFill="1" applyAlignment="1">
      <alignment horizontal="right"/>
    </xf>
    <xf numFmtId="0" fontId="6" fillId="2" borderId="35" xfId="6" applyFont="1" applyFill="1" applyBorder="1" applyAlignment="1">
      <alignment horizontal="right"/>
    </xf>
    <xf numFmtId="0" fontId="6" fillId="2" borderId="0" xfId="6" applyNumberFormat="1" applyFont="1" applyFill="1" applyAlignment="1">
      <alignment horizontal="right"/>
    </xf>
    <xf numFmtId="184" fontId="6" fillId="2" borderId="27" xfId="6" applyNumberFormat="1" applyFont="1" applyFill="1" applyBorder="1" applyAlignment="1">
      <alignment horizontal="left"/>
    </xf>
    <xf numFmtId="58" fontId="7" fillId="2" borderId="28" xfId="6" applyNumberFormat="1" applyFont="1" applyFill="1" applyBorder="1" applyAlignment="1" applyProtection="1">
      <alignment horizontal="right" vertical="center" indent="1"/>
      <protection locked="0"/>
    </xf>
    <xf numFmtId="0" fontId="6" fillId="2" borderId="28" xfId="6" applyFont="1" applyFill="1" applyBorder="1"/>
    <xf numFmtId="0" fontId="6" fillId="2" borderId="28" xfId="6" applyFont="1" applyFill="1" applyBorder="1" applyAlignment="1">
      <alignment horizontal="right"/>
    </xf>
    <xf numFmtId="0" fontId="7" fillId="2" borderId="28" xfId="6" applyFont="1" applyFill="1" applyBorder="1" applyAlignment="1">
      <alignment horizontal="left" vertical="center" shrinkToFit="1"/>
    </xf>
    <xf numFmtId="0" fontId="29" fillId="2" borderId="28" xfId="6" applyFont="1" applyFill="1" applyBorder="1" applyAlignment="1">
      <alignment vertical="center" shrinkToFit="1"/>
    </xf>
    <xf numFmtId="0" fontId="7" fillId="2" borderId="28" xfId="6" applyFont="1" applyFill="1" applyBorder="1" applyAlignment="1">
      <alignment vertical="top" wrapText="1"/>
    </xf>
    <xf numFmtId="0" fontId="6" fillId="2" borderId="28" xfId="6" applyFont="1" applyFill="1" applyBorder="1" applyAlignment="1">
      <alignment vertical="top" wrapText="1"/>
    </xf>
    <xf numFmtId="0" fontId="6" fillId="2" borderId="28" xfId="6" applyFont="1" applyFill="1" applyBorder="1" applyAlignment="1">
      <alignment vertical="center"/>
    </xf>
    <xf numFmtId="0" fontId="6" fillId="2" borderId="29" xfId="6" applyFont="1" applyFill="1" applyBorder="1" applyAlignment="1">
      <alignment horizontal="right"/>
    </xf>
    <xf numFmtId="184" fontId="6" fillId="2" borderId="0" xfId="6" applyNumberFormat="1" applyFont="1" applyFill="1" applyAlignment="1">
      <alignment horizontal="left"/>
    </xf>
    <xf numFmtId="0" fontId="6" fillId="2" borderId="0" xfId="6" applyFont="1" applyFill="1" applyAlignment="1">
      <alignment horizontal="left" vertical="top" wrapText="1"/>
    </xf>
    <xf numFmtId="0" fontId="6" fillId="0" borderId="35" xfId="5" applyFont="1" applyBorder="1" applyAlignment="1">
      <alignment vertical="center"/>
    </xf>
    <xf numFmtId="178" fontId="7" fillId="0" borderId="0" xfId="5" applyNumberFormat="1" applyFont="1" applyBorder="1" applyAlignment="1" applyProtection="1">
      <alignment horizontal="distributed" vertical="center"/>
      <protection locked="0"/>
    </xf>
    <xf numFmtId="0" fontId="6" fillId="0" borderId="0" xfId="0" applyFont="1" applyProtection="1">
      <protection locked="0"/>
    </xf>
    <xf numFmtId="0" fontId="6" fillId="0" borderId="26" xfId="0" applyFont="1" applyBorder="1" applyAlignment="1" applyProtection="1">
      <alignment vertical="center"/>
      <protection locked="0"/>
    </xf>
    <xf numFmtId="0" fontId="10" fillId="0" borderId="31" xfId="0" applyFont="1" applyBorder="1" applyAlignment="1" applyProtection="1">
      <alignment vertical="center" wrapText="1"/>
      <protection locked="0"/>
    </xf>
    <xf numFmtId="0" fontId="6" fillId="14" borderId="0" xfId="0" applyFont="1" applyFill="1" applyProtection="1"/>
    <xf numFmtId="0" fontId="6" fillId="0" borderId="0" xfId="0" applyFont="1" applyAlignment="1" applyProtection="1">
      <protection locked="0"/>
    </xf>
    <xf numFmtId="0" fontId="6" fillId="0" borderId="30" xfId="0" applyNumberFormat="1" applyFont="1" applyBorder="1" applyAlignment="1" applyProtection="1">
      <protection locked="0"/>
    </xf>
    <xf numFmtId="0" fontId="6" fillId="0" borderId="0" xfId="0" applyFont="1" applyAlignment="1" applyProtection="1">
      <alignment horizontal="center"/>
      <protection locked="0"/>
    </xf>
    <xf numFmtId="177" fontId="6" fillId="0" borderId="30" xfId="0" applyNumberFormat="1" applyFont="1" applyBorder="1" applyProtection="1">
      <protection locked="0"/>
    </xf>
    <xf numFmtId="0" fontId="6" fillId="0" borderId="0" xfId="0" applyFont="1" applyBorder="1" applyAlignment="1" applyProtection="1">
      <alignment horizontal="center" vertical="center"/>
      <protection locked="0"/>
    </xf>
    <xf numFmtId="185" fontId="10" fillId="0" borderId="63" xfId="0" applyNumberFormat="1" applyFont="1" applyBorder="1" applyAlignment="1" applyProtection="1">
      <alignment horizontal="center" vertical="center" wrapText="1"/>
      <protection locked="0"/>
    </xf>
    <xf numFmtId="185" fontId="10" fillId="0" borderId="59" xfId="0"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21" fillId="0" borderId="30" xfId="0" applyNumberFormat="1" applyFont="1" applyBorder="1" applyAlignment="1" applyProtection="1">
      <protection locked="0"/>
    </xf>
    <xf numFmtId="0" fontId="6" fillId="0" borderId="0" xfId="0" applyFont="1" applyBorder="1" applyProtection="1">
      <protection locked="0"/>
    </xf>
    <xf numFmtId="0" fontId="6" fillId="0" borderId="0" xfId="0" applyNumberFormat="1" applyFont="1" applyBorder="1" applyAlignment="1" applyProtection="1">
      <protection locked="0"/>
    </xf>
    <xf numFmtId="0" fontId="3" fillId="0" borderId="0" xfId="8">
      <alignment vertical="center"/>
    </xf>
  </cellXfs>
  <cellStyles count="11">
    <cellStyle name="桁区切り 2" xfId="1"/>
    <cellStyle name="桁区切り 3" xfId="2"/>
    <cellStyle name="桁区切り 4" xfId="3"/>
    <cellStyle name="標準" xfId="0" builtinId="0"/>
    <cellStyle name="標準 2" xfId="4"/>
    <cellStyle name="標準 2 2" xfId="5"/>
    <cellStyle name="標準 3" xfId="6"/>
    <cellStyle name="標準 4" xfId="7"/>
    <cellStyle name="標準 5" xfId="8"/>
    <cellStyle name="標準_orgsht56" xfId="9"/>
    <cellStyle name="ＮＨＫ" xfId="10"/>
  </cellStyles>
  <dxfs count="19">
    <dxf>
      <fill>
        <patternFill>
          <bgColor rgb="FFFFFF00"/>
        </patternFill>
      </fill>
    </dxf>
    <dxf>
      <fill>
        <patternFill>
          <bgColor rgb="FFFFFF00"/>
        </patternFill>
      </fill>
    </dxf>
    <dxf>
      <fill>
        <patternFill>
          <bgColor rgb="FFFFFF66"/>
        </patternFill>
      </fill>
    </dxf>
    <dxf>
      <fill>
        <patternFill>
          <bgColor rgb="FFFFFF00"/>
        </patternFill>
      </fill>
    </dxf>
    <dxf>
      <fill>
        <patternFill>
          <bgColor rgb="FFFFFF00"/>
        </patternFill>
      </fill>
    </dxf>
    <dxf>
      <numFmt numFmtId="186" formatCode="&quot;延水産第&quot;###&quot;-2号&quot;"/>
    </dxf>
    <dxf>
      <fill>
        <patternFill>
          <bgColor rgb="FFFFFF00"/>
        </patternFill>
      </fill>
      <border>
        <left style="thin">
          <color auto="1"/>
        </left>
        <right style="thin">
          <color auto="1"/>
        </right>
        <top style="thin">
          <color auto="1"/>
        </top>
        <bottom style="thin">
          <color auto="1"/>
        </bottom>
      </border>
    </dxf>
    <dxf>
      <numFmt numFmtId="186" formatCode="&quot;延水産第&quot;###&quot;-2号&quot;"/>
    </dxf>
    <dxf>
      <fill>
        <patternFill>
          <bgColor rgb="FFFFFF00"/>
        </patternFill>
      </fill>
      <border>
        <left style="thin">
          <color auto="1"/>
        </left>
        <right style="thin">
          <color auto="1"/>
        </right>
        <top style="thin">
          <color auto="1"/>
        </top>
        <bottom style="thin">
          <color auto="1"/>
        </bottom>
      </border>
    </dxf>
    <dxf>
      <fill>
        <patternFill>
          <bgColor rgb="FFFFFF66"/>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ont>
        <color rgb="FFFF0000"/>
      </font>
    </dxf>
    <dxf>
      <fill>
        <patternFill>
          <bgColor rgb="FFFFFF66"/>
        </patternFill>
      </fill>
    </dxf>
  </dxfs>
  <tableStyles count="0" defaultTableStyle="TableStyleMedium2" defaultPivotStyle="PivotStyleMedium9"/>
  <colors>
    <mruColors>
      <color rgb="FFFFFF66"/>
      <color rgb="FFFFFF99"/>
      <color rgb="FF99FF99"/>
      <color rgb="FF0000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66675</xdr:colOff>
      <xdr:row>1</xdr:row>
      <xdr:rowOff>171450</xdr:rowOff>
    </xdr:from>
    <xdr:to xmlns:xdr="http://schemas.openxmlformats.org/drawingml/2006/spreadsheetDrawing">
      <xdr:col>7</xdr:col>
      <xdr:colOff>552450</xdr:colOff>
      <xdr:row>18</xdr:row>
      <xdr:rowOff>147955</xdr:rowOff>
    </xdr:to>
    <xdr:sp macro="" textlink="">
      <xdr:nvSpPr>
        <xdr:cNvPr id="2" name="角丸四角形 1"/>
        <xdr:cNvSpPr/>
      </xdr:nvSpPr>
      <xdr:spPr>
        <a:xfrm>
          <a:off x="66675" y="419100"/>
          <a:ext cx="7200900" cy="38385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1827530</xdr:colOff>
      <xdr:row>1</xdr:row>
      <xdr:rowOff>48260</xdr:rowOff>
    </xdr:from>
    <xdr:to xmlns:xdr="http://schemas.openxmlformats.org/drawingml/2006/spreadsheetDrawing">
      <xdr:col>4</xdr:col>
      <xdr:colOff>398780</xdr:colOff>
      <xdr:row>2</xdr:row>
      <xdr:rowOff>0</xdr:rowOff>
    </xdr:to>
    <xdr:sp macro="" textlink="">
      <xdr:nvSpPr>
        <xdr:cNvPr id="3" name="テキスト ボックス 2"/>
        <xdr:cNvSpPr txBox="1"/>
      </xdr:nvSpPr>
      <xdr:spPr>
        <a:xfrm>
          <a:off x="3027680" y="295910"/>
          <a:ext cx="1190625" cy="237490"/>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latin typeface="HG丸ｺﾞｼｯｸM-PRO"/>
              <a:ea typeface="HG丸ｺﾞｼｯｸM-PRO"/>
            </a:rPr>
            <a:t>申請時に入力</a:t>
          </a:r>
        </a:p>
      </xdr:txBody>
    </xdr:sp>
    <xdr:clientData/>
  </xdr:twoCellAnchor>
  <xdr:twoCellAnchor>
    <xdr:from xmlns:xdr="http://schemas.openxmlformats.org/drawingml/2006/spreadsheetDrawing">
      <xdr:col>7</xdr:col>
      <xdr:colOff>609600</xdr:colOff>
      <xdr:row>1</xdr:row>
      <xdr:rowOff>189230</xdr:rowOff>
    </xdr:from>
    <xdr:to xmlns:xdr="http://schemas.openxmlformats.org/drawingml/2006/spreadsheetDrawing">
      <xdr:col>10</xdr:col>
      <xdr:colOff>116205</xdr:colOff>
      <xdr:row>18</xdr:row>
      <xdr:rowOff>0</xdr:rowOff>
    </xdr:to>
    <xdr:sp macro="" textlink="">
      <xdr:nvSpPr>
        <xdr:cNvPr id="4" name="角丸四角形 3"/>
        <xdr:cNvSpPr/>
      </xdr:nvSpPr>
      <xdr:spPr>
        <a:xfrm>
          <a:off x="7324725" y="436880"/>
          <a:ext cx="3107055" cy="3672840"/>
        </a:xfrm>
        <a:prstGeom prst="roundRect">
          <a:avLst>
            <a:gd name="adj" fmla="val 1381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746760</xdr:colOff>
      <xdr:row>1</xdr:row>
      <xdr:rowOff>51435</xdr:rowOff>
    </xdr:from>
    <xdr:to xmlns:xdr="http://schemas.openxmlformats.org/drawingml/2006/spreadsheetDrawing">
      <xdr:col>9</xdr:col>
      <xdr:colOff>1106805</xdr:colOff>
      <xdr:row>2</xdr:row>
      <xdr:rowOff>23495</xdr:rowOff>
    </xdr:to>
    <xdr:sp macro="" textlink="">
      <xdr:nvSpPr>
        <xdr:cNvPr id="5" name="テキスト ボックス 4"/>
        <xdr:cNvSpPr txBox="1"/>
      </xdr:nvSpPr>
      <xdr:spPr>
        <a:xfrm>
          <a:off x="8147685" y="299085"/>
          <a:ext cx="1322070" cy="257810"/>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latin typeface="HG丸ｺﾞｼｯｸM-PRO"/>
              <a:ea typeface="HG丸ｺﾞｼｯｸM-PRO"/>
            </a:rPr>
            <a:t>事業終了後に入力</a:t>
          </a:r>
        </a:p>
      </xdr:txBody>
    </xdr:sp>
    <xdr:clientData/>
  </xdr:twoCellAnchor>
  <xdr:twoCellAnchor>
    <xdr:from xmlns:xdr="http://schemas.openxmlformats.org/drawingml/2006/spreadsheetDrawing">
      <xdr:col>10</xdr:col>
      <xdr:colOff>179705</xdr:colOff>
      <xdr:row>1</xdr:row>
      <xdr:rowOff>193675</xdr:rowOff>
    </xdr:from>
    <xdr:to xmlns:xdr="http://schemas.openxmlformats.org/drawingml/2006/spreadsheetDrawing">
      <xdr:col>13</xdr:col>
      <xdr:colOff>147955</xdr:colOff>
      <xdr:row>18</xdr:row>
      <xdr:rowOff>0</xdr:rowOff>
    </xdr:to>
    <xdr:sp macro="" textlink="">
      <xdr:nvSpPr>
        <xdr:cNvPr id="6" name="角丸四角形 5"/>
        <xdr:cNvSpPr/>
      </xdr:nvSpPr>
      <xdr:spPr>
        <a:xfrm>
          <a:off x="10495280" y="441325"/>
          <a:ext cx="3006725" cy="3668395"/>
        </a:xfrm>
        <a:prstGeom prst="roundRect">
          <a:avLst>
            <a:gd name="adj" fmla="val 1381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42545</xdr:colOff>
      <xdr:row>1</xdr:row>
      <xdr:rowOff>55880</xdr:rowOff>
    </xdr:from>
    <xdr:to xmlns:xdr="http://schemas.openxmlformats.org/drawingml/2006/spreadsheetDrawing">
      <xdr:col>12</xdr:col>
      <xdr:colOff>1238250</xdr:colOff>
      <xdr:row>2</xdr:row>
      <xdr:rowOff>27305</xdr:rowOff>
    </xdr:to>
    <xdr:sp macro="" textlink="">
      <xdr:nvSpPr>
        <xdr:cNvPr id="7" name="テキスト ボックス 6"/>
        <xdr:cNvSpPr txBox="1"/>
      </xdr:nvSpPr>
      <xdr:spPr>
        <a:xfrm>
          <a:off x="10834370" y="303530"/>
          <a:ext cx="2310130" cy="25717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latin typeface="HG丸ｺﾞｼｯｸM-PRO"/>
              <a:ea typeface="HG丸ｺﾞｼｯｸM-PRO"/>
            </a:rPr>
            <a:t>額確定通知書受け取り後に入力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34</xdr:col>
      <xdr:colOff>24765</xdr:colOff>
      <xdr:row>38</xdr:row>
      <xdr:rowOff>83185</xdr:rowOff>
    </xdr:from>
    <xdr:to xmlns:xdr="http://schemas.openxmlformats.org/drawingml/2006/spreadsheetDrawing">
      <xdr:col>53</xdr:col>
      <xdr:colOff>173990</xdr:colOff>
      <xdr:row>42</xdr:row>
      <xdr:rowOff>108585</xdr:rowOff>
    </xdr:to>
    <xdr:sp macro="" textlink="">
      <xdr:nvSpPr>
        <xdr:cNvPr id="2" name="テキスト ボックス 1"/>
        <xdr:cNvSpPr txBox="1"/>
      </xdr:nvSpPr>
      <xdr:spPr>
        <a:xfrm>
          <a:off x="6501765" y="7322185"/>
          <a:ext cx="3768725" cy="78740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a:solidFill>
                <a:srgbClr val="FF0000"/>
              </a:solidFill>
              <a:latin typeface="Meiryo UI"/>
              <a:ea typeface="Meiryo UI"/>
              <a:cs typeface="Meiryo UI"/>
            </a:rPr>
            <a:t>　</a:t>
          </a:r>
          <a:r>
            <a:rPr kumimoji="1" lang="en-US" altLang="ja-JP" sz="1600">
              <a:solidFill>
                <a:srgbClr val="FF0000"/>
              </a:solidFill>
              <a:latin typeface="Meiryo UI"/>
              <a:ea typeface="Meiryo UI"/>
              <a:cs typeface="Meiryo UI"/>
            </a:rPr>
            <a:t>3</a:t>
          </a:r>
          <a:r>
            <a:rPr kumimoji="1" lang="ja-JP" altLang="en-US" sz="1600">
              <a:solidFill>
                <a:srgbClr val="FF0000"/>
              </a:solidFill>
              <a:latin typeface="Meiryo UI"/>
              <a:ea typeface="Meiryo UI"/>
              <a:cs typeface="Meiryo UI"/>
            </a:rPr>
            <a:t>　事業の目的及び内容</a:t>
          </a:r>
          <a:r>
            <a:rPr kumimoji="1" lang="ja-JP" altLang="en-US" sz="1600">
              <a:solidFill>
                <a:sysClr val="windowText" lastClr="000000"/>
              </a:solidFill>
              <a:latin typeface="Meiryo UI"/>
              <a:ea typeface="Meiryo UI"/>
              <a:cs typeface="Meiryo UI"/>
            </a:rPr>
            <a:t>は</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ysClr val="windowText" lastClr="000000"/>
              </a:solidFill>
              <a:latin typeface="Meiryo UI"/>
              <a:ea typeface="Meiryo UI"/>
              <a:cs typeface="Meiryo UI"/>
            </a:rPr>
            <a:t>事業の内容に応じて適宜修正してください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25</xdr:col>
          <xdr:colOff>19050</xdr:colOff>
          <xdr:row>2</xdr:row>
          <xdr:rowOff>0</xdr:rowOff>
        </xdr:from>
        <xdr:to xmlns:xdr="http://schemas.openxmlformats.org/drawingml/2006/spreadsheetDrawing">
          <xdr:col>27</xdr:col>
          <xdr:colOff>219075</xdr:colOff>
          <xdr:row>3</xdr:row>
          <xdr:rowOff>133350</xdr:rowOff>
        </xdr:to>
        <xdr:sp textlink="">
          <xdr:nvSpPr>
            <xdr:cNvPr id="9217" name="ボタン 1" hidden="1">
              <a:extLst>
                <a:ext uri="{63B3BB69-23CF-44E3-9099-C40C66FF867C}">
                  <a14:compatExt spid="_x0000_s9217"/>
                </a:ext>
              </a:extLst>
            </xdr:cNvPr>
            <xdr:cNvSpPr>
              <a:spLocks noRot="1" noChangeShapeType="1"/>
            </xdr:cNvSpPr>
          </xdr:nvSpPr>
          <xdr:spPr>
            <a:xfrm>
              <a:off x="6924675" y="342900"/>
              <a:ext cx="752475" cy="31432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19050</xdr:colOff>
          <xdr:row>42</xdr:row>
          <xdr:rowOff>19050</xdr:rowOff>
        </xdr:from>
        <xdr:to xmlns:xdr="http://schemas.openxmlformats.org/drawingml/2006/spreadsheetDrawing">
          <xdr:col>27</xdr:col>
          <xdr:colOff>219075</xdr:colOff>
          <xdr:row>43</xdr:row>
          <xdr:rowOff>161925</xdr:rowOff>
        </xdr:to>
        <xdr:sp textlink="">
          <xdr:nvSpPr>
            <xdr:cNvPr id="9218" name="ボタン 2" hidden="1">
              <a:extLst>
                <a:ext uri="{63B3BB69-23CF-44E3-9099-C40C66FF867C}">
                  <a14:compatExt spid="_x0000_s9218"/>
                </a:ext>
              </a:extLst>
            </xdr:cNvPr>
            <xdr:cNvSpPr>
              <a:spLocks noRot="1" noChangeShapeType="1"/>
            </xdr:cNvSpPr>
          </xdr:nvSpPr>
          <xdr:spPr>
            <a:xfrm>
              <a:off x="6924675" y="7229475"/>
              <a:ext cx="752475" cy="31432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9525</xdr:colOff>
          <xdr:row>21</xdr:row>
          <xdr:rowOff>0</xdr:rowOff>
        </xdr:from>
        <xdr:to xmlns:xdr="http://schemas.openxmlformats.org/drawingml/2006/spreadsheetDrawing">
          <xdr:col>27</xdr:col>
          <xdr:colOff>209550</xdr:colOff>
          <xdr:row>22</xdr:row>
          <xdr:rowOff>143510</xdr:rowOff>
        </xdr:to>
        <xdr:sp textlink="">
          <xdr:nvSpPr>
            <xdr:cNvPr id="9219" name="ボタン 3" hidden="1">
              <a:extLst>
                <a:ext uri="{63B3BB69-23CF-44E3-9099-C40C66FF867C}">
                  <a14:compatExt spid="_x0000_s9219"/>
                </a:ext>
              </a:extLst>
            </xdr:cNvPr>
            <xdr:cNvSpPr>
              <a:spLocks noRot="1" noChangeShapeType="1"/>
            </xdr:cNvSpPr>
          </xdr:nvSpPr>
          <xdr:spPr>
            <a:xfrm>
              <a:off x="6915150" y="3609975"/>
              <a:ext cx="752475" cy="314960"/>
            </a:xfrm>
            <a:prstGeom prst="rec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4.vml" /><Relationship Id="rId3" Type="http://schemas.openxmlformats.org/officeDocument/2006/relationships/comments" Target="../comments3.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5.vml" /><Relationship Id="rId3" Type="http://schemas.openxmlformats.org/officeDocument/2006/relationships/comments" Target="../comments4.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vmlDrawing" Target="../drawings/vmlDrawing6.vml" /><Relationship Id="rId3" Type="http://schemas.openxmlformats.org/officeDocument/2006/relationships/comments" Target="../comments5.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7.vml" /><Relationship Id="rId3" Type="http://schemas.openxmlformats.org/officeDocument/2006/relationships/comments" Target="../comments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8.vml" /><Relationship Id="rId3" Type="http://schemas.openxmlformats.org/officeDocument/2006/relationships/comments" Target="../comments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B1:O42"/>
  <sheetViews>
    <sheetView showGridLines="0" tabSelected="1" zoomScale="90" zoomScaleNormal="90" workbookViewId="0">
      <selection activeCell="C14" sqref="C14:C15"/>
    </sheetView>
  </sheetViews>
  <sheetFormatPr defaultRowHeight="13.5"/>
  <cols>
    <col min="1" max="1" width="3.125" style="1" customWidth="1"/>
    <col min="2" max="2" width="12.625" style="1" customWidth="1"/>
    <col min="3" max="3" width="28.625" style="1" customWidth="1"/>
    <col min="4" max="4" width="5.75" style="1" customWidth="1"/>
    <col min="5" max="5" width="12.625" style="1" customWidth="1"/>
    <col min="6" max="6" width="4.75" style="1" customWidth="1"/>
    <col min="7" max="7" width="20.625" style="2" customWidth="1"/>
    <col min="8" max="8" width="9" style="1" customWidth="1"/>
    <col min="9" max="9" width="12.625" style="1" customWidth="1"/>
    <col min="10" max="10" width="25.625" style="1" customWidth="1"/>
    <col min="11" max="11" width="6.25" style="1" customWidth="1"/>
    <col min="12" max="12" width="14.625" style="1" customWidth="1"/>
    <col min="13" max="13" width="19" style="1" customWidth="1"/>
    <col min="14" max="16384" width="9" style="1" customWidth="1"/>
  </cols>
  <sheetData>
    <row r="1" spans="2:15" ht="19.5" customHeight="1">
      <c r="B1" s="3" t="s">
        <v>384</v>
      </c>
      <c r="I1" s="3" t="s">
        <v>90</v>
      </c>
      <c r="J1" s="78"/>
      <c r="K1" s="83"/>
    </row>
    <row r="2" spans="2:15" ht="22.5" customHeight="1">
      <c r="C2" s="4"/>
      <c r="E2" s="4"/>
      <c r="F2" s="4"/>
      <c r="G2" s="63"/>
      <c r="J2" s="79"/>
      <c r="K2" s="83"/>
    </row>
    <row r="3" spans="2:15" ht="9.9499999999999993" customHeight="1">
      <c r="B3" s="4"/>
      <c r="C3" s="4"/>
      <c r="E3" s="4"/>
      <c r="F3" s="4"/>
      <c r="G3" s="64" t="s">
        <v>387</v>
      </c>
      <c r="J3" s="64"/>
    </row>
    <row r="4" spans="2:15" ht="20.100000000000001" customHeight="1">
      <c r="B4" s="5" t="s">
        <v>83</v>
      </c>
      <c r="C4" s="21"/>
      <c r="E4" s="45" t="s">
        <v>212</v>
      </c>
      <c r="F4" s="59"/>
      <c r="G4" s="65" t="str">
        <f>IF(G8="","",IF('データシート（さわらない）'!A15&lt;=G8*'データシート（さわらない）'!A16/'データシート（さわらない）'!A17,'データシート（さわらない）'!A15,ROUNDDOWN(G8*'データシート（さわらない）'!A16/'データシート（さわらない）'!A17,-1)))</f>
        <v/>
      </c>
      <c r="I4" s="45" t="s">
        <v>484</v>
      </c>
      <c r="J4" s="80"/>
      <c r="L4" s="84" t="s">
        <v>497</v>
      </c>
      <c r="M4" s="21"/>
    </row>
    <row r="5" spans="2:15" ht="15" customHeight="1">
      <c r="B5" s="5"/>
      <c r="C5" s="22"/>
      <c r="E5" s="46" t="s">
        <v>388</v>
      </c>
      <c r="F5" s="59"/>
      <c r="G5" s="66"/>
      <c r="I5" s="70" t="s">
        <v>450</v>
      </c>
      <c r="J5" s="81"/>
      <c r="L5" s="70" t="s">
        <v>450</v>
      </c>
      <c r="M5" s="22"/>
    </row>
    <row r="6" spans="2:15" ht="20.100000000000001" customHeight="1">
      <c r="B6" s="6" t="s">
        <v>396</v>
      </c>
      <c r="C6" s="23"/>
      <c r="E6" s="47" t="s">
        <v>389</v>
      </c>
      <c r="F6" s="59"/>
      <c r="G6" s="67"/>
      <c r="I6" s="45" t="s">
        <v>391</v>
      </c>
      <c r="J6" s="82"/>
      <c r="L6" s="85" t="s">
        <v>398</v>
      </c>
      <c r="M6" s="27"/>
    </row>
    <row r="7" spans="2:15" ht="15" customHeight="1">
      <c r="B7" s="6"/>
      <c r="C7" s="24"/>
      <c r="E7" s="46" t="s">
        <v>388</v>
      </c>
      <c r="F7" s="59"/>
      <c r="G7" s="22"/>
      <c r="I7" s="70" t="s">
        <v>481</v>
      </c>
      <c r="J7" s="22"/>
      <c r="K7" s="83"/>
      <c r="L7" s="86" t="s">
        <v>476</v>
      </c>
      <c r="M7" s="24"/>
      <c r="N7" s="83"/>
      <c r="O7" s="83"/>
    </row>
    <row r="8" spans="2:15" ht="20.100000000000001" customHeight="1">
      <c r="B8" s="6" t="s">
        <v>27</v>
      </c>
      <c r="C8" s="23"/>
      <c r="E8" s="47" t="s">
        <v>122</v>
      </c>
      <c r="F8" s="59"/>
      <c r="G8" s="67"/>
      <c r="I8" s="71" t="s">
        <v>496</v>
      </c>
      <c r="J8" s="21"/>
      <c r="K8" s="83"/>
      <c r="L8" s="85" t="s">
        <v>399</v>
      </c>
      <c r="M8" s="27"/>
    </row>
    <row r="9" spans="2:15" ht="15" customHeight="1">
      <c r="B9" s="6"/>
      <c r="C9" s="24"/>
      <c r="E9" s="46" t="s">
        <v>1624</v>
      </c>
      <c r="F9" s="59"/>
      <c r="G9" s="22"/>
      <c r="I9" s="70" t="s">
        <v>450</v>
      </c>
      <c r="J9" s="22"/>
      <c r="L9" s="87" t="s">
        <v>473</v>
      </c>
      <c r="M9" s="24"/>
    </row>
    <row r="10" spans="2:15" ht="20.100000000000001" customHeight="1">
      <c r="B10" s="7" t="s">
        <v>409</v>
      </c>
      <c r="C10" s="25"/>
      <c r="E10" s="48" t="s">
        <v>156</v>
      </c>
      <c r="F10" s="6"/>
      <c r="G10" s="21"/>
      <c r="I10" s="71" t="s">
        <v>495</v>
      </c>
      <c r="J10" s="21"/>
      <c r="L10" s="85" t="s">
        <v>54</v>
      </c>
      <c r="M10" s="23"/>
    </row>
    <row r="11" spans="2:15" ht="20.100000000000001" customHeight="1">
      <c r="B11" s="8" t="s">
        <v>606</v>
      </c>
      <c r="C11" s="26" t="str">
        <f>IF(C10="","",VLOOKUP(C10,KEN_ALL!A1:G877,6,FALSE)&amp;VLOOKUP(C10,KEN_ALL!A1:G877,7,FALSE))</f>
        <v/>
      </c>
      <c r="E11" s="49" t="s">
        <v>450</v>
      </c>
      <c r="F11" s="6"/>
      <c r="G11" s="24"/>
      <c r="I11" s="70" t="s">
        <v>450</v>
      </c>
      <c r="J11" s="22"/>
      <c r="L11" s="88" t="s">
        <v>147</v>
      </c>
      <c r="M11" s="22"/>
    </row>
    <row r="12" spans="2:15" ht="20.100000000000001" customHeight="1">
      <c r="B12" s="9" t="s">
        <v>97</v>
      </c>
      <c r="C12" s="27"/>
      <c r="E12" s="48" t="s">
        <v>466</v>
      </c>
      <c r="F12" s="6"/>
      <c r="G12" s="21"/>
      <c r="L12" s="89" t="s">
        <v>401</v>
      </c>
      <c r="M12" s="23"/>
    </row>
    <row r="13" spans="2:15" ht="15.75" customHeight="1">
      <c r="C13" s="22"/>
      <c r="E13" s="50" t="s">
        <v>450</v>
      </c>
      <c r="F13" s="6"/>
      <c r="G13" s="24"/>
      <c r="L13" s="85"/>
      <c r="M13" s="22"/>
    </row>
    <row r="14" spans="2:15" ht="20.100000000000001" customHeight="1">
      <c r="B14" s="10" t="s">
        <v>366</v>
      </c>
      <c r="C14" s="28"/>
      <c r="E14" s="51" t="s">
        <v>402</v>
      </c>
      <c r="F14" s="60"/>
      <c r="G14" s="23"/>
      <c r="L14" s="85" t="s">
        <v>404</v>
      </c>
      <c r="M14" s="21"/>
    </row>
    <row r="15" spans="2:15" ht="15" customHeight="1">
      <c r="B15" s="11"/>
      <c r="C15" s="29"/>
      <c r="E15" s="6"/>
      <c r="F15" s="6"/>
      <c r="G15" s="22"/>
      <c r="L15" s="85"/>
      <c r="M15" s="22"/>
    </row>
    <row r="16" spans="2:15" ht="20.100000000000001" customHeight="1">
      <c r="C16" s="24"/>
      <c r="D16" s="36"/>
      <c r="E16" s="51" t="s">
        <v>447</v>
      </c>
      <c r="F16" s="60"/>
      <c r="G16" s="23"/>
      <c r="L16" s="85" t="s">
        <v>410</v>
      </c>
      <c r="M16" s="21"/>
    </row>
    <row r="17" spans="2:9" ht="15" customHeight="1">
      <c r="B17" s="13" t="s">
        <v>406</v>
      </c>
      <c r="C17" s="30" t="str">
        <f>IF(C14="","",VLOOKUP(C14,'データシート（さわらない）'!A2:C10,2,FALSE))</f>
        <v/>
      </c>
      <c r="D17" s="38"/>
      <c r="E17" s="6"/>
      <c r="F17" s="6"/>
      <c r="G17" s="22"/>
    </row>
    <row r="18" spans="2:9" ht="20.100000000000001" customHeight="1">
      <c r="B18" s="12" t="s">
        <v>16</v>
      </c>
      <c r="C18" s="30" t="s">
        <v>432</v>
      </c>
      <c r="D18" s="37"/>
      <c r="E18" s="52"/>
      <c r="F18" s="52"/>
      <c r="G18" s="68"/>
    </row>
    <row r="19" spans="2:9">
      <c r="D19" s="37"/>
      <c r="E19" s="52"/>
      <c r="F19" s="52"/>
      <c r="G19" s="68"/>
    </row>
    <row r="20" spans="2:9" ht="24.75">
      <c r="B20" s="14" t="s">
        <v>375</v>
      </c>
    </row>
    <row r="21" spans="2:9" ht="20.25">
      <c r="B21" s="15"/>
      <c r="C21" s="31" t="s">
        <v>441</v>
      </c>
      <c r="D21" s="39" t="s">
        <v>371</v>
      </c>
      <c r="E21" s="53"/>
      <c r="F21" s="53"/>
      <c r="G21" s="53"/>
      <c r="H21" s="53"/>
      <c r="I21" s="72"/>
    </row>
    <row r="22" spans="2:9" ht="18.75">
      <c r="B22" s="16" t="s">
        <v>65</v>
      </c>
      <c r="C22" s="32" t="s">
        <v>163</v>
      </c>
      <c r="D22" s="40" t="s">
        <v>65</v>
      </c>
      <c r="E22" s="54" t="s">
        <v>455</v>
      </c>
      <c r="F22" s="61"/>
      <c r="G22" s="61"/>
      <c r="H22" s="61"/>
      <c r="I22" s="73"/>
    </row>
    <row r="23" spans="2:9" ht="19.5">
      <c r="B23" s="17"/>
      <c r="C23" s="32" t="s">
        <v>462</v>
      </c>
      <c r="D23" s="41"/>
      <c r="E23" s="55" t="s">
        <v>457</v>
      </c>
      <c r="F23" s="62"/>
      <c r="G23" s="62"/>
      <c r="H23" s="62"/>
      <c r="I23" s="74"/>
    </row>
    <row r="24" spans="2:9" ht="18.75">
      <c r="B24" s="18" t="s">
        <v>443</v>
      </c>
      <c r="C24" s="33" t="s">
        <v>467</v>
      </c>
      <c r="D24" s="42" t="s">
        <v>443</v>
      </c>
      <c r="E24" s="56" t="s">
        <v>200</v>
      </c>
      <c r="F24" s="33"/>
      <c r="G24" s="33"/>
      <c r="H24" s="33"/>
      <c r="I24" s="75"/>
    </row>
    <row r="25" spans="2:9" ht="18.75">
      <c r="B25" s="19"/>
      <c r="C25" s="34" t="s">
        <v>469</v>
      </c>
      <c r="D25" s="43"/>
      <c r="E25" s="57" t="s">
        <v>460</v>
      </c>
      <c r="F25" s="34"/>
      <c r="G25" s="34"/>
      <c r="H25" s="34"/>
      <c r="I25" s="76"/>
    </row>
    <row r="26" spans="2:9" ht="19.5">
      <c r="B26" s="20"/>
      <c r="C26" s="35" t="s">
        <v>471</v>
      </c>
      <c r="D26" s="44"/>
      <c r="E26" s="58" t="s">
        <v>569</v>
      </c>
      <c r="F26" s="35"/>
      <c r="G26" s="35"/>
      <c r="H26" s="35"/>
      <c r="I26" s="77"/>
    </row>
    <row r="42" spans="8:8">
      <c r="H42" s="69"/>
    </row>
  </sheetData>
  <sheetProtection sheet="1" objects="1" scenarios="1"/>
  <mergeCells count="10">
    <mergeCell ref="E14:F14"/>
    <mergeCell ref="E16:F16"/>
    <mergeCell ref="D21:I21"/>
    <mergeCell ref="B4:B5"/>
    <mergeCell ref="B14:B15"/>
    <mergeCell ref="C14:C15"/>
    <mergeCell ref="B22:B23"/>
    <mergeCell ref="D22:D23"/>
    <mergeCell ref="B24:B26"/>
    <mergeCell ref="D24:D26"/>
  </mergeCells>
  <phoneticPr fontId="5"/>
  <conditionalFormatting sqref="G6 G8 C6 C8 G10 G12 C4 M6 M12 M14 M16 M8 J4 J6 J8 J10 M4 C14 M10 C10 C12">
    <cfRule type="containsBlanks" dxfId="18" priority="2">
      <formula>LEN(TRIM(C4))=0</formula>
    </cfRule>
  </conditionalFormatting>
  <dataValidations count="5">
    <dataValidation type="list" allowBlank="1" showDropDown="0" showInputMessage="1" showErrorMessage="1" sqref="M10">
      <formula1>"普通,当座"</formula1>
    </dataValidation>
    <dataValidation imeMode="halfAlpha" allowBlank="1" showDropDown="0" showInputMessage="1" showErrorMessage="1" sqref="C4 G6 G8 G10 G12 J4 J6 J8 J10 M4 M12"/>
    <dataValidation imeMode="hiragana" allowBlank="1" showDropDown="0" showInputMessage="1" showErrorMessage="1" sqref="C6 C8 C12 G14 G16 M6 M8 M14"/>
    <dataValidation imeMode="halfAlpha" allowBlank="1" showDropDown="0" showInputMessage="1" showErrorMessage="1" sqref="C10"/>
    <dataValidation imeMode="halfKatakana" allowBlank="1" showDropDown="0" showInputMessage="1" showErrorMessage="1" sqref="M16"/>
  </dataValidations>
  <pageMargins left="0.7" right="0.7" top="0.75" bottom="0.75" header="0.3" footer="0.3"/>
  <pageSetup paperSize="9" scale="72" fitToWidth="1" fitToHeight="1" orientation="landscape" usePrinterDefaults="1" r:id="rId1"/>
  <colBreaks count="1" manualBreakCount="1">
    <brk id="14"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'データシート（さわらない）'!$A$2:$A$10</xm:f>
          </x14:formula1>
          <xm:sqref>C14:C15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8"/>
  <dimension ref="A1:AH62"/>
  <sheetViews>
    <sheetView showGridLines="0" view="pageBreakPreview" zoomScale="115" zoomScaleSheetLayoutView="115" workbookViewId="0">
      <selection activeCell="Z3" sqref="Z3:AF3"/>
    </sheetView>
  </sheetViews>
  <sheetFormatPr defaultColWidth="2.5" defaultRowHeight="15" customHeight="1"/>
  <cols>
    <col min="1" max="16384" width="2.5" style="180"/>
  </cols>
  <sheetData>
    <row r="1" spans="1:33" ht="15" customHeight="1">
      <c r="A1" s="180" t="s">
        <v>192</v>
      </c>
    </row>
    <row r="2" spans="1:33" ht="15" customHeight="1">
      <c r="A2" s="18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270"/>
      <c r="AA3" s="270"/>
      <c r="AB3" s="270"/>
      <c r="AC3" s="270"/>
      <c r="AD3" s="270"/>
      <c r="AE3" s="270"/>
      <c r="AF3" s="270"/>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271" t="s">
        <v>1727</v>
      </c>
      <c r="AA4" s="271"/>
      <c r="AB4" s="271"/>
      <c r="AC4" s="271"/>
      <c r="AD4" s="271"/>
      <c r="AE4" s="271"/>
      <c r="AF4" s="271"/>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741</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'1. 申請書'!W15</f>
        <v/>
      </c>
      <c r="F11" s="106"/>
      <c r="G11" s="106"/>
      <c r="H11" s="106"/>
      <c r="I11" s="106"/>
      <c r="J11" s="106"/>
      <c r="K11" s="106"/>
      <c r="L11" s="106"/>
      <c r="M11" s="106"/>
      <c r="N11" s="106"/>
      <c r="O11" s="106"/>
      <c r="P11" s="106"/>
      <c r="Q11" s="183"/>
      <c r="R11" s="183"/>
      <c r="S11" s="183"/>
      <c r="T11" s="183"/>
      <c r="U11" s="183"/>
      <c r="V11" s="183"/>
      <c r="W11" s="183"/>
      <c r="X11" s="183"/>
      <c r="Y11" s="183"/>
      <c r="Z11" s="183"/>
      <c r="AA11" s="183"/>
      <c r="AB11" s="183"/>
      <c r="AC11" s="183"/>
      <c r="AD11" s="183"/>
      <c r="AE11" s="183"/>
      <c r="AF11" s="183"/>
      <c r="AG11" s="199"/>
    </row>
    <row r="12" spans="1:33" ht="15" customHeight="1">
      <c r="A12" s="95"/>
      <c r="B12" s="103" t="s">
        <v>175</v>
      </c>
      <c r="C12" s="103"/>
      <c r="E12" s="106">
        <f>'1. 申請書'!W16</f>
        <v>0</v>
      </c>
      <c r="F12" s="106"/>
      <c r="G12" s="106"/>
      <c r="H12" s="106"/>
      <c r="I12" s="106"/>
      <c r="J12" s="106"/>
      <c r="K12" s="106"/>
      <c r="L12" s="106"/>
      <c r="M12" s="106"/>
      <c r="N12" s="106"/>
      <c r="O12" s="106"/>
      <c r="P12" s="106"/>
      <c r="Q12" s="183"/>
      <c r="R12" s="183"/>
      <c r="S12" s="183"/>
      <c r="T12" s="183"/>
      <c r="U12" s="183"/>
      <c r="V12" s="183"/>
      <c r="W12" s="183"/>
      <c r="X12" s="183"/>
      <c r="Y12" s="183"/>
      <c r="Z12" s="183"/>
      <c r="AA12" s="183"/>
      <c r="AB12" s="183"/>
      <c r="AC12" s="183"/>
      <c r="AD12" s="183"/>
      <c r="AE12" s="183"/>
      <c r="AF12" s="183"/>
      <c r="AG12" s="199"/>
    </row>
    <row r="13" spans="1:33" ht="15" customHeight="1">
      <c r="A13" s="95"/>
      <c r="B13" s="108"/>
      <c r="C13" s="108"/>
      <c r="E13" s="210">
        <f>'1. 申請書'!W17</f>
        <v>0</v>
      </c>
      <c r="F13" s="210"/>
      <c r="G13" s="210"/>
      <c r="H13" s="210"/>
      <c r="I13" s="210"/>
      <c r="J13" s="210"/>
      <c r="K13" s="210"/>
      <c r="L13" s="210"/>
      <c r="M13" s="210"/>
      <c r="N13" s="210"/>
      <c r="O13" s="210"/>
      <c r="P13" s="210"/>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"&amp;TEXT('3. 実績報告書'!AF3,"[$-ja-JP]ggge年m月d日")&amp;"付けで実績報告のあった水産業販路拡大等支援事業について次のとおり補助金等の額を確定したので、延岡市補助金等の交付に関する規則第13条第１項の規定に基づいて通知します。"</f>
        <v>　明治33年1月0日付けで実績報告のあった水産業販路拡大等支援事業について次のとおり補助金等の額を確定したので、延岡市補助金等の交付に関する規則第13条第１項の規定に基づいて通知します。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99"/>
    </row>
    <row r="23" spans="1:34" ht="15" customHeight="1">
      <c r="A23" s="95"/>
      <c r="B23" s="108"/>
      <c r="C23" s="183"/>
      <c r="D23" s="183"/>
      <c r="E23" s="117"/>
      <c r="F23" s="117"/>
      <c r="G23" s="117"/>
      <c r="H23" s="117"/>
      <c r="I23" s="117"/>
      <c r="J23" s="117"/>
      <c r="K23" s="117"/>
      <c r="L23" s="183"/>
      <c r="M23" s="183"/>
      <c r="N23" s="183"/>
      <c r="O23" s="183"/>
      <c r="P23" s="183"/>
      <c r="Q23" s="183"/>
      <c r="R23" s="183"/>
      <c r="S23" s="183"/>
      <c r="T23" s="183"/>
      <c r="U23" s="183"/>
      <c r="V23" s="183"/>
      <c r="W23" s="183"/>
      <c r="X23" s="183"/>
      <c r="Y23" s="183"/>
      <c r="Z23" s="183"/>
      <c r="AA23" s="183"/>
      <c r="AB23" s="183"/>
      <c r="AC23" s="183"/>
      <c r="AD23" s="183"/>
      <c r="AE23" s="183"/>
      <c r="AF23" s="183"/>
      <c r="AG23" s="199"/>
    </row>
    <row r="24" spans="1:34" ht="15" customHeight="1">
      <c r="A24" s="95"/>
      <c r="B24" s="108"/>
      <c r="C24" s="183"/>
      <c r="D24" s="183"/>
      <c r="E24" s="117"/>
      <c r="F24" s="117"/>
      <c r="G24" s="117"/>
      <c r="H24" s="117"/>
      <c r="I24" s="117"/>
      <c r="J24" s="117"/>
      <c r="K24" s="117"/>
      <c r="L24" s="183"/>
      <c r="M24" s="183"/>
      <c r="N24" s="183"/>
      <c r="O24" s="183"/>
      <c r="P24" s="183"/>
      <c r="Q24" s="183"/>
      <c r="R24" s="183"/>
      <c r="S24" s="183"/>
      <c r="T24" s="183"/>
      <c r="U24" s="183"/>
      <c r="V24" s="183"/>
      <c r="W24" s="183"/>
      <c r="X24" s="183"/>
      <c r="Y24" s="183"/>
      <c r="Z24" s="183"/>
      <c r="AA24" s="183"/>
      <c r="AB24" s="183"/>
      <c r="AC24" s="183"/>
      <c r="AD24" s="183"/>
      <c r="AE24" s="183"/>
      <c r="AF24" s="183"/>
      <c r="AG24" s="199"/>
    </row>
    <row r="25" spans="1:34" ht="15" customHeight="1">
      <c r="A25" s="95"/>
      <c r="B25" s="108"/>
      <c r="C25" s="183"/>
      <c r="D25" s="183"/>
      <c r="E25" s="117"/>
      <c r="F25" s="117"/>
      <c r="G25" s="117"/>
      <c r="H25" s="117"/>
      <c r="I25" s="117"/>
      <c r="J25" s="117"/>
      <c r="K25" s="117"/>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3" t="s">
        <v>85</v>
      </c>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99"/>
    </row>
    <row r="27" spans="1:34" ht="15" customHeight="1">
      <c r="A27" s="95"/>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99"/>
    </row>
    <row r="28" spans="1:34" ht="15" customHeight="1">
      <c r="A28" s="95"/>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99"/>
    </row>
    <row r="29" spans="1:34" ht="15" customHeight="1">
      <c r="A29" s="95"/>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99"/>
    </row>
    <row r="30" spans="1:34" ht="15" customHeight="1">
      <c r="A30" s="95"/>
      <c r="B30" s="108"/>
      <c r="C30" s="108"/>
      <c r="D30" s="108"/>
      <c r="E30" s="108"/>
      <c r="F30" s="108"/>
      <c r="G30" s="108"/>
      <c r="H30" s="267"/>
      <c r="I30" s="267"/>
      <c r="J30" s="267"/>
      <c r="K30" s="267"/>
      <c r="L30" s="267"/>
      <c r="M30" s="108"/>
      <c r="N30" s="108"/>
      <c r="O30" s="108"/>
      <c r="P30" s="108"/>
      <c r="Q30" s="108"/>
      <c r="R30" s="108"/>
      <c r="S30" s="108"/>
      <c r="T30" s="108"/>
      <c r="U30" s="108"/>
      <c r="V30" s="108"/>
      <c r="W30" s="108"/>
      <c r="X30" s="108"/>
      <c r="Y30" s="108"/>
      <c r="Z30" s="108"/>
      <c r="AA30" s="108"/>
      <c r="AB30" s="108"/>
      <c r="AC30" s="108"/>
      <c r="AD30" s="108"/>
      <c r="AE30" s="108"/>
      <c r="AF30" s="108"/>
      <c r="AG30" s="199"/>
    </row>
    <row r="31" spans="1:34" ht="15" customHeight="1">
      <c r="A31" s="95"/>
      <c r="B31" s="103" t="s">
        <v>174</v>
      </c>
      <c r="C31" s="103"/>
      <c r="D31" s="103"/>
      <c r="E31" s="103"/>
      <c r="F31" s="103"/>
      <c r="G31" s="103"/>
      <c r="H31" s="103"/>
      <c r="I31" s="268" t="e">
        <f>'確定調書（様式）'!F20</f>
        <v>#N/A</v>
      </c>
      <c r="J31" s="268"/>
      <c r="K31" s="268"/>
      <c r="L31" s="268"/>
      <c r="M31" s="268"/>
      <c r="N31" s="268"/>
      <c r="O31" s="268"/>
      <c r="P31" s="195"/>
      <c r="Q31" s="195"/>
      <c r="R31" s="195"/>
      <c r="S31" s="195"/>
      <c r="T31" s="195"/>
      <c r="U31" s="195"/>
      <c r="V31" s="108"/>
      <c r="W31" s="108"/>
      <c r="X31" s="108"/>
      <c r="Y31" s="108"/>
      <c r="Z31" s="108"/>
      <c r="AA31" s="108"/>
      <c r="AB31" s="108"/>
      <c r="AC31" s="108"/>
      <c r="AD31" s="108"/>
      <c r="AE31" s="108"/>
      <c r="AF31" s="108"/>
      <c r="AG31" s="199"/>
    </row>
    <row r="32" spans="1:34" ht="15" customHeight="1">
      <c r="A32" s="95"/>
      <c r="B32" s="103"/>
      <c r="C32" s="103"/>
      <c r="D32" s="103"/>
      <c r="E32" s="103"/>
      <c r="F32" s="103"/>
      <c r="G32" s="103"/>
      <c r="H32" s="103"/>
      <c r="I32" s="268"/>
      <c r="J32" s="268"/>
      <c r="K32" s="268"/>
      <c r="L32" s="268"/>
      <c r="M32" s="268"/>
      <c r="N32" s="268"/>
      <c r="O32" s="268"/>
      <c r="P32" s="195"/>
      <c r="Q32" s="195"/>
      <c r="R32" s="195"/>
      <c r="S32" s="195"/>
      <c r="T32" s="195"/>
      <c r="U32" s="195"/>
      <c r="V32" s="108"/>
      <c r="W32" s="108"/>
      <c r="X32" s="108"/>
      <c r="Y32" s="108"/>
      <c r="Z32" s="108"/>
      <c r="AA32" s="108"/>
      <c r="AB32" s="108"/>
      <c r="AC32" s="108"/>
      <c r="AD32" s="108"/>
      <c r="AE32" s="108"/>
      <c r="AF32" s="108"/>
      <c r="AG32" s="199"/>
    </row>
    <row r="33" spans="1:33" ht="15" customHeight="1">
      <c r="A33" s="95"/>
      <c r="B33" s="103" t="s">
        <v>160</v>
      </c>
      <c r="C33" s="103"/>
      <c r="D33" s="103"/>
      <c r="E33" s="103"/>
      <c r="F33" s="103"/>
      <c r="G33" s="103"/>
      <c r="H33" s="103"/>
      <c r="I33" s="103"/>
      <c r="J33" s="103"/>
      <c r="K33" s="269" t="str">
        <f>'3. 実績報告書'!C31</f>
        <v/>
      </c>
      <c r="L33" s="269"/>
      <c r="M33" s="269"/>
      <c r="N33" s="269"/>
      <c r="O33" s="269"/>
      <c r="P33" s="269"/>
      <c r="Q33" s="269"/>
      <c r="R33" s="108"/>
      <c r="S33" s="108"/>
      <c r="T33" s="108"/>
      <c r="U33" s="108"/>
      <c r="V33" s="108"/>
      <c r="W33" s="108"/>
      <c r="X33" s="108"/>
      <c r="Y33" s="108"/>
      <c r="Z33" s="108"/>
      <c r="AA33" s="108"/>
      <c r="AB33" s="108"/>
      <c r="AC33" s="108"/>
      <c r="AD33" s="108"/>
      <c r="AE33" s="108"/>
      <c r="AF33" s="108"/>
      <c r="AG33" s="199"/>
    </row>
    <row r="34" spans="1:33" ht="15" customHeight="1">
      <c r="A34" s="95"/>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99"/>
    </row>
    <row r="35" spans="1:33" ht="15" customHeight="1">
      <c r="A35" s="95"/>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99"/>
    </row>
    <row r="36" spans="1:33" ht="15" customHeight="1">
      <c r="A36" s="95"/>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99"/>
    </row>
    <row r="37" spans="1:33" ht="15" customHeight="1">
      <c r="A37" s="95"/>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99"/>
    </row>
    <row r="38" spans="1:33" ht="15" customHeight="1">
      <c r="A38" s="95"/>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99"/>
    </row>
    <row r="39" spans="1:33" ht="15" customHeight="1">
      <c r="A39" s="95"/>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99"/>
    </row>
    <row r="40" spans="1:33" ht="15" customHeight="1">
      <c r="A40" s="95"/>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99"/>
    </row>
    <row r="41" spans="1:33" ht="15" customHeight="1">
      <c r="A41" s="95"/>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99"/>
    </row>
    <row r="42" spans="1:33" ht="15" customHeight="1">
      <c r="A42" s="95"/>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99"/>
    </row>
    <row r="43" spans="1:33" ht="15" customHeight="1">
      <c r="A43" s="95"/>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99"/>
    </row>
    <row r="44" spans="1:33" ht="15" customHeight="1">
      <c r="A44" s="95"/>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99"/>
    </row>
    <row r="45" spans="1:33" ht="15" customHeight="1">
      <c r="A45" s="95"/>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99"/>
    </row>
    <row r="46" spans="1:33" ht="15" customHeight="1">
      <c r="A46" s="95"/>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99"/>
    </row>
    <row r="47" spans="1:33" ht="15" customHeight="1">
      <c r="A47" s="95"/>
      <c r="B47" s="108"/>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08"/>
      <c r="C48" s="108"/>
      <c r="D48" s="266"/>
      <c r="E48" s="266"/>
      <c r="F48" s="266"/>
      <c r="G48" s="266"/>
      <c r="H48" s="266"/>
      <c r="I48" s="266"/>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99"/>
    </row>
    <row r="49" spans="1:33" ht="15" customHeight="1">
      <c r="A49" s="95"/>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99"/>
    </row>
    <row r="50" spans="1:33" ht="15" customHeight="1">
      <c r="A50" s="95"/>
      <c r="B50" s="108"/>
      <c r="C50" s="108"/>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199"/>
    </row>
    <row r="51" spans="1:33" ht="15" customHeight="1">
      <c r="A51" s="95"/>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99"/>
    </row>
    <row r="52" spans="1:33" ht="15" customHeight="1">
      <c r="A52" s="95"/>
      <c r="B52" s="108"/>
      <c r="C52" s="108"/>
      <c r="D52" s="108"/>
      <c r="E52" s="108"/>
      <c r="F52" s="108"/>
      <c r="G52" s="108"/>
      <c r="H52" s="108"/>
      <c r="I52" s="108"/>
      <c r="J52" s="108"/>
      <c r="K52" s="108"/>
      <c r="L52" s="108"/>
      <c r="M52" s="108"/>
      <c r="N52" s="108"/>
      <c r="O52" s="266"/>
      <c r="P52" s="266"/>
      <c r="Q52" s="266"/>
      <c r="R52" s="266"/>
      <c r="S52" s="266"/>
      <c r="T52" s="266"/>
      <c r="U52" s="108"/>
      <c r="V52" s="108"/>
      <c r="W52" s="108"/>
      <c r="X52" s="108"/>
      <c r="Y52" s="108"/>
      <c r="Z52" s="108"/>
      <c r="AA52" s="108"/>
      <c r="AB52" s="108"/>
      <c r="AC52" s="108"/>
      <c r="AD52" s="108"/>
      <c r="AE52" s="108"/>
      <c r="AF52" s="108"/>
      <c r="AG52" s="199"/>
    </row>
    <row r="53" spans="1:33" ht="15" customHeight="1">
      <c r="A53" s="182"/>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201"/>
    </row>
    <row r="54" spans="1:33" ht="15" customHeight="1">
      <c r="A54" s="183"/>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row>
    <row r="55" spans="1:33" ht="1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sheetData>
  <sheetProtection sheet="1" objects="1" scenarios="1"/>
  <mergeCells count="11">
    <mergeCell ref="Z3:AF3"/>
    <mergeCell ref="Z4:AF4"/>
    <mergeCell ref="B11:C11"/>
    <mergeCell ref="B12:C12"/>
    <mergeCell ref="B31:H31"/>
    <mergeCell ref="I31:O31"/>
    <mergeCell ref="B33:J33"/>
    <mergeCell ref="K33:Q33"/>
    <mergeCell ref="B7:AF8"/>
    <mergeCell ref="B19:AF22"/>
    <mergeCell ref="B26:AF27"/>
  </mergeCells>
  <phoneticPr fontId="5"/>
  <conditionalFormatting sqref="Z3:Z4">
    <cfRule type="containsBlanks" dxfId="8" priority="2">
      <formula>LEN(TRIM(Z3))=0</formula>
    </cfRule>
  </conditionalFormatting>
  <conditionalFormatting sqref="Z3:AF3">
    <cfRule type="expression" dxfId="7" priority="1">
      <formula>I31&lt;&gt;K33</formula>
    </cfRule>
  </conditionalFormatting>
  <dataValidations count="1">
    <dataValidation type="list" allowBlank="1" showDropDown="0" showInputMessage="1" showErrorMessage="1" sqref="P31:U32">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8"/>
  <dimension ref="A1:AH62"/>
  <sheetViews>
    <sheetView showGridLines="0" view="pageBreakPreview" zoomScale="115" zoomScaleSheetLayoutView="115" workbookViewId="0">
      <selection activeCell="Z3" sqref="Z3:AF3"/>
    </sheetView>
  </sheetViews>
  <sheetFormatPr defaultColWidth="2.5" defaultRowHeight="15" customHeight="1"/>
  <cols>
    <col min="1" max="16384" width="2.5" style="180"/>
  </cols>
  <sheetData>
    <row r="1" spans="1:33" ht="15" customHeight="1">
      <c r="A1" s="180" t="s">
        <v>192</v>
      </c>
    </row>
    <row r="2" spans="1:33" ht="15" customHeight="1">
      <c r="A2" s="18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270">
        <f>'額確定通知書（案）'!Z3</f>
        <v>0</v>
      </c>
      <c r="AA3" s="270"/>
      <c r="AB3" s="270"/>
      <c r="AC3" s="270"/>
      <c r="AD3" s="270"/>
      <c r="AE3" s="270"/>
      <c r="AF3" s="270"/>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271"/>
      <c r="AA4" s="271"/>
      <c r="AB4" s="271"/>
      <c r="AC4" s="271"/>
      <c r="AD4" s="271"/>
      <c r="AE4" s="271"/>
      <c r="AF4" s="271"/>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193</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'1. 申請書'!W15</f>
        <v/>
      </c>
      <c r="F11" s="106"/>
      <c r="G11" s="106"/>
      <c r="H11" s="106"/>
      <c r="I11" s="106"/>
      <c r="J11" s="106"/>
      <c r="K11" s="106"/>
      <c r="L11" s="106"/>
      <c r="M11" s="106"/>
      <c r="N11" s="106"/>
      <c r="O11" s="106"/>
      <c r="P11" s="106"/>
      <c r="Q11" s="183"/>
      <c r="R11" s="183"/>
      <c r="S11" s="183"/>
      <c r="T11" s="183"/>
      <c r="U11" s="183"/>
      <c r="V11" s="183"/>
      <c r="W11" s="183"/>
      <c r="X11" s="183"/>
      <c r="Y11" s="183"/>
      <c r="Z11" s="183"/>
      <c r="AA11" s="183"/>
      <c r="AB11" s="183"/>
      <c r="AC11" s="183"/>
      <c r="AD11" s="183"/>
      <c r="AE11" s="183"/>
      <c r="AF11" s="183"/>
      <c r="AG11" s="199"/>
    </row>
    <row r="12" spans="1:33" ht="15" customHeight="1">
      <c r="A12" s="95"/>
      <c r="B12" s="103" t="s">
        <v>175</v>
      </c>
      <c r="C12" s="103"/>
      <c r="E12" s="106">
        <f>'1. 申請書'!W16</f>
        <v>0</v>
      </c>
      <c r="F12" s="106"/>
      <c r="G12" s="106"/>
      <c r="H12" s="106"/>
      <c r="I12" s="106"/>
      <c r="J12" s="106"/>
      <c r="K12" s="106"/>
      <c r="L12" s="106"/>
      <c r="M12" s="106"/>
      <c r="N12" s="106"/>
      <c r="O12" s="106"/>
      <c r="P12" s="106"/>
      <c r="Q12" s="183"/>
      <c r="R12" s="183"/>
      <c r="S12" s="183"/>
      <c r="T12" s="183"/>
      <c r="U12" s="183"/>
      <c r="V12" s="183"/>
      <c r="W12" s="183"/>
      <c r="X12" s="183"/>
      <c r="Y12" s="183"/>
      <c r="Z12" s="183"/>
      <c r="AA12" s="183"/>
      <c r="AB12" s="183"/>
      <c r="AC12" s="183"/>
      <c r="AD12" s="183"/>
      <c r="AE12" s="183"/>
      <c r="AF12" s="183"/>
      <c r="AG12" s="199"/>
    </row>
    <row r="13" spans="1:33" ht="15" customHeight="1">
      <c r="A13" s="95"/>
      <c r="B13" s="108"/>
      <c r="C13" s="108"/>
      <c r="E13" s="210">
        <f>'1. 申請書'!W17</f>
        <v>0</v>
      </c>
      <c r="F13" s="210"/>
      <c r="G13" s="210"/>
      <c r="H13" s="210"/>
      <c r="I13" s="210"/>
      <c r="J13" s="210"/>
      <c r="K13" s="210"/>
      <c r="L13" s="210"/>
      <c r="M13" s="210"/>
      <c r="N13" s="210"/>
      <c r="O13" s="210"/>
      <c r="P13" s="210"/>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"&amp;TEXT('3. 実績報告書'!AF3,"[$-ja-JP]ggge年m月d日")&amp;"付けで実績報告のあった水産業販路拡大等支援事業について次のとおり補助金等の額を確定したので、延岡市補助金等の交付に関する規則第13条第１項の規定に基づいて通知します。"</f>
        <v>　明治33年1月0日付けで実績報告のあった水産業販路拡大等支援事業について次のとおり補助金等の額を確定したので、延岡市補助金等の交付に関する規則第13条第１項の規定に基づいて通知します。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99"/>
    </row>
    <row r="23" spans="1:34" ht="15" customHeight="1">
      <c r="A23" s="95"/>
      <c r="B23" s="108"/>
      <c r="C23" s="183"/>
      <c r="D23" s="183"/>
      <c r="E23" s="117"/>
      <c r="F23" s="117"/>
      <c r="G23" s="117"/>
      <c r="H23" s="117"/>
      <c r="I23" s="117"/>
      <c r="J23" s="117"/>
      <c r="K23" s="117"/>
      <c r="L23" s="183"/>
      <c r="M23" s="183"/>
      <c r="N23" s="183"/>
      <c r="O23" s="183"/>
      <c r="P23" s="183"/>
      <c r="Q23" s="183"/>
      <c r="R23" s="183"/>
      <c r="S23" s="183"/>
      <c r="T23" s="183"/>
      <c r="U23" s="183"/>
      <c r="V23" s="183"/>
      <c r="W23" s="183"/>
      <c r="X23" s="183"/>
      <c r="Y23" s="183"/>
      <c r="Z23" s="183"/>
      <c r="AA23" s="183"/>
      <c r="AB23" s="183"/>
      <c r="AC23" s="183"/>
      <c r="AD23" s="183"/>
      <c r="AE23" s="183"/>
      <c r="AF23" s="183"/>
      <c r="AG23" s="199"/>
    </row>
    <row r="24" spans="1:34" ht="15" customHeight="1">
      <c r="A24" s="95"/>
      <c r="B24" s="108"/>
      <c r="C24" s="183"/>
      <c r="D24" s="183"/>
      <c r="E24" s="117"/>
      <c r="F24" s="117"/>
      <c r="G24" s="117"/>
      <c r="H24" s="117"/>
      <c r="I24" s="117"/>
      <c r="J24" s="117"/>
      <c r="K24" s="117"/>
      <c r="L24" s="183"/>
      <c r="M24" s="183"/>
      <c r="N24" s="183"/>
      <c r="O24" s="183"/>
      <c r="P24" s="183"/>
      <c r="Q24" s="183"/>
      <c r="R24" s="183"/>
      <c r="S24" s="183"/>
      <c r="T24" s="183"/>
      <c r="U24" s="183"/>
      <c r="V24" s="183"/>
      <c r="W24" s="183"/>
      <c r="X24" s="183"/>
      <c r="Y24" s="183"/>
      <c r="Z24" s="183"/>
      <c r="AA24" s="183"/>
      <c r="AB24" s="183"/>
      <c r="AC24" s="183"/>
      <c r="AD24" s="183"/>
      <c r="AE24" s="183"/>
      <c r="AF24" s="183"/>
      <c r="AG24" s="199"/>
    </row>
    <row r="25" spans="1:34" ht="15" customHeight="1">
      <c r="A25" s="95"/>
      <c r="B25" s="108"/>
      <c r="C25" s="183"/>
      <c r="D25" s="183"/>
      <c r="E25" s="117"/>
      <c r="F25" s="117"/>
      <c r="G25" s="117"/>
      <c r="H25" s="117"/>
      <c r="I25" s="117"/>
      <c r="J25" s="117"/>
      <c r="K25" s="117"/>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3" t="s">
        <v>85</v>
      </c>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99"/>
    </row>
    <row r="27" spans="1:34" ht="15" customHeight="1">
      <c r="A27" s="95"/>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99"/>
    </row>
    <row r="28" spans="1:34" ht="15" customHeight="1">
      <c r="A28" s="95"/>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99"/>
    </row>
    <row r="29" spans="1:34" ht="15" customHeight="1">
      <c r="A29" s="95"/>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99"/>
    </row>
    <row r="30" spans="1:34" ht="15" customHeight="1">
      <c r="A30" s="95"/>
      <c r="B30" s="108"/>
      <c r="C30" s="108"/>
      <c r="D30" s="108"/>
      <c r="E30" s="108"/>
      <c r="F30" s="108"/>
      <c r="G30" s="108"/>
      <c r="H30" s="267"/>
      <c r="I30" s="267"/>
      <c r="J30" s="267"/>
      <c r="K30" s="267"/>
      <c r="L30" s="267"/>
      <c r="M30" s="108"/>
      <c r="N30" s="108"/>
      <c r="O30" s="108"/>
      <c r="P30" s="108"/>
      <c r="Q30" s="108"/>
      <c r="R30" s="108"/>
      <c r="S30" s="108"/>
      <c r="T30" s="108"/>
      <c r="U30" s="108"/>
      <c r="V30" s="108"/>
      <c r="W30" s="108"/>
      <c r="X30" s="108"/>
      <c r="Y30" s="108"/>
      <c r="Z30" s="108"/>
      <c r="AA30" s="108"/>
      <c r="AB30" s="108"/>
      <c r="AC30" s="108"/>
      <c r="AD30" s="108"/>
      <c r="AE30" s="108"/>
      <c r="AF30" s="108"/>
      <c r="AG30" s="199"/>
    </row>
    <row r="31" spans="1:34" ht="15" customHeight="1">
      <c r="A31" s="95"/>
      <c r="B31" s="103" t="s">
        <v>174</v>
      </c>
      <c r="C31" s="103"/>
      <c r="D31" s="103"/>
      <c r="E31" s="103"/>
      <c r="F31" s="103"/>
      <c r="G31" s="103"/>
      <c r="H31" s="103"/>
      <c r="I31" s="268" t="e">
        <f>'確定調書（様式）'!F20</f>
        <v>#N/A</v>
      </c>
      <c r="J31" s="268"/>
      <c r="K31" s="268"/>
      <c r="L31" s="268"/>
      <c r="M31" s="268"/>
      <c r="N31" s="268"/>
      <c r="O31" s="268"/>
      <c r="P31" s="195"/>
      <c r="Q31" s="195"/>
      <c r="R31" s="195"/>
      <c r="S31" s="195"/>
      <c r="T31" s="195"/>
      <c r="U31" s="195"/>
      <c r="V31" s="108"/>
      <c r="W31" s="108"/>
      <c r="X31" s="108"/>
      <c r="Y31" s="108"/>
      <c r="Z31" s="108"/>
      <c r="AA31" s="108"/>
      <c r="AB31" s="108"/>
      <c r="AC31" s="108"/>
      <c r="AD31" s="108"/>
      <c r="AE31" s="108"/>
      <c r="AF31" s="108"/>
      <c r="AG31" s="199"/>
    </row>
    <row r="32" spans="1:34" ht="15" customHeight="1">
      <c r="A32" s="95"/>
      <c r="B32" s="103"/>
      <c r="C32" s="103"/>
      <c r="D32" s="103"/>
      <c r="E32" s="103"/>
      <c r="F32" s="103"/>
      <c r="G32" s="103"/>
      <c r="H32" s="103"/>
      <c r="I32" s="268"/>
      <c r="J32" s="268"/>
      <c r="K32" s="268"/>
      <c r="L32" s="268"/>
      <c r="M32" s="268"/>
      <c r="N32" s="268"/>
      <c r="O32" s="268"/>
      <c r="P32" s="195"/>
      <c r="Q32" s="195"/>
      <c r="R32" s="195"/>
      <c r="S32" s="195"/>
      <c r="T32" s="195"/>
      <c r="U32" s="195"/>
      <c r="V32" s="108"/>
      <c r="W32" s="108"/>
      <c r="X32" s="108"/>
      <c r="Y32" s="108"/>
      <c r="Z32" s="108"/>
      <c r="AA32" s="108"/>
      <c r="AB32" s="108"/>
      <c r="AC32" s="108"/>
      <c r="AD32" s="108"/>
      <c r="AE32" s="108"/>
      <c r="AF32" s="108"/>
      <c r="AG32" s="199"/>
    </row>
    <row r="33" spans="1:33" ht="15" customHeight="1">
      <c r="A33" s="95"/>
      <c r="B33" s="103" t="s">
        <v>160</v>
      </c>
      <c r="C33" s="103"/>
      <c r="D33" s="103"/>
      <c r="E33" s="103"/>
      <c r="F33" s="103"/>
      <c r="G33" s="103"/>
      <c r="H33" s="103"/>
      <c r="I33" s="103"/>
      <c r="J33" s="103"/>
      <c r="K33" s="269" t="str">
        <f>'3. 実績報告書'!C31</f>
        <v/>
      </c>
      <c r="L33" s="269"/>
      <c r="M33" s="269"/>
      <c r="N33" s="269"/>
      <c r="O33" s="269"/>
      <c r="P33" s="269"/>
      <c r="Q33" s="269"/>
      <c r="R33" s="108"/>
      <c r="S33" s="108"/>
      <c r="T33" s="108"/>
      <c r="U33" s="108"/>
      <c r="V33" s="108"/>
      <c r="W33" s="108"/>
      <c r="X33" s="108"/>
      <c r="Y33" s="108"/>
      <c r="Z33" s="108"/>
      <c r="AA33" s="108"/>
      <c r="AB33" s="108"/>
      <c r="AC33" s="108"/>
      <c r="AD33" s="108"/>
      <c r="AE33" s="108"/>
      <c r="AF33" s="108"/>
      <c r="AG33" s="199"/>
    </row>
    <row r="34" spans="1:33" ht="15" customHeight="1">
      <c r="A34" s="95"/>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99"/>
    </row>
    <row r="35" spans="1:33" ht="15" customHeight="1">
      <c r="A35" s="95"/>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99"/>
    </row>
    <row r="36" spans="1:33" ht="15" customHeight="1">
      <c r="A36" s="95"/>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99"/>
    </row>
    <row r="37" spans="1:33" ht="15" customHeight="1">
      <c r="A37" s="95"/>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99"/>
    </row>
    <row r="38" spans="1:33" ht="15" customHeight="1">
      <c r="A38" s="95"/>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99"/>
    </row>
    <row r="39" spans="1:33" ht="15" customHeight="1">
      <c r="A39" s="95"/>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99"/>
    </row>
    <row r="40" spans="1:33" ht="15" customHeight="1">
      <c r="A40" s="95"/>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99"/>
    </row>
    <row r="41" spans="1:33" ht="15" customHeight="1">
      <c r="A41" s="95"/>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99"/>
    </row>
    <row r="42" spans="1:33" ht="15" customHeight="1">
      <c r="A42" s="95"/>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99"/>
    </row>
    <row r="43" spans="1:33" ht="15" customHeight="1">
      <c r="A43" s="95"/>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99"/>
    </row>
    <row r="44" spans="1:33" ht="15" customHeight="1">
      <c r="A44" s="95"/>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99"/>
    </row>
    <row r="45" spans="1:33" ht="15" customHeight="1">
      <c r="A45" s="95"/>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99"/>
    </row>
    <row r="46" spans="1:33" ht="15" customHeight="1">
      <c r="A46" s="95"/>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99"/>
    </row>
    <row r="47" spans="1:33" ht="15" customHeight="1">
      <c r="A47" s="95"/>
      <c r="B47" s="108"/>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08"/>
      <c r="C48" s="108"/>
      <c r="D48" s="266"/>
      <c r="E48" s="266"/>
      <c r="F48" s="266"/>
      <c r="G48" s="266"/>
      <c r="H48" s="266"/>
      <c r="I48" s="266"/>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99"/>
    </row>
    <row r="49" spans="1:33" ht="15" customHeight="1">
      <c r="A49" s="95"/>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99"/>
    </row>
    <row r="50" spans="1:33" ht="15" customHeight="1">
      <c r="A50" s="95"/>
      <c r="B50" s="108"/>
      <c r="C50" s="108"/>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199"/>
    </row>
    <row r="51" spans="1:33" ht="15" customHeight="1">
      <c r="A51" s="95"/>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99"/>
    </row>
    <row r="52" spans="1:33" ht="15" customHeight="1">
      <c r="A52" s="95"/>
      <c r="B52" s="108"/>
      <c r="C52" s="108"/>
      <c r="D52" s="108"/>
      <c r="E52" s="108"/>
      <c r="F52" s="108"/>
      <c r="G52" s="108"/>
      <c r="H52" s="108"/>
      <c r="I52" s="108"/>
      <c r="J52" s="108"/>
      <c r="K52" s="108"/>
      <c r="L52" s="108"/>
      <c r="M52" s="108"/>
      <c r="N52" s="108"/>
      <c r="O52" s="266"/>
      <c r="P52" s="266"/>
      <c r="Q52" s="266"/>
      <c r="R52" s="266"/>
      <c r="S52" s="266"/>
      <c r="T52" s="266"/>
      <c r="U52" s="108"/>
      <c r="V52" s="108"/>
      <c r="W52" s="108"/>
      <c r="X52" s="108"/>
      <c r="Y52" s="108"/>
      <c r="Z52" s="108"/>
      <c r="AA52" s="108"/>
      <c r="AB52" s="108"/>
      <c r="AC52" s="108"/>
      <c r="AD52" s="108"/>
      <c r="AE52" s="108"/>
      <c r="AF52" s="108"/>
      <c r="AG52" s="199"/>
    </row>
    <row r="53" spans="1:33" ht="15" customHeight="1">
      <c r="A53" s="182"/>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201"/>
    </row>
    <row r="54" spans="1:33" ht="15" customHeight="1">
      <c r="A54" s="183"/>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row>
    <row r="55" spans="1:33" ht="1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sheetData>
  <sheetProtection sheet="1" objects="1" scenarios="1"/>
  <mergeCells count="11">
    <mergeCell ref="Z3:AF3"/>
    <mergeCell ref="Z4:AF4"/>
    <mergeCell ref="B11:C11"/>
    <mergeCell ref="B12:C12"/>
    <mergeCell ref="B31:H31"/>
    <mergeCell ref="I31:O31"/>
    <mergeCell ref="B33:J33"/>
    <mergeCell ref="K33:Q33"/>
    <mergeCell ref="B7:AF8"/>
    <mergeCell ref="B19:AF22"/>
    <mergeCell ref="B26:AF27"/>
  </mergeCells>
  <phoneticPr fontId="5"/>
  <conditionalFormatting sqref="Z4 Z3">
    <cfRule type="containsBlanks" dxfId="6" priority="2">
      <formula>LEN(TRIM(Z3))=0</formula>
    </cfRule>
  </conditionalFormatting>
  <conditionalFormatting sqref="Z3:AF3">
    <cfRule type="expression" dxfId="5" priority="1">
      <formula>I31&lt;&gt;K33</formula>
    </cfRule>
  </conditionalFormatting>
  <dataValidations count="1">
    <dataValidation type="list" allowBlank="1" showDropDown="0" showInputMessage="1" showErrorMessage="1" sqref="P31:U32">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6"/>
  <dimension ref="A1:AH63"/>
  <sheetViews>
    <sheetView showGridLines="0" view="pageBreakPreview" zoomScale="115" zoomScaleSheetLayoutView="115" workbookViewId="0">
      <selection activeCell="Z3" sqref="Z3:AF3"/>
    </sheetView>
  </sheetViews>
  <sheetFormatPr defaultColWidth="2.5" defaultRowHeight="15" customHeight="1"/>
  <cols>
    <col min="1" max="16384" width="2.5" style="180"/>
  </cols>
  <sheetData>
    <row r="1" spans="1:33" ht="15" customHeight="1">
      <c r="A1" s="180" t="s">
        <v>116</v>
      </c>
    </row>
    <row r="2" spans="1:33" ht="15" customHeight="1">
      <c r="A2" s="18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274" t="str">
        <f>"延水産第"&amp;'額確定通知書（案）'!Z3&amp;"号"</f>
        <v>延水産第号</v>
      </c>
      <c r="AA3" s="274"/>
      <c r="AB3" s="274"/>
      <c r="AC3" s="274"/>
      <c r="AD3" s="274"/>
      <c r="AE3" s="274"/>
      <c r="AF3" s="274"/>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197" t="s">
        <v>1727</v>
      </c>
      <c r="AA4" s="197"/>
      <c r="AB4" s="197"/>
      <c r="AC4" s="197"/>
      <c r="AD4" s="197"/>
      <c r="AE4" s="197"/>
      <c r="AF4" s="197"/>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1947</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'額確定通知書（決裁後）'!E11</f>
        <v/>
      </c>
      <c r="F11" s="108"/>
      <c r="G11" s="108"/>
      <c r="H11" s="108"/>
      <c r="I11" s="108"/>
      <c r="J11" s="108"/>
      <c r="K11" s="108"/>
      <c r="L11" s="108"/>
      <c r="M11" s="108"/>
      <c r="N11" s="108"/>
      <c r="O11" s="108"/>
      <c r="P11" s="108"/>
      <c r="Q11" s="108"/>
      <c r="R11" s="108"/>
      <c r="S11" s="108"/>
      <c r="T11" s="108"/>
      <c r="U11" s="183"/>
      <c r="V11" s="183"/>
      <c r="W11" s="183"/>
      <c r="X11" s="183"/>
      <c r="Y11" s="183"/>
      <c r="Z11" s="183"/>
      <c r="AA11" s="183"/>
      <c r="AB11" s="183"/>
      <c r="AC11" s="183"/>
      <c r="AD11" s="183"/>
      <c r="AE11" s="183"/>
      <c r="AF11" s="183"/>
      <c r="AG11" s="199"/>
    </row>
    <row r="12" spans="1:33" ht="15" customHeight="1">
      <c r="A12" s="95"/>
      <c r="B12" s="103" t="s">
        <v>175</v>
      </c>
      <c r="C12" s="103"/>
      <c r="E12" s="106">
        <f>'額確定通知書（決裁後）'!E12</f>
        <v>0</v>
      </c>
      <c r="F12" s="108"/>
      <c r="G12" s="108"/>
      <c r="H12" s="108"/>
      <c r="I12" s="108"/>
      <c r="J12" s="108"/>
      <c r="K12" s="108"/>
      <c r="L12" s="108"/>
      <c r="M12" s="108"/>
      <c r="N12" s="108"/>
      <c r="O12" s="108"/>
      <c r="P12" s="108"/>
      <c r="Q12" s="108"/>
      <c r="R12" s="108"/>
      <c r="S12" s="108"/>
      <c r="T12" s="108"/>
      <c r="U12" s="183"/>
      <c r="V12" s="183"/>
      <c r="W12" s="183"/>
      <c r="X12" s="183"/>
      <c r="Y12" s="183"/>
      <c r="Z12" s="183"/>
      <c r="AA12" s="183"/>
      <c r="AB12" s="183"/>
      <c r="AC12" s="183"/>
      <c r="AD12" s="183"/>
      <c r="AE12" s="183"/>
      <c r="AF12" s="183"/>
      <c r="AG12" s="199"/>
    </row>
    <row r="13" spans="1:33" ht="15" customHeight="1">
      <c r="A13" s="95"/>
      <c r="B13" s="108"/>
      <c r="C13" s="108"/>
      <c r="E13" s="210">
        <f>'額確定通知書（決裁後）'!E13</f>
        <v>0</v>
      </c>
      <c r="F13" s="108"/>
      <c r="G13" s="108"/>
      <c r="H13" s="108"/>
      <c r="I13" s="108"/>
      <c r="J13" s="108"/>
      <c r="K13" s="108"/>
      <c r="L13" s="108"/>
      <c r="M13" s="108"/>
      <c r="N13" s="108"/>
      <c r="O13" s="108"/>
      <c r="P13" s="108"/>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"&amp;TEXT('3. 実績報告書'!AF3,"[$-ja-JP]ggge年m月d日")&amp;"付けをもって実績報告のあった水産業販路拡大等支援事業"&amp;"（"&amp;受付書!C14&amp;"）"&amp;"について次のとおり補助することを決定したので、延岡市補助金等の交付に関する規則第８条第２項の規定に基づいて通知します。"</f>
        <v>　明治33年1月0日付けをもって実績報告のあった水産業販路拡大等支援事業（）について次のとおり補助することを決定したので、延岡市補助金等の交付に関する規則第８条第２項の規定に基づいて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08"/>
      <c r="C22" s="183"/>
      <c r="D22" s="183"/>
      <c r="E22" s="117"/>
      <c r="F22" s="117"/>
      <c r="G22" s="117"/>
      <c r="H22" s="117"/>
      <c r="I22" s="117"/>
      <c r="J22" s="117"/>
      <c r="K22" s="117"/>
      <c r="L22" s="183"/>
      <c r="M22" s="183"/>
      <c r="N22" s="183"/>
      <c r="O22" s="183"/>
      <c r="P22" s="183"/>
      <c r="Q22" s="183"/>
      <c r="R22" s="183"/>
      <c r="S22" s="183"/>
      <c r="T22" s="183"/>
      <c r="U22" s="183"/>
      <c r="V22" s="183"/>
      <c r="W22" s="183"/>
      <c r="X22" s="183"/>
      <c r="Y22" s="183"/>
      <c r="Z22" s="183"/>
      <c r="AA22" s="183"/>
      <c r="AB22" s="183"/>
      <c r="AC22" s="183"/>
      <c r="AD22" s="183"/>
      <c r="AE22" s="183"/>
      <c r="AF22" s="183"/>
      <c r="AG22" s="199"/>
    </row>
    <row r="23" spans="1:34" ht="15" customHeight="1">
      <c r="A23" s="95"/>
      <c r="B23" s="103" t="s">
        <v>85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99"/>
    </row>
    <row r="24" spans="1:34" ht="15" customHeight="1">
      <c r="A24" s="95"/>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99"/>
    </row>
    <row r="25" spans="1:34" ht="15" customHeight="1">
      <c r="A25" s="95"/>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8">
        <v>1</v>
      </c>
      <c r="C26" s="108"/>
      <c r="D26" s="108" t="e">
        <f>"変更後の交付決定額"&amp;"　　"&amp;TEXT('額確定通知書（決裁後）'!I31,"#,###円")</f>
        <v>#N/A</v>
      </c>
      <c r="E26" s="108"/>
      <c r="F26" s="108"/>
      <c r="G26" s="108"/>
      <c r="I26" s="211"/>
      <c r="J26" s="211"/>
      <c r="K26" s="211"/>
      <c r="L26" s="211"/>
      <c r="M26" s="211"/>
      <c r="N26" s="211"/>
      <c r="U26" s="108"/>
      <c r="V26" s="108"/>
      <c r="W26" s="108"/>
      <c r="X26" s="108"/>
      <c r="Y26" s="108"/>
      <c r="Z26" s="108"/>
      <c r="AA26" s="108"/>
      <c r="AB26" s="108"/>
      <c r="AC26" s="108"/>
      <c r="AD26" s="108"/>
      <c r="AE26" s="108"/>
      <c r="AF26" s="108"/>
      <c r="AG26" s="199"/>
    </row>
    <row r="27" spans="1:34" ht="15" customHeight="1">
      <c r="A27" s="95"/>
      <c r="B27" s="272"/>
      <c r="C27" s="108"/>
      <c r="D27" s="108"/>
      <c r="E27" s="108"/>
      <c r="F27" s="108"/>
      <c r="G27" s="108"/>
      <c r="I27" s="194"/>
      <c r="J27" s="194"/>
      <c r="K27" s="194"/>
      <c r="L27" s="194"/>
      <c r="M27" s="194"/>
      <c r="N27" s="194"/>
      <c r="U27" s="108"/>
      <c r="V27" s="108"/>
      <c r="W27" s="108"/>
      <c r="X27" s="108"/>
      <c r="Y27" s="108"/>
      <c r="Z27" s="108"/>
      <c r="AA27" s="108"/>
      <c r="AB27" s="108"/>
      <c r="AC27" s="108"/>
      <c r="AD27" s="108"/>
      <c r="AE27" s="108"/>
      <c r="AF27" s="108"/>
      <c r="AG27" s="199"/>
    </row>
    <row r="28" spans="1:34" ht="15" customHeight="1">
      <c r="A28" s="95"/>
      <c r="B28" s="108"/>
      <c r="C28" s="108"/>
      <c r="D28" s="108" t="str">
        <f>"（変更前の交付決定額"&amp;"　　"&amp;TEXT('額確定通知書（決裁後）'!K33,"#,###円）")</f>
        <v>（変更前の交付決定額　　</v>
      </c>
      <c r="E28" s="108"/>
      <c r="F28" s="108"/>
      <c r="G28" s="108"/>
      <c r="H28" s="108"/>
      <c r="I28" s="108"/>
      <c r="J28" s="108"/>
      <c r="K28" s="108"/>
      <c r="L28" s="195"/>
      <c r="M28" s="195"/>
      <c r="N28" s="195"/>
      <c r="O28" s="195"/>
      <c r="P28" s="195"/>
      <c r="Q28" s="195"/>
      <c r="R28" s="195"/>
      <c r="S28" s="195"/>
      <c r="T28" s="195"/>
      <c r="U28" s="195"/>
      <c r="V28" s="108"/>
      <c r="W28" s="108"/>
      <c r="X28" s="108"/>
      <c r="Y28" s="108"/>
      <c r="Z28" s="108"/>
      <c r="AA28" s="108"/>
      <c r="AB28" s="108"/>
      <c r="AC28" s="108"/>
      <c r="AD28" s="108"/>
      <c r="AE28" s="108"/>
      <c r="AF28" s="108"/>
      <c r="AG28" s="199"/>
    </row>
    <row r="29" spans="1:34" ht="15" customHeight="1">
      <c r="A29" s="95"/>
      <c r="B29" s="183"/>
      <c r="C29" s="183"/>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199"/>
    </row>
    <row r="30" spans="1:34" ht="15" customHeight="1">
      <c r="A30" s="95"/>
      <c r="B30" s="190"/>
      <c r="C30" s="190"/>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199"/>
    </row>
    <row r="31" spans="1:34" ht="15" customHeight="1">
      <c r="A31" s="95"/>
      <c r="B31" s="187"/>
      <c r="C31" s="190"/>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199"/>
    </row>
    <row r="32" spans="1:34" ht="15" customHeight="1">
      <c r="A32" s="95"/>
      <c r="B32" s="187"/>
      <c r="C32" s="190"/>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199"/>
    </row>
    <row r="33" spans="1:33" ht="15" customHeight="1">
      <c r="A33" s="95"/>
      <c r="B33" s="190"/>
      <c r="C33" s="190"/>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199"/>
    </row>
    <row r="34" spans="1:33" ht="15" customHeight="1">
      <c r="A34" s="95"/>
      <c r="B34" s="187"/>
      <c r="C34" s="190"/>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199"/>
    </row>
    <row r="35" spans="1:33" ht="15" customHeight="1">
      <c r="A35" s="95"/>
      <c r="B35" s="187"/>
      <c r="C35" s="190"/>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199"/>
    </row>
    <row r="36" spans="1:33" ht="15" customHeight="1">
      <c r="A36" s="95"/>
      <c r="B36" s="190"/>
      <c r="C36" s="190"/>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199"/>
    </row>
    <row r="37" spans="1:33" ht="15" customHeight="1">
      <c r="A37" s="95"/>
      <c r="B37" s="187"/>
      <c r="C37" s="190"/>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199"/>
    </row>
    <row r="38" spans="1:33" ht="15" customHeight="1">
      <c r="A38" s="95"/>
      <c r="B38" s="187"/>
      <c r="C38" s="190"/>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199"/>
    </row>
    <row r="39" spans="1:33" ht="15" customHeight="1">
      <c r="A39" s="95"/>
      <c r="B39" s="190"/>
      <c r="C39" s="190"/>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199"/>
    </row>
    <row r="40" spans="1:33" ht="15" customHeight="1">
      <c r="A40" s="95"/>
      <c r="B40" s="187"/>
      <c r="C40" s="190"/>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199"/>
    </row>
    <row r="41" spans="1:33" ht="15" customHeight="1">
      <c r="A41" s="95"/>
      <c r="B41" s="187"/>
      <c r="C41" s="190"/>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199"/>
    </row>
    <row r="42" spans="1:33" ht="15" customHeight="1">
      <c r="A42" s="95"/>
      <c r="B42" s="190"/>
      <c r="C42" s="190"/>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199"/>
    </row>
    <row r="43" spans="1:33" ht="15" customHeight="1">
      <c r="A43" s="95"/>
      <c r="B43" s="187"/>
      <c r="C43" s="190"/>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199"/>
    </row>
    <row r="44" spans="1:33" ht="15" customHeight="1">
      <c r="A44" s="95"/>
      <c r="B44" s="187"/>
      <c r="C44" s="190"/>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199"/>
    </row>
    <row r="45" spans="1:33" ht="15" customHeight="1">
      <c r="A45" s="95"/>
      <c r="B45" s="190"/>
      <c r="C45" s="190"/>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199"/>
    </row>
    <row r="46" spans="1:33" ht="15" customHeight="1">
      <c r="A46" s="95"/>
      <c r="B46" s="187"/>
      <c r="C46" s="190"/>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199"/>
    </row>
    <row r="47" spans="1:33" ht="15" customHeight="1">
      <c r="A47" s="95"/>
      <c r="B47" s="108"/>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08"/>
      <c r="C48" s="108"/>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199"/>
    </row>
    <row r="49" spans="1:33" ht="15" customHeight="1">
      <c r="A49" s="95"/>
      <c r="B49" s="108"/>
      <c r="C49" s="108"/>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199"/>
    </row>
    <row r="50" spans="1:33" ht="15" customHeight="1">
      <c r="A50" s="95"/>
      <c r="B50" s="108"/>
      <c r="C50" s="108"/>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199"/>
    </row>
    <row r="51" spans="1:33" ht="15" customHeight="1">
      <c r="A51" s="95"/>
      <c r="B51" s="108"/>
      <c r="C51" s="108"/>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199"/>
    </row>
    <row r="52" spans="1:33" ht="15" customHeight="1">
      <c r="A52" s="95"/>
      <c r="B52" s="108"/>
      <c r="C52" s="108"/>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199"/>
    </row>
    <row r="53" spans="1:33" ht="15" customHeight="1">
      <c r="A53" s="95"/>
      <c r="B53" s="108"/>
      <c r="C53" s="108"/>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199"/>
    </row>
    <row r="54" spans="1:33" ht="15" customHeight="1">
      <c r="A54" s="182"/>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201"/>
    </row>
    <row r="55" spans="1:33" ht="1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3" ht="1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row>
  </sheetData>
  <sheetProtection sheet="1" objects="1" scenarios="1"/>
  <mergeCells count="7">
    <mergeCell ref="Z3:AF3"/>
    <mergeCell ref="Z4:AF4"/>
    <mergeCell ref="B11:C11"/>
    <mergeCell ref="B12:C12"/>
    <mergeCell ref="B7:AF8"/>
    <mergeCell ref="B19:AF21"/>
    <mergeCell ref="B23:AF24"/>
  </mergeCells>
  <phoneticPr fontId="5"/>
  <conditionalFormatting sqref="Z4:AF4 Z3">
    <cfRule type="containsBlanks" dxfId="4"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5"/>
  <dimension ref="A1:AH63"/>
  <sheetViews>
    <sheetView showGridLines="0" view="pageBreakPreview" zoomScale="115" zoomScaleSheetLayoutView="115" workbookViewId="0">
      <selection activeCell="Z3" sqref="Z3:AF3"/>
    </sheetView>
  </sheetViews>
  <sheetFormatPr defaultColWidth="2.5" defaultRowHeight="15" customHeight="1"/>
  <cols>
    <col min="1" max="16384" width="2.5" style="180"/>
  </cols>
  <sheetData>
    <row r="1" spans="1:33" ht="15" customHeight="1">
      <c r="A1" s="180" t="s">
        <v>116</v>
      </c>
    </row>
    <row r="2" spans="1:33" ht="15" customHeight="1">
      <c r="A2" s="18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274" t="str">
        <f>"延水産第"&amp;'額確定通知書（案）'!Z3&amp;"号"</f>
        <v>延水産第号</v>
      </c>
      <c r="AA3" s="274"/>
      <c r="AB3" s="274"/>
      <c r="AC3" s="274"/>
      <c r="AD3" s="274"/>
      <c r="AE3" s="274"/>
      <c r="AF3" s="274"/>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203" t="str">
        <f>TEXT('額確定通知書（決裁後）'!Z4,"[$-ja-JP]ggge年m月d日")</f>
        <v>明治33年1月0日</v>
      </c>
      <c r="AA4" s="203"/>
      <c r="AB4" s="203"/>
      <c r="AC4" s="203"/>
      <c r="AD4" s="203"/>
      <c r="AE4" s="203"/>
      <c r="AF4" s="203"/>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442</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'変更交付決定（案）（必要な場合のみ）'!E11</f>
        <v/>
      </c>
      <c r="F11" s="108"/>
      <c r="G11" s="108"/>
      <c r="H11" s="108"/>
      <c r="I11" s="108"/>
      <c r="J11" s="108"/>
      <c r="K11" s="108"/>
      <c r="L11" s="108"/>
      <c r="M11" s="108"/>
      <c r="N11" s="108"/>
      <c r="O11" s="108"/>
      <c r="P11" s="108"/>
      <c r="Q11" s="108"/>
      <c r="R11" s="108"/>
      <c r="S11" s="108"/>
      <c r="T11" s="108"/>
      <c r="U11" s="183"/>
      <c r="V11" s="183"/>
      <c r="W11" s="183"/>
      <c r="X11" s="183"/>
      <c r="Y11" s="183"/>
      <c r="Z11" s="183"/>
      <c r="AA11" s="183"/>
      <c r="AB11" s="183"/>
      <c r="AC11" s="183"/>
      <c r="AD11" s="183"/>
      <c r="AE11" s="183"/>
      <c r="AF11" s="183"/>
      <c r="AG11" s="199"/>
    </row>
    <row r="12" spans="1:33" ht="15" customHeight="1">
      <c r="A12" s="95"/>
      <c r="B12" s="103" t="s">
        <v>175</v>
      </c>
      <c r="C12" s="103"/>
      <c r="E12" s="106">
        <f>'変更交付決定（案）（必要な場合のみ）'!E12</f>
        <v>0</v>
      </c>
      <c r="F12" s="108"/>
      <c r="G12" s="108"/>
      <c r="H12" s="108"/>
      <c r="I12" s="108"/>
      <c r="J12" s="108"/>
      <c r="K12" s="108"/>
      <c r="L12" s="108"/>
      <c r="M12" s="108"/>
      <c r="N12" s="108"/>
      <c r="O12" s="108"/>
      <c r="P12" s="108"/>
      <c r="Q12" s="108"/>
      <c r="R12" s="108"/>
      <c r="S12" s="108"/>
      <c r="T12" s="108"/>
      <c r="U12" s="183"/>
      <c r="V12" s="183"/>
      <c r="W12" s="183"/>
      <c r="X12" s="183"/>
      <c r="Y12" s="183"/>
      <c r="Z12" s="183"/>
      <c r="AA12" s="183"/>
      <c r="AB12" s="183"/>
      <c r="AC12" s="183"/>
      <c r="AD12" s="183"/>
      <c r="AE12" s="183"/>
      <c r="AF12" s="183"/>
      <c r="AG12" s="199"/>
    </row>
    <row r="13" spans="1:33" ht="15" customHeight="1">
      <c r="A13" s="95"/>
      <c r="B13" s="108"/>
      <c r="C13" s="108"/>
      <c r="E13" s="210">
        <f>'変更交付決定（案）（必要な場合のみ）'!E13</f>
        <v>0</v>
      </c>
      <c r="F13" s="108"/>
      <c r="G13" s="108"/>
      <c r="H13" s="108"/>
      <c r="I13" s="108"/>
      <c r="J13" s="108"/>
      <c r="K13" s="108"/>
      <c r="L13" s="108"/>
      <c r="M13" s="108"/>
      <c r="N13" s="108"/>
      <c r="O13" s="108"/>
      <c r="P13" s="108"/>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"&amp;TEXT('3. 実績報告書'!AF3,"[$-ja-JP]ggge年m月d日")&amp;"付けをもって実績報告のあった水産業販路拡大等支援事業"&amp;"（"&amp;受付書!C14&amp;"）"&amp;"について次のとおり補助することを決定したので、延岡市補助金等の交付に関する規則第８条第２項の規定に基づいて通知します。"</f>
        <v>　明治33年1月0日付けをもって実績報告のあった水産業販路拡大等支援事業（）について次のとおり補助することを決定したので、延岡市補助金等の交付に関する規則第８条第２項の規定に基づいて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08"/>
      <c r="C22" s="183"/>
      <c r="D22" s="183"/>
      <c r="E22" s="117"/>
      <c r="F22" s="117"/>
      <c r="G22" s="117"/>
      <c r="H22" s="117"/>
      <c r="I22" s="117"/>
      <c r="J22" s="117"/>
      <c r="K22" s="117"/>
      <c r="L22" s="183"/>
      <c r="M22" s="183"/>
      <c r="N22" s="183"/>
      <c r="O22" s="183"/>
      <c r="P22" s="183"/>
      <c r="Q22" s="183"/>
      <c r="R22" s="183"/>
      <c r="S22" s="183"/>
      <c r="T22" s="183"/>
      <c r="U22" s="183"/>
      <c r="V22" s="183"/>
      <c r="W22" s="183"/>
      <c r="X22" s="183"/>
      <c r="Y22" s="183"/>
      <c r="Z22" s="183"/>
      <c r="AA22" s="183"/>
      <c r="AB22" s="183"/>
      <c r="AC22" s="183"/>
      <c r="AD22" s="183"/>
      <c r="AE22" s="183"/>
      <c r="AF22" s="183"/>
      <c r="AG22" s="199"/>
    </row>
    <row r="23" spans="1:34" ht="15" customHeight="1">
      <c r="A23" s="95"/>
      <c r="B23" s="103" t="s">
        <v>85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99"/>
    </row>
    <row r="24" spans="1:34" ht="15" customHeight="1">
      <c r="A24" s="95"/>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99"/>
    </row>
    <row r="25" spans="1:34" ht="15" customHeight="1">
      <c r="A25" s="95"/>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8">
        <v>1</v>
      </c>
      <c r="C26" s="108"/>
      <c r="D26" s="108" t="e">
        <f>"変更後の交付決定額"&amp;"　　"&amp;TEXT('額確定通知書（決裁後）'!I31,"#,###円")</f>
        <v>#N/A</v>
      </c>
      <c r="E26" s="108"/>
      <c r="F26" s="108"/>
      <c r="G26" s="108"/>
      <c r="I26" s="211"/>
      <c r="J26" s="211"/>
      <c r="K26" s="211"/>
      <c r="L26" s="211"/>
      <c r="M26" s="211"/>
      <c r="N26" s="211"/>
      <c r="U26" s="108"/>
      <c r="V26" s="108"/>
      <c r="W26" s="108"/>
      <c r="X26" s="108"/>
      <c r="Y26" s="108"/>
      <c r="Z26" s="108"/>
      <c r="AA26" s="108"/>
      <c r="AB26" s="108"/>
      <c r="AC26" s="108"/>
      <c r="AD26" s="108"/>
      <c r="AE26" s="108"/>
      <c r="AF26" s="108"/>
      <c r="AG26" s="199"/>
    </row>
    <row r="27" spans="1:34" ht="15" customHeight="1">
      <c r="A27" s="95"/>
      <c r="B27" s="272"/>
      <c r="C27" s="108"/>
      <c r="D27" s="108"/>
      <c r="E27" s="108"/>
      <c r="F27" s="108"/>
      <c r="G27" s="108"/>
      <c r="I27" s="194"/>
      <c r="J27" s="194"/>
      <c r="K27" s="194"/>
      <c r="L27" s="194"/>
      <c r="M27" s="194"/>
      <c r="N27" s="194"/>
      <c r="U27" s="108"/>
      <c r="V27" s="108"/>
      <c r="W27" s="108"/>
      <c r="X27" s="108"/>
      <c r="Y27" s="108"/>
      <c r="Z27" s="108"/>
      <c r="AA27" s="108"/>
      <c r="AB27" s="108"/>
      <c r="AC27" s="108"/>
      <c r="AD27" s="108"/>
      <c r="AE27" s="108"/>
      <c r="AF27" s="108"/>
      <c r="AG27" s="199"/>
    </row>
    <row r="28" spans="1:34" ht="15" customHeight="1">
      <c r="A28" s="95"/>
      <c r="B28" s="108"/>
      <c r="C28" s="108"/>
      <c r="D28" s="108" t="str">
        <f>"（変更前の交付決定額"&amp;"　　"&amp;TEXT('額確定通知書（決裁後）'!K33,"#,###円）")</f>
        <v>（変更前の交付決定額　　</v>
      </c>
      <c r="E28" s="108"/>
      <c r="F28" s="108"/>
      <c r="G28" s="108"/>
      <c r="H28" s="108"/>
      <c r="I28" s="108"/>
      <c r="J28" s="108"/>
      <c r="K28" s="108"/>
      <c r="L28" s="195"/>
      <c r="M28" s="195"/>
      <c r="N28" s="195"/>
      <c r="O28" s="195"/>
      <c r="P28" s="195"/>
      <c r="Q28" s="195"/>
      <c r="R28" s="195"/>
      <c r="S28" s="195"/>
      <c r="T28" s="195"/>
      <c r="U28" s="195"/>
      <c r="V28" s="108"/>
      <c r="W28" s="108"/>
      <c r="X28" s="108"/>
      <c r="Y28" s="108"/>
      <c r="Z28" s="108"/>
      <c r="AA28" s="108"/>
      <c r="AB28" s="108"/>
      <c r="AC28" s="108"/>
      <c r="AD28" s="108"/>
      <c r="AE28" s="108"/>
      <c r="AF28" s="108"/>
      <c r="AG28" s="199"/>
    </row>
    <row r="29" spans="1:34" ht="15" customHeight="1">
      <c r="A29" s="95"/>
      <c r="B29" s="183"/>
      <c r="C29" s="183"/>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199"/>
    </row>
    <row r="30" spans="1:34" ht="15" customHeight="1">
      <c r="A30" s="95"/>
      <c r="B30" s="190"/>
      <c r="C30" s="190"/>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199"/>
    </row>
    <row r="31" spans="1:34" ht="15" customHeight="1">
      <c r="A31" s="95"/>
      <c r="B31" s="187"/>
      <c r="C31" s="190"/>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199"/>
    </row>
    <row r="32" spans="1:34" ht="15" customHeight="1">
      <c r="A32" s="95"/>
      <c r="B32" s="187"/>
      <c r="C32" s="190"/>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199"/>
    </row>
    <row r="33" spans="1:33" ht="15" customHeight="1">
      <c r="A33" s="95"/>
      <c r="B33" s="190"/>
      <c r="C33" s="190"/>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199"/>
    </row>
    <row r="34" spans="1:33" ht="15" customHeight="1">
      <c r="A34" s="95"/>
      <c r="B34" s="187"/>
      <c r="C34" s="190"/>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199"/>
    </row>
    <row r="35" spans="1:33" ht="15" customHeight="1">
      <c r="A35" s="95"/>
      <c r="B35" s="187"/>
      <c r="C35" s="190"/>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199"/>
    </row>
    <row r="36" spans="1:33" ht="15" customHeight="1">
      <c r="A36" s="95"/>
      <c r="B36" s="190"/>
      <c r="C36" s="190"/>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199"/>
    </row>
    <row r="37" spans="1:33" ht="15" customHeight="1">
      <c r="A37" s="95"/>
      <c r="B37" s="187"/>
      <c r="C37" s="190"/>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199"/>
    </row>
    <row r="38" spans="1:33" ht="15" customHeight="1">
      <c r="A38" s="95"/>
      <c r="B38" s="187"/>
      <c r="C38" s="190"/>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199"/>
    </row>
    <row r="39" spans="1:33" ht="15" customHeight="1">
      <c r="A39" s="95"/>
      <c r="B39" s="190"/>
      <c r="C39" s="190"/>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199"/>
    </row>
    <row r="40" spans="1:33" ht="15" customHeight="1">
      <c r="A40" s="95"/>
      <c r="B40" s="187"/>
      <c r="C40" s="190"/>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199"/>
    </row>
    <row r="41" spans="1:33" ht="15" customHeight="1">
      <c r="A41" s="95"/>
      <c r="B41" s="187"/>
      <c r="C41" s="190"/>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199"/>
    </row>
    <row r="42" spans="1:33" ht="15" customHeight="1">
      <c r="A42" s="95"/>
      <c r="B42" s="190"/>
      <c r="C42" s="190"/>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199"/>
    </row>
    <row r="43" spans="1:33" ht="15" customHeight="1">
      <c r="A43" s="95"/>
      <c r="B43" s="187"/>
      <c r="C43" s="190"/>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199"/>
    </row>
    <row r="44" spans="1:33" ht="15" customHeight="1">
      <c r="A44" s="95"/>
      <c r="B44" s="187"/>
      <c r="C44" s="190"/>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199"/>
    </row>
    <row r="45" spans="1:33" ht="15" customHeight="1">
      <c r="A45" s="95"/>
      <c r="B45" s="190"/>
      <c r="C45" s="190"/>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199"/>
    </row>
    <row r="46" spans="1:33" ht="15" customHeight="1">
      <c r="A46" s="95"/>
      <c r="B46" s="187"/>
      <c r="C46" s="190"/>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199"/>
    </row>
    <row r="47" spans="1:33" ht="15" customHeight="1">
      <c r="A47" s="95"/>
      <c r="B47" s="108"/>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08"/>
      <c r="C48" s="108"/>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199"/>
    </row>
    <row r="49" spans="1:33" ht="15" customHeight="1">
      <c r="A49" s="95"/>
      <c r="B49" s="108"/>
      <c r="C49" s="108"/>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199"/>
    </row>
    <row r="50" spans="1:33" ht="15" customHeight="1">
      <c r="A50" s="95"/>
      <c r="B50" s="108"/>
      <c r="C50" s="108"/>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199"/>
    </row>
    <row r="51" spans="1:33" ht="15" customHeight="1">
      <c r="A51" s="95"/>
      <c r="B51" s="108"/>
      <c r="C51" s="108"/>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199"/>
    </row>
    <row r="52" spans="1:33" ht="15" customHeight="1">
      <c r="A52" s="95"/>
      <c r="B52" s="108"/>
      <c r="C52" s="108"/>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199"/>
    </row>
    <row r="53" spans="1:33" ht="15" customHeight="1">
      <c r="A53" s="95"/>
      <c r="B53" s="108"/>
      <c r="C53" s="108"/>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199"/>
    </row>
    <row r="54" spans="1:33" ht="15" customHeight="1">
      <c r="A54" s="182"/>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201"/>
    </row>
    <row r="55" spans="1:33" ht="1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3" ht="1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row>
  </sheetData>
  <sheetProtection sheet="1" objects="1" scenarios="1"/>
  <mergeCells count="7">
    <mergeCell ref="Z3:AF3"/>
    <mergeCell ref="Z4:AF4"/>
    <mergeCell ref="B11:C11"/>
    <mergeCell ref="B12:C12"/>
    <mergeCell ref="B7:AF8"/>
    <mergeCell ref="B19:AF21"/>
    <mergeCell ref="B23:AF24"/>
  </mergeCells>
  <phoneticPr fontId="5"/>
  <conditionalFormatting sqref="Z4:AF4 Z3">
    <cfRule type="containsBlanks" dxfId="3"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9"/>
  <dimension ref="A1:J30"/>
  <sheetViews>
    <sheetView showGridLines="0" view="pageBreakPreview" zoomScaleSheetLayoutView="100" workbookViewId="0">
      <selection activeCell="D30" sqref="A30:AF32"/>
    </sheetView>
  </sheetViews>
  <sheetFormatPr defaultRowHeight="13.5"/>
  <cols>
    <col min="1" max="1" width="11" style="275" customWidth="1"/>
    <col min="2" max="2" width="9" style="275" customWidth="1"/>
    <col min="3" max="3" width="15.125" style="275" customWidth="1"/>
    <col min="4" max="4" width="12.375" style="275" customWidth="1"/>
    <col min="5" max="5" width="37.5" style="275" customWidth="1"/>
    <col min="6" max="6" width="14.5" style="275" customWidth="1"/>
    <col min="7" max="7" width="8.375" style="276" customWidth="1"/>
    <col min="8" max="16384" width="9" style="275" customWidth="1"/>
  </cols>
  <sheetData>
    <row r="1" spans="1:10" ht="35.25" customHeight="1">
      <c r="A1" s="277" t="s">
        <v>196</v>
      </c>
      <c r="B1" s="277"/>
      <c r="C1" s="277"/>
      <c r="D1" s="277"/>
      <c r="E1" s="277"/>
      <c r="F1" s="277"/>
      <c r="G1" s="277"/>
    </row>
    <row r="2" spans="1:10" ht="30" customHeight="1">
      <c r="A2" s="278" t="s">
        <v>120</v>
      </c>
      <c r="B2" s="292" t="s">
        <v>77</v>
      </c>
      <c r="C2" s="306" t="s">
        <v>201</v>
      </c>
      <c r="D2" s="307" t="s">
        <v>186</v>
      </c>
      <c r="E2" s="308" t="s">
        <v>208</v>
      </c>
      <c r="F2" s="320" t="s">
        <v>44</v>
      </c>
      <c r="G2" s="328"/>
    </row>
    <row r="3" spans="1:10" ht="30" customHeight="1">
      <c r="A3" s="279" t="s">
        <v>61</v>
      </c>
      <c r="B3" s="293"/>
      <c r="C3" s="293"/>
      <c r="D3" s="293"/>
      <c r="E3" s="309" t="s">
        <v>214</v>
      </c>
      <c r="F3" s="321"/>
      <c r="G3" s="329"/>
    </row>
    <row r="4" spans="1:10" ht="30" customHeight="1">
      <c r="A4" s="280" t="s">
        <v>22</v>
      </c>
      <c r="B4" s="294"/>
      <c r="C4" s="294"/>
      <c r="D4" s="294"/>
      <c r="E4" s="310">
        <f>'額確定通知書（決裁後）'!E12</f>
        <v>0</v>
      </c>
      <c r="F4" s="322"/>
      <c r="G4" s="330"/>
      <c r="J4" s="276"/>
    </row>
    <row r="5" spans="1:10" ht="30" customHeight="1">
      <c r="A5" s="281" t="s">
        <v>220</v>
      </c>
      <c r="B5" s="295"/>
      <c r="C5" s="295"/>
      <c r="D5" s="295"/>
      <c r="E5" s="311" t="s">
        <v>148</v>
      </c>
      <c r="F5" s="295" t="s">
        <v>221</v>
      </c>
      <c r="G5" s="331"/>
    </row>
    <row r="6" spans="1:10" ht="30" customHeight="1">
      <c r="A6" s="279" t="s">
        <v>230</v>
      </c>
      <c r="B6" s="293"/>
      <c r="C6" s="293"/>
      <c r="D6" s="293"/>
      <c r="E6" s="312" t="s">
        <v>233</v>
      </c>
      <c r="F6" s="323" t="str">
        <f>'交付決定（決裁後）'!I26</f>
        <v/>
      </c>
      <c r="G6" s="332" t="s">
        <v>234</v>
      </c>
      <c r="I6" s="341"/>
    </row>
    <row r="7" spans="1:10" ht="30" customHeight="1">
      <c r="A7" s="282" t="s">
        <v>236</v>
      </c>
      <c r="B7" s="296"/>
      <c r="C7" s="296"/>
      <c r="D7" s="296"/>
      <c r="E7" s="313" t="s">
        <v>241</v>
      </c>
      <c r="F7" s="324">
        <f>'4. 事業報告書兼収支計算書（入力箇所あり）'!D35</f>
        <v>0</v>
      </c>
      <c r="G7" s="333" t="s">
        <v>234</v>
      </c>
    </row>
    <row r="8" spans="1:10" ht="30" customHeight="1">
      <c r="A8" s="282" t="s">
        <v>245</v>
      </c>
      <c r="B8" s="296"/>
      <c r="C8" s="296"/>
      <c r="D8" s="296"/>
      <c r="E8" s="313" t="s">
        <v>248</v>
      </c>
      <c r="F8" s="324">
        <f>'4. 事業報告書兼収支計算書（入力箇所あり）'!D33</f>
        <v>0</v>
      </c>
      <c r="G8" s="333" t="s">
        <v>234</v>
      </c>
    </row>
    <row r="9" spans="1:10" ht="30" customHeight="1">
      <c r="A9" s="282" t="s">
        <v>250</v>
      </c>
      <c r="B9" s="296"/>
      <c r="C9" s="296"/>
      <c r="D9" s="296"/>
      <c r="E9" s="313" t="s">
        <v>252</v>
      </c>
      <c r="F9" s="325">
        <f>F7-F8</f>
        <v>0</v>
      </c>
      <c r="G9" s="333" t="s">
        <v>234</v>
      </c>
    </row>
    <row r="10" spans="1:10" ht="30" customHeight="1">
      <c r="A10" s="282" t="s">
        <v>253</v>
      </c>
      <c r="B10" s="296"/>
      <c r="C10" s="296"/>
      <c r="D10" s="296"/>
      <c r="E10" s="313" t="s">
        <v>254</v>
      </c>
      <c r="F10" s="324" t="e">
        <f>'4. 事業報告書兼収支計算書（入力箇所あり）'!D25</f>
        <v>#N/A</v>
      </c>
      <c r="G10" s="333" t="s">
        <v>234</v>
      </c>
    </row>
    <row r="11" spans="1:10" ht="30" customHeight="1">
      <c r="A11" s="282" t="s">
        <v>258</v>
      </c>
      <c r="B11" s="296"/>
      <c r="C11" s="296"/>
      <c r="D11" s="296"/>
      <c r="E11" s="313" t="s">
        <v>241</v>
      </c>
      <c r="F11" s="324">
        <v>0</v>
      </c>
      <c r="G11" s="333" t="s">
        <v>234</v>
      </c>
    </row>
    <row r="12" spans="1:10" ht="30" customHeight="1">
      <c r="A12" s="282" t="s">
        <v>6</v>
      </c>
      <c r="B12" s="296"/>
      <c r="C12" s="296"/>
      <c r="D12" s="296"/>
      <c r="E12" s="313" t="s">
        <v>241</v>
      </c>
      <c r="F12" s="324">
        <v>0</v>
      </c>
      <c r="G12" s="333" t="s">
        <v>234</v>
      </c>
    </row>
    <row r="13" spans="1:10" ht="30" customHeight="1">
      <c r="A13" s="282" t="s">
        <v>259</v>
      </c>
      <c r="B13" s="296"/>
      <c r="C13" s="296"/>
      <c r="D13" s="296"/>
      <c r="E13" s="314" t="s">
        <v>135</v>
      </c>
      <c r="F13" s="324">
        <v>0</v>
      </c>
      <c r="G13" s="333" t="s">
        <v>234</v>
      </c>
    </row>
    <row r="14" spans="1:10" ht="30" customHeight="1">
      <c r="A14" s="283" t="s">
        <v>261</v>
      </c>
      <c r="B14" s="297"/>
      <c r="C14" s="297"/>
      <c r="D14" s="297"/>
      <c r="E14" s="313" t="s">
        <v>264</v>
      </c>
      <c r="F14" s="325" t="e">
        <f>F10-F9-F13</f>
        <v>#N/A</v>
      </c>
      <c r="G14" s="333" t="s">
        <v>234</v>
      </c>
    </row>
    <row r="15" spans="1:10" ht="30" customHeight="1">
      <c r="A15" s="282" t="s">
        <v>266</v>
      </c>
      <c r="B15" s="296"/>
      <c r="C15" s="296"/>
      <c r="D15" s="296"/>
      <c r="E15" s="313" t="s">
        <v>269</v>
      </c>
      <c r="F15" s="325" t="e">
        <f>F8-F14</f>
        <v>#N/A</v>
      </c>
      <c r="G15" s="333" t="s">
        <v>234</v>
      </c>
    </row>
    <row r="16" spans="1:10" ht="30" customHeight="1">
      <c r="A16" s="282" t="s">
        <v>270</v>
      </c>
      <c r="B16" s="296"/>
      <c r="C16" s="296"/>
      <c r="D16" s="296"/>
      <c r="E16" s="313" t="s">
        <v>273</v>
      </c>
      <c r="F16" s="324" t="e">
        <f>VLOOKUP(受付書!C14,'データシート（さわらない）'!A2:F10,3,FALSE)</f>
        <v>#N/A</v>
      </c>
      <c r="G16" s="333" t="s">
        <v>234</v>
      </c>
    </row>
    <row r="17" spans="1:7" ht="30" customHeight="1">
      <c r="A17" s="284" t="s">
        <v>277</v>
      </c>
      <c r="B17" s="298"/>
      <c r="C17" s="298"/>
      <c r="D17" s="298"/>
      <c r="E17" s="315" t="s">
        <v>278</v>
      </c>
      <c r="F17" s="324" t="e">
        <f>VLOOKUP(受付書!C14,'データシート（さわらない）'!A2:F10,4,FALSE)</f>
        <v>#N/A</v>
      </c>
      <c r="G17" s="334" t="s">
        <v>281</v>
      </c>
    </row>
    <row r="18" spans="1:7" ht="30" customHeight="1">
      <c r="A18" s="285"/>
      <c r="B18" s="299"/>
      <c r="C18" s="299"/>
      <c r="D18" s="299"/>
      <c r="E18" s="316"/>
      <c r="F18" s="324" t="e">
        <f>VLOOKUP(受付書!C14,'データシート（さわらない）'!A2:F10,5,FALSE)</f>
        <v>#N/A</v>
      </c>
      <c r="G18" s="334" t="s">
        <v>283</v>
      </c>
    </row>
    <row r="19" spans="1:7" ht="30" customHeight="1">
      <c r="A19" s="282" t="s">
        <v>218</v>
      </c>
      <c r="B19" s="296"/>
      <c r="C19" s="296"/>
      <c r="D19" s="296"/>
      <c r="E19" s="313" t="s">
        <v>284</v>
      </c>
      <c r="F19" s="325" t="e">
        <f>ROUNDDOWN(F8*F17/F18,0)</f>
        <v>#N/A</v>
      </c>
      <c r="G19" s="333" t="s">
        <v>234</v>
      </c>
    </row>
    <row r="20" spans="1:7" ht="30" customHeight="1">
      <c r="A20" s="282" t="s">
        <v>164</v>
      </c>
      <c r="B20" s="296"/>
      <c r="C20" s="296"/>
      <c r="D20" s="296"/>
      <c r="E20" s="313" t="s">
        <v>290</v>
      </c>
      <c r="F20" s="325" t="e">
        <f>MIN(F15,F16,F19)</f>
        <v>#N/A</v>
      </c>
      <c r="G20" s="333" t="s">
        <v>234</v>
      </c>
    </row>
    <row r="21" spans="1:7" ht="30" customHeight="1">
      <c r="A21" s="282" t="s">
        <v>257</v>
      </c>
      <c r="B21" s="296"/>
      <c r="C21" s="296"/>
      <c r="D21" s="296"/>
      <c r="E21" s="313" t="s">
        <v>241</v>
      </c>
      <c r="F21" s="324">
        <v>0</v>
      </c>
      <c r="G21" s="333" t="s">
        <v>234</v>
      </c>
    </row>
    <row r="22" spans="1:7" ht="30" customHeight="1">
      <c r="A22" s="281" t="s">
        <v>294</v>
      </c>
      <c r="B22" s="295"/>
      <c r="C22" s="295"/>
      <c r="D22" s="295"/>
      <c r="E22" s="295"/>
      <c r="F22" s="295"/>
      <c r="G22" s="331"/>
    </row>
    <row r="23" spans="1:7" ht="30" customHeight="1">
      <c r="A23" s="286" t="s">
        <v>295</v>
      </c>
      <c r="B23" s="300"/>
      <c r="C23" s="300"/>
      <c r="D23" s="300"/>
      <c r="E23" s="317" t="s">
        <v>296</v>
      </c>
      <c r="F23" s="326"/>
      <c r="G23" s="335" t="s">
        <v>300</v>
      </c>
    </row>
    <row r="24" spans="1:7" ht="30" hidden="1" customHeight="1">
      <c r="A24" s="287"/>
      <c r="B24" s="301"/>
      <c r="C24" s="301"/>
      <c r="D24" s="301"/>
      <c r="E24" s="318" t="s">
        <v>150</v>
      </c>
      <c r="F24" s="327">
        <f>F13*10</f>
        <v>0</v>
      </c>
      <c r="G24" s="336"/>
    </row>
    <row r="25" spans="1:7" ht="30" customHeight="1">
      <c r="A25" s="280" t="s">
        <v>91</v>
      </c>
      <c r="B25" s="294"/>
      <c r="C25" s="294"/>
      <c r="D25" s="294"/>
      <c r="E25" s="313" t="s">
        <v>114</v>
      </c>
      <c r="F25" s="325" t="e">
        <f>F13/F20*100</f>
        <v>#N/A</v>
      </c>
      <c r="G25" s="333" t="s">
        <v>300</v>
      </c>
    </row>
    <row r="26" spans="1:7" ht="29.1" customHeight="1">
      <c r="A26" s="281" t="s">
        <v>302</v>
      </c>
      <c r="B26" s="295"/>
      <c r="C26" s="295"/>
      <c r="D26" s="295"/>
      <c r="E26" s="295"/>
      <c r="F26" s="295"/>
      <c r="G26" s="331"/>
    </row>
    <row r="27" spans="1:7" ht="105.75" customHeight="1">
      <c r="A27" s="288" t="s">
        <v>304</v>
      </c>
      <c r="B27" s="302"/>
      <c r="C27" s="302"/>
      <c r="D27" s="302"/>
      <c r="E27" s="302"/>
      <c r="F27" s="302"/>
      <c r="G27" s="337"/>
    </row>
    <row r="28" spans="1:7" ht="24.75" customHeight="1">
      <c r="A28" s="289" t="s">
        <v>311</v>
      </c>
      <c r="B28" s="303"/>
      <c r="C28" s="303"/>
      <c r="D28" s="303"/>
      <c r="E28" s="303"/>
      <c r="F28" s="303"/>
      <c r="G28" s="338"/>
    </row>
    <row r="29" spans="1:7" ht="17.25" customHeight="1">
      <c r="A29" s="290"/>
      <c r="B29" s="304" t="s">
        <v>318</v>
      </c>
      <c r="C29" s="304"/>
      <c r="D29" s="304"/>
      <c r="E29" s="319"/>
      <c r="F29" s="319"/>
      <c r="G29" s="339"/>
    </row>
    <row r="30" spans="1:7" ht="30.75" customHeight="1">
      <c r="A30" s="291" t="s">
        <v>238</v>
      </c>
      <c r="B30" s="305"/>
      <c r="C30" s="305"/>
      <c r="D30" s="305"/>
      <c r="E30" s="305"/>
      <c r="F30" s="305"/>
      <c r="G30" s="340"/>
    </row>
  </sheetData>
  <sheetProtection sheet="1" formatCells="0"/>
  <mergeCells count="32">
    <mergeCell ref="A1:G1"/>
    <mergeCell ref="F2:G2"/>
    <mergeCell ref="A3:D3"/>
    <mergeCell ref="E3:G3"/>
    <mergeCell ref="A4:D4"/>
    <mergeCell ref="E4:G4"/>
    <mergeCell ref="A5:D5"/>
    <mergeCell ref="F5:G5"/>
    <mergeCell ref="A6:D6"/>
    <mergeCell ref="A7:D7"/>
    <mergeCell ref="A8:D8"/>
    <mergeCell ref="A9:D9"/>
    <mergeCell ref="A10:D10"/>
    <mergeCell ref="A11:D11"/>
    <mergeCell ref="A12:D12"/>
    <mergeCell ref="A13:D13"/>
    <mergeCell ref="A14:D14"/>
    <mergeCell ref="A15:D15"/>
    <mergeCell ref="A16:D16"/>
    <mergeCell ref="A19:D19"/>
    <mergeCell ref="A20:D20"/>
    <mergeCell ref="A21:D21"/>
    <mergeCell ref="A22:G22"/>
    <mergeCell ref="A23:D23"/>
    <mergeCell ref="A25:D25"/>
    <mergeCell ref="A26:G26"/>
    <mergeCell ref="A27:G27"/>
    <mergeCell ref="A28:G28"/>
    <mergeCell ref="B29:D29"/>
    <mergeCell ref="A30:G30"/>
    <mergeCell ref="A17:D18"/>
    <mergeCell ref="E17:E18"/>
  </mergeCells>
  <phoneticPr fontId="5"/>
  <dataValidations count="3">
    <dataValidation type="list" allowBlank="1" showDropDown="0" showInputMessage="1" showErrorMessage="1" sqref="F2:G2">
      <formula1>"確定払,前金払,概算払"</formula1>
    </dataValidation>
    <dataValidation type="list" allowBlank="1" showDropDown="0" showInputMessage="1" showErrorMessage="1" sqref="D2">
      <formula1>"単年度,継続"</formula1>
    </dataValidation>
    <dataValidation type="list" allowBlank="1" showDropDown="0" showInputMessage="1" showErrorMessage="1" sqref="A2">
      <formula1>"事業,運営"</formula1>
    </dataValidation>
  </dataValidations>
  <pageMargins left="0.74803149606299213" right="0.70866141732283472" top="0.74803149606299213" bottom="0.74803149606299213" header="0.31496062992125984" footer="0.31496062992125984"/>
  <pageSetup paperSize="9" scale="82" fitToWidth="0" fitToHeight="1" orientation="portrait" usePrinterDefaults="1" r:id="rId1"/>
  <colBreaks count="1" manualBreakCount="1">
    <brk id="7" max="2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3"/>
  <dimension ref="A2:AH54"/>
  <sheetViews>
    <sheetView showGridLines="0" view="pageBreakPreview" zoomScaleSheetLayoutView="100" workbookViewId="0">
      <selection activeCell="D30" sqref="D30:AF32"/>
    </sheetView>
  </sheetViews>
  <sheetFormatPr defaultColWidth="2.5" defaultRowHeight="15" customHeight="1"/>
  <cols>
    <col min="1" max="16384" width="2.5" style="180"/>
  </cols>
  <sheetData>
    <row r="2" spans="1:33" ht="15" customHeight="1">
      <c r="W2" s="104"/>
      <c r="Z2" s="220">
        <f>'額確定通知書（決裁後）'!Z4</f>
        <v>0</v>
      </c>
      <c r="AA2" s="220"/>
      <c r="AB2" s="220"/>
      <c r="AC2" s="220"/>
      <c r="AD2" s="220"/>
      <c r="AE2" s="220"/>
      <c r="AF2" s="220"/>
    </row>
    <row r="3" spans="1:33" ht="15" customHeight="1">
      <c r="Y3" s="121"/>
    </row>
    <row r="4" spans="1:33" ht="15" customHeight="1">
      <c r="Y4" s="121"/>
    </row>
    <row r="6" spans="1:33" ht="15" customHeight="1">
      <c r="B6" s="106">
        <f>'額確定通知書（決裁後）'!E12</f>
        <v>0</v>
      </c>
      <c r="C6" s="108"/>
      <c r="F6" s="106"/>
      <c r="G6" s="106"/>
      <c r="H6" s="106"/>
      <c r="I6" s="106"/>
      <c r="J6" s="106"/>
      <c r="K6" s="106"/>
      <c r="L6" s="106"/>
      <c r="M6" s="106"/>
      <c r="N6" s="106"/>
      <c r="O6" s="106"/>
      <c r="P6" s="106"/>
      <c r="Q6" s="117"/>
      <c r="R6" s="117"/>
      <c r="S6" s="117"/>
    </row>
    <row r="7" spans="1:33" ht="15" customHeight="1">
      <c r="B7" s="106" t="str">
        <f>'額確定通知書（決裁後）'!E13&amp;"　様"</f>
        <v>0　様</v>
      </c>
      <c r="C7" s="108"/>
      <c r="F7" s="210"/>
      <c r="G7" s="210"/>
      <c r="H7" s="210"/>
      <c r="I7" s="210"/>
      <c r="J7" s="210"/>
      <c r="K7" s="210"/>
      <c r="L7" s="210"/>
      <c r="M7" s="210"/>
      <c r="N7" s="210"/>
      <c r="O7" s="210"/>
      <c r="P7" s="210"/>
      <c r="Q7" s="210"/>
      <c r="R7" s="210"/>
      <c r="S7" s="210"/>
    </row>
    <row r="8" spans="1:33" ht="15" customHeight="1">
      <c r="B8" s="108"/>
      <c r="C8" s="108"/>
      <c r="E8" s="210"/>
      <c r="F8" s="210"/>
      <c r="G8" s="210"/>
      <c r="H8" s="210"/>
      <c r="I8" s="210"/>
      <c r="J8" s="210"/>
      <c r="K8" s="210"/>
      <c r="L8" s="210"/>
      <c r="M8" s="210"/>
      <c r="N8" s="210"/>
      <c r="O8" s="210"/>
      <c r="P8" s="210"/>
      <c r="Q8" s="210"/>
      <c r="R8" s="210"/>
      <c r="S8" s="210"/>
    </row>
    <row r="9" spans="1:33" ht="15" customHeight="1">
      <c r="B9" s="108"/>
      <c r="C9" s="108"/>
      <c r="E9" s="210"/>
      <c r="F9" s="210"/>
      <c r="G9" s="210"/>
      <c r="H9" s="210"/>
      <c r="I9" s="210"/>
      <c r="J9" s="210"/>
      <c r="K9" s="210"/>
      <c r="L9" s="210"/>
      <c r="M9" s="210"/>
      <c r="N9" s="210"/>
      <c r="O9" s="210"/>
      <c r="P9" s="210"/>
      <c r="Q9" s="210"/>
      <c r="R9" s="210"/>
      <c r="S9" s="210"/>
    </row>
    <row r="11" spans="1:33" ht="15" customHeight="1">
      <c r="V11" s="108"/>
      <c r="W11" s="108"/>
      <c r="X11" s="108"/>
      <c r="Y11" s="108"/>
      <c r="Z11" s="108"/>
      <c r="AA11" s="108"/>
      <c r="AB11" s="108"/>
      <c r="AC11" s="108"/>
      <c r="AD11" s="108"/>
      <c r="AE11" s="108"/>
      <c r="AF11" s="188" t="s">
        <v>580</v>
      </c>
    </row>
    <row r="12" spans="1:33" ht="15" customHeight="1">
      <c r="V12" s="104"/>
      <c r="W12" s="104"/>
    </row>
    <row r="13" spans="1:33" ht="15" customHeight="1">
      <c r="A13" s="204" t="s">
        <v>582</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row>
    <row r="14" spans="1:33" ht="15" customHeight="1">
      <c r="A14" s="204"/>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row>
    <row r="17" spans="2:34" ht="15" customHeight="1">
      <c r="B17" s="205" t="s">
        <v>584</v>
      </c>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2"/>
      <c r="AH17" s="202"/>
    </row>
    <row r="18" spans="2:34" ht="15" customHeight="1">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row>
    <row r="19" spans="2:34" ht="15" customHeight="1">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row>
    <row r="20" spans="2:34" ht="15" customHeight="1">
      <c r="B20" s="108"/>
      <c r="E20" s="117"/>
      <c r="F20" s="117"/>
      <c r="G20" s="117"/>
      <c r="H20" s="117"/>
      <c r="I20" s="117"/>
      <c r="J20" s="117"/>
      <c r="K20" s="117"/>
    </row>
    <row r="21" spans="2:34" ht="15" customHeight="1">
      <c r="B21" s="108"/>
      <c r="E21" s="117"/>
      <c r="F21" s="117"/>
      <c r="G21" s="117"/>
      <c r="H21" s="117"/>
      <c r="I21" s="117"/>
      <c r="J21" s="117"/>
      <c r="K21" s="117"/>
    </row>
    <row r="22" spans="2:34" ht="15" customHeight="1">
      <c r="B22" s="103" t="s">
        <v>85</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row>
    <row r="23" spans="2:34" ht="15" customHeight="1">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row>
    <row r="25" spans="2:34" ht="15" customHeight="1">
      <c r="B25" s="108"/>
      <c r="C25" s="108"/>
      <c r="D25" s="108"/>
      <c r="E25" s="108"/>
      <c r="F25" s="108"/>
      <c r="G25" s="108"/>
      <c r="I25" s="211"/>
      <c r="J25" s="211"/>
      <c r="K25" s="211"/>
      <c r="L25" s="211"/>
      <c r="M25" s="211"/>
      <c r="N25" s="211"/>
      <c r="U25" s="108"/>
      <c r="V25" s="108"/>
      <c r="W25" s="108"/>
      <c r="X25" s="108"/>
      <c r="Y25" s="108"/>
      <c r="Z25" s="108"/>
      <c r="AA25" s="108"/>
      <c r="AB25" s="108"/>
      <c r="AC25" s="108"/>
      <c r="AD25" s="108"/>
      <c r="AE25" s="108"/>
      <c r="AF25" s="108"/>
    </row>
    <row r="26" spans="2:34" ht="15" customHeight="1">
      <c r="B26" s="108"/>
      <c r="C26" s="108" t="s">
        <v>579</v>
      </c>
      <c r="D26" s="108"/>
      <c r="E26" s="108"/>
      <c r="F26" s="108"/>
      <c r="G26" s="108"/>
      <c r="I26" s="194"/>
      <c r="J26" s="194"/>
      <c r="K26" s="194"/>
      <c r="L26" s="194"/>
      <c r="M26" s="194"/>
      <c r="N26" s="212" t="s">
        <v>586</v>
      </c>
      <c r="U26" s="108"/>
      <c r="V26" s="108"/>
      <c r="W26" s="108"/>
      <c r="X26" s="108"/>
      <c r="Y26" s="108"/>
      <c r="Z26" s="108"/>
      <c r="AA26" s="108"/>
      <c r="AB26" s="108"/>
      <c r="AC26" s="108"/>
      <c r="AD26" s="108"/>
      <c r="AE26" s="108"/>
      <c r="AF26" s="108"/>
    </row>
    <row r="27" spans="2:34" ht="15" customHeight="1">
      <c r="B27" s="108"/>
      <c r="C27" s="108"/>
      <c r="D27" s="108"/>
      <c r="E27" s="108"/>
      <c r="F27" s="108"/>
      <c r="G27" s="108"/>
      <c r="H27" s="108"/>
      <c r="I27" s="108"/>
      <c r="J27" s="108"/>
      <c r="K27" s="108"/>
      <c r="L27" s="195"/>
      <c r="M27" s="195"/>
      <c r="N27" s="195"/>
      <c r="O27" s="195"/>
      <c r="P27" s="195"/>
      <c r="Q27" s="195"/>
      <c r="R27" s="195"/>
      <c r="S27" s="195"/>
      <c r="T27" s="195"/>
      <c r="U27" s="195"/>
      <c r="V27" s="108"/>
      <c r="W27" s="108"/>
      <c r="X27" s="108"/>
      <c r="Y27" s="108"/>
      <c r="Z27" s="108"/>
      <c r="AA27" s="108"/>
      <c r="AB27" s="108"/>
      <c r="AC27" s="108"/>
      <c r="AD27" s="108"/>
      <c r="AE27" s="108"/>
      <c r="AF27" s="108"/>
    </row>
    <row r="28" spans="2:34" ht="15" customHeight="1">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row>
    <row r="29" spans="2:34" ht="15" customHeight="1">
      <c r="B29" s="190"/>
      <c r="C29" s="190"/>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6" t="s">
        <v>562</v>
      </c>
      <c r="AD29" s="207"/>
      <c r="AE29" s="207"/>
      <c r="AF29" s="207"/>
    </row>
    <row r="30" spans="2:34" ht="15" customHeight="1">
      <c r="B30" s="187"/>
      <c r="C30" s="190"/>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2:34" ht="15" customHeight="1">
      <c r="B31" s="187"/>
      <c r="C31" s="190"/>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2:34" ht="15" customHeight="1">
      <c r="B32" s="190"/>
      <c r="C32" s="190"/>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2:32" ht="15" customHeight="1">
      <c r="B33" s="187"/>
      <c r="C33" s="190"/>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2:32" ht="15" customHeight="1">
      <c r="B34" s="187"/>
      <c r="C34" s="190"/>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2:32" ht="15" customHeight="1">
      <c r="B35" s="190"/>
      <c r="C35" s="190"/>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2:32" ht="15" customHeight="1">
      <c r="B36" s="187"/>
      <c r="C36" s="190"/>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2:32" ht="15" customHeight="1">
      <c r="B37" s="187"/>
      <c r="C37" s="190"/>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2:32" ht="15" customHeight="1">
      <c r="B38" s="190"/>
      <c r="C38" s="190"/>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2:32" ht="15" customHeight="1">
      <c r="B39" s="187"/>
      <c r="C39" s="190"/>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2:32" ht="15" customHeight="1">
      <c r="B40" s="187"/>
      <c r="C40" s="190"/>
      <c r="D40" s="207"/>
      <c r="E40" s="207"/>
      <c r="F40" s="207"/>
      <c r="G40" s="207"/>
      <c r="H40" s="207"/>
      <c r="I40" s="207"/>
      <c r="J40" s="207"/>
      <c r="K40" s="207"/>
      <c r="L40" s="207"/>
      <c r="M40" s="207"/>
      <c r="N40" s="207"/>
      <c r="O40" s="207"/>
      <c r="P40" s="207"/>
      <c r="Q40" s="207"/>
      <c r="R40" s="207"/>
      <c r="S40" s="207"/>
      <c r="T40" s="207"/>
      <c r="U40" s="207"/>
      <c r="V40" s="207"/>
      <c r="W40" s="214" t="s">
        <v>587</v>
      </c>
      <c r="X40" s="217"/>
      <c r="Y40" s="217"/>
      <c r="Z40" s="217"/>
      <c r="AA40" s="217"/>
      <c r="AB40" s="217"/>
      <c r="AC40" s="217"/>
      <c r="AD40" s="217"/>
      <c r="AE40" s="221"/>
      <c r="AF40" s="207"/>
    </row>
    <row r="41" spans="2:32" ht="15" customHeight="1">
      <c r="B41" s="190"/>
      <c r="C41" s="190"/>
      <c r="D41" s="207"/>
      <c r="E41" s="207"/>
      <c r="F41" s="207"/>
      <c r="G41" s="207"/>
      <c r="H41" s="207"/>
      <c r="I41" s="207"/>
      <c r="J41" s="207"/>
      <c r="K41" s="207"/>
      <c r="L41" s="207"/>
      <c r="M41" s="207"/>
      <c r="N41" s="207"/>
      <c r="O41" s="207"/>
      <c r="P41" s="207"/>
      <c r="Q41" s="207"/>
      <c r="R41" s="207"/>
      <c r="S41" s="207"/>
      <c r="T41" s="207"/>
      <c r="U41" s="207"/>
      <c r="V41" s="207"/>
      <c r="W41" s="95"/>
      <c r="AE41" s="199"/>
      <c r="AF41" s="207"/>
    </row>
    <row r="42" spans="2:32" ht="15" customHeight="1">
      <c r="B42" s="187"/>
      <c r="C42" s="190"/>
      <c r="D42" s="207"/>
      <c r="E42" s="207"/>
      <c r="F42" s="207"/>
      <c r="G42" s="207"/>
      <c r="H42" s="207"/>
      <c r="I42" s="207"/>
      <c r="J42" s="207"/>
      <c r="K42" s="207"/>
      <c r="L42" s="207"/>
      <c r="M42" s="207"/>
      <c r="N42" s="207"/>
      <c r="O42" s="207"/>
      <c r="P42" s="207"/>
      <c r="Q42" s="207"/>
      <c r="R42" s="207"/>
      <c r="S42" s="207"/>
      <c r="T42" s="207"/>
      <c r="U42" s="207"/>
      <c r="V42" s="207"/>
      <c r="W42" s="215" t="s">
        <v>590</v>
      </c>
      <c r="X42" s="218"/>
      <c r="Y42" s="218"/>
      <c r="Z42" s="218"/>
      <c r="AA42" s="218"/>
      <c r="AB42" s="218"/>
      <c r="AC42" s="218"/>
      <c r="AD42" s="218"/>
      <c r="AE42" s="222"/>
      <c r="AF42" s="207"/>
    </row>
    <row r="43" spans="2:32" ht="15" customHeight="1">
      <c r="B43" s="187"/>
      <c r="C43" s="190"/>
      <c r="D43" s="207"/>
      <c r="E43" s="207"/>
      <c r="F43" s="207"/>
      <c r="G43" s="207"/>
      <c r="H43" s="207"/>
      <c r="I43" s="207"/>
      <c r="J43" s="207"/>
      <c r="K43" s="207"/>
      <c r="L43" s="207"/>
      <c r="M43" s="207"/>
      <c r="N43" s="207"/>
      <c r="O43" s="207"/>
      <c r="P43" s="207"/>
      <c r="Q43" s="207"/>
      <c r="R43" s="207"/>
      <c r="S43" s="207"/>
      <c r="T43" s="207"/>
      <c r="U43" s="207"/>
      <c r="V43" s="207"/>
      <c r="W43" s="215" t="s">
        <v>593</v>
      </c>
      <c r="X43" s="218"/>
      <c r="Y43" s="218"/>
      <c r="Z43" s="218"/>
      <c r="AA43" s="218"/>
      <c r="AB43" s="218"/>
      <c r="AC43" s="218"/>
      <c r="AD43" s="218"/>
      <c r="AE43" s="222"/>
      <c r="AF43" s="207"/>
    </row>
    <row r="44" spans="2:32" ht="15" customHeight="1">
      <c r="B44" s="190"/>
      <c r="C44" s="190"/>
      <c r="D44" s="207"/>
      <c r="E44" s="207"/>
      <c r="F44" s="207"/>
      <c r="G44" s="207"/>
      <c r="H44" s="207"/>
      <c r="I44" s="207"/>
      <c r="J44" s="207"/>
      <c r="K44" s="207"/>
      <c r="L44" s="207"/>
      <c r="M44" s="207"/>
      <c r="N44" s="207"/>
      <c r="O44" s="207"/>
      <c r="P44" s="207"/>
      <c r="Q44" s="207"/>
      <c r="R44" s="207"/>
      <c r="S44" s="207"/>
      <c r="T44" s="207"/>
      <c r="U44" s="207"/>
      <c r="V44" s="207"/>
      <c r="W44" s="216" t="s">
        <v>596</v>
      </c>
      <c r="X44" s="219"/>
      <c r="Y44" s="219"/>
      <c r="Z44" s="219"/>
      <c r="AA44" s="219"/>
      <c r="AB44" s="219"/>
      <c r="AC44" s="219"/>
      <c r="AD44" s="219"/>
      <c r="AE44" s="223"/>
      <c r="AF44" s="207"/>
    </row>
    <row r="45" spans="2:32" ht="15" customHeight="1">
      <c r="B45" s="187"/>
      <c r="C45" s="190"/>
      <c r="D45" s="207"/>
      <c r="E45" s="207"/>
      <c r="F45" s="207"/>
      <c r="G45" s="207"/>
      <c r="H45" s="207"/>
      <c r="I45" s="207"/>
      <c r="J45" s="207"/>
      <c r="K45" s="207"/>
      <c r="L45" s="207"/>
      <c r="M45" s="207"/>
      <c r="N45" s="207"/>
      <c r="O45" s="207"/>
      <c r="P45" s="207"/>
      <c r="Q45" s="207"/>
      <c r="R45" s="207"/>
      <c r="S45" s="207"/>
      <c r="T45" s="207"/>
      <c r="U45" s="207"/>
      <c r="V45" s="207"/>
      <c r="AF45" s="207"/>
    </row>
    <row r="46" spans="2:32" ht="15" customHeight="1">
      <c r="B46" s="108"/>
      <c r="C46" s="187"/>
      <c r="D46" s="187"/>
      <c r="E46" s="187"/>
      <c r="F46" s="187"/>
      <c r="G46" s="187"/>
      <c r="H46" s="187"/>
      <c r="I46" s="187"/>
      <c r="J46" s="187"/>
      <c r="K46" s="187"/>
      <c r="L46" s="187"/>
      <c r="M46" s="187"/>
      <c r="N46" s="187"/>
      <c r="O46" s="187"/>
      <c r="P46" s="187"/>
      <c r="Q46" s="187"/>
      <c r="R46" s="187"/>
      <c r="S46" s="187"/>
      <c r="T46" s="187"/>
      <c r="U46" s="187"/>
      <c r="V46" s="187"/>
      <c r="AF46" s="187"/>
    </row>
    <row r="47" spans="2:32" ht="15" customHeight="1">
      <c r="B47" s="108"/>
      <c r="C47" s="108"/>
      <c r="D47" s="208"/>
      <c r="E47" s="208"/>
      <c r="F47" s="208"/>
      <c r="G47" s="208"/>
      <c r="H47" s="208"/>
      <c r="I47" s="208"/>
      <c r="J47" s="208"/>
      <c r="K47" s="208"/>
      <c r="L47" s="208"/>
      <c r="M47" s="208"/>
      <c r="N47" s="208"/>
      <c r="O47" s="208"/>
      <c r="P47" s="208"/>
      <c r="Q47" s="208"/>
      <c r="R47" s="208"/>
      <c r="S47" s="208"/>
      <c r="T47" s="208"/>
      <c r="U47" s="208"/>
      <c r="V47" s="208"/>
      <c r="AF47" s="208"/>
    </row>
    <row r="48" spans="2:32" ht="15" customHeight="1">
      <c r="B48" s="108"/>
      <c r="C48" s="108"/>
      <c r="D48" s="208"/>
      <c r="E48" s="208"/>
      <c r="F48" s="208"/>
      <c r="G48" s="208"/>
      <c r="H48" s="208"/>
      <c r="I48" s="208"/>
      <c r="J48" s="208"/>
      <c r="K48" s="208"/>
      <c r="L48" s="208"/>
      <c r="M48" s="208"/>
      <c r="N48" s="208"/>
      <c r="O48" s="208"/>
      <c r="P48" s="208"/>
      <c r="Q48" s="208"/>
      <c r="R48" s="208"/>
      <c r="S48" s="208"/>
      <c r="T48" s="208"/>
      <c r="U48" s="208"/>
      <c r="V48" s="208"/>
      <c r="AF48" s="208"/>
    </row>
    <row r="49" spans="2:32" ht="15" customHeight="1">
      <c r="B49" s="108"/>
      <c r="C49" s="108"/>
      <c r="D49" s="209"/>
      <c r="E49" s="209"/>
      <c r="F49" s="209"/>
      <c r="G49" s="209"/>
      <c r="H49" s="209"/>
      <c r="I49" s="209"/>
      <c r="J49" s="209"/>
      <c r="K49" s="209"/>
      <c r="L49" s="209"/>
      <c r="M49" s="209"/>
      <c r="N49" s="209"/>
      <c r="O49" s="209"/>
      <c r="P49" s="209"/>
      <c r="Q49" s="209"/>
      <c r="R49" s="209"/>
      <c r="S49" s="209"/>
      <c r="T49" s="209"/>
      <c r="U49" s="209"/>
      <c r="V49" s="209"/>
      <c r="AF49" s="209"/>
    </row>
    <row r="50" spans="2:32" ht="15" customHeight="1">
      <c r="B50" s="108"/>
      <c r="C50" s="108"/>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row>
    <row r="51" spans="2:32" ht="15" customHeight="1">
      <c r="B51" s="108"/>
      <c r="C51" s="108"/>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row>
    <row r="52" spans="2:32" ht="15" customHeight="1">
      <c r="B52" s="108"/>
      <c r="C52" s="108"/>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2:32" ht="15" customHeight="1">
      <c r="B53" s="108"/>
      <c r="C53" s="108"/>
      <c r="D53" s="106"/>
      <c r="E53" s="106"/>
      <c r="F53" s="106"/>
      <c r="G53" s="106"/>
      <c r="H53" s="106"/>
      <c r="I53" s="106"/>
      <c r="J53" s="106"/>
      <c r="K53" s="106"/>
      <c r="L53" s="106"/>
      <c r="M53" s="106"/>
      <c r="N53" s="106"/>
      <c r="O53" s="213"/>
      <c r="P53" s="213"/>
      <c r="Q53" s="213"/>
      <c r="R53" s="213"/>
      <c r="S53" s="213"/>
      <c r="T53" s="213"/>
      <c r="U53" s="106"/>
      <c r="V53" s="106"/>
      <c r="W53" s="106"/>
      <c r="X53" s="106"/>
      <c r="Y53" s="106"/>
      <c r="Z53" s="106"/>
      <c r="AA53" s="106"/>
      <c r="AB53" s="106"/>
      <c r="AC53" s="106"/>
      <c r="AD53" s="106"/>
      <c r="AE53" s="106"/>
      <c r="AF53" s="106"/>
    </row>
    <row r="54" spans="2:32" ht="15" customHeight="1">
      <c r="B54" s="108"/>
      <c r="C54" s="108"/>
      <c r="D54" s="106"/>
      <c r="E54" s="106"/>
      <c r="F54" s="106"/>
      <c r="G54" s="106"/>
      <c r="H54" s="106"/>
      <c r="I54" s="106"/>
      <c r="J54" s="106"/>
      <c r="K54" s="106"/>
      <c r="L54" s="106"/>
      <c r="M54" s="106"/>
      <c r="N54" s="106"/>
      <c r="O54" s="213"/>
      <c r="P54" s="213"/>
      <c r="Q54" s="213"/>
      <c r="R54" s="213"/>
      <c r="S54" s="213"/>
      <c r="T54" s="213"/>
      <c r="U54" s="106"/>
      <c r="V54" s="106"/>
      <c r="W54" s="106"/>
      <c r="X54" s="106"/>
      <c r="Y54" s="106"/>
      <c r="Z54" s="106"/>
      <c r="AA54" s="106"/>
      <c r="AB54" s="106"/>
      <c r="AC54" s="106"/>
      <c r="AD54" s="106"/>
      <c r="AE54" s="106"/>
      <c r="AF54" s="106"/>
    </row>
  </sheetData>
  <mergeCells count="8">
    <mergeCell ref="Z2:AF2"/>
    <mergeCell ref="W40:AE40"/>
    <mergeCell ref="W42:AE42"/>
    <mergeCell ref="W43:AE43"/>
    <mergeCell ref="W44:AE44"/>
    <mergeCell ref="A13:AG14"/>
    <mergeCell ref="B17:AF19"/>
    <mergeCell ref="B22:AF23"/>
  </mergeCells>
  <phoneticPr fontId="5"/>
  <dataValidations count="1">
    <dataValidation type="list" allowBlank="1" showDropDown="0" showInputMessage="1" showErrorMessage="1" sqref="L27:M27 O27:U27">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6" fitToWidth="1" fitToHeight="1" orientation="portrait" usePrinterDefaults="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0">
    <tabColor theme="3" tint="0.6"/>
  </sheetPr>
  <dimension ref="A1:AG56"/>
  <sheetViews>
    <sheetView showGridLines="0" view="pageBreakPreview" zoomScale="115" zoomScaleSheetLayoutView="115" workbookViewId="0">
      <selection activeCell="AT7" sqref="AT7"/>
    </sheetView>
  </sheetViews>
  <sheetFormatPr defaultColWidth="2.5" defaultRowHeight="15" customHeight="1"/>
  <cols>
    <col min="1" max="16384" width="2.5" style="90"/>
  </cols>
  <sheetData>
    <row r="1" spans="1:33" ht="15" customHeight="1">
      <c r="A1" s="90" t="s">
        <v>315</v>
      </c>
    </row>
    <row r="2" spans="1:33" ht="15" customHeight="1">
      <c r="A2" s="91"/>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122"/>
    </row>
    <row r="3" spans="1:33" ht="15" customHeight="1">
      <c r="A3" s="92"/>
      <c r="B3" s="99"/>
      <c r="C3" s="99"/>
      <c r="D3" s="99"/>
      <c r="E3" s="99"/>
      <c r="F3" s="99"/>
      <c r="G3" s="99"/>
      <c r="H3" s="99"/>
      <c r="I3" s="99"/>
      <c r="J3" s="99"/>
      <c r="K3" s="99"/>
      <c r="L3" s="99"/>
      <c r="M3" s="99"/>
      <c r="N3" s="99"/>
      <c r="O3" s="99"/>
      <c r="P3" s="99"/>
      <c r="Q3" s="99"/>
      <c r="R3" s="99"/>
      <c r="S3" s="99"/>
      <c r="T3" s="99"/>
      <c r="U3" s="99"/>
      <c r="V3" s="99"/>
      <c r="W3" s="104"/>
      <c r="X3" s="99"/>
      <c r="Y3" s="99"/>
      <c r="AA3" s="121"/>
      <c r="AB3" s="121"/>
      <c r="AC3" s="121"/>
      <c r="AD3" s="121"/>
      <c r="AE3" s="121"/>
      <c r="AF3" s="121" t="str">
        <f>TEXT(受付書!M4,"[$-ja-JP]ggge年m月d日")</f>
        <v>明治33年1月0日</v>
      </c>
      <c r="AG3" s="123"/>
    </row>
    <row r="4" spans="1:33" ht="15" customHeight="1">
      <c r="A4" s="92"/>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123"/>
    </row>
    <row r="5" spans="1:33" ht="15" customHeight="1">
      <c r="A5" s="92"/>
      <c r="B5" s="100" t="s">
        <v>319</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23"/>
    </row>
    <row r="6" spans="1:33" ht="15" customHeight="1">
      <c r="A6" s="93"/>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23"/>
    </row>
    <row r="7" spans="1:33" ht="15" customHeight="1">
      <c r="A7" s="92"/>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123"/>
    </row>
    <row r="8" spans="1:33" ht="15" customHeight="1">
      <c r="A8" s="92"/>
      <c r="B8" s="101" t="s">
        <v>14</v>
      </c>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123"/>
    </row>
    <row r="9" spans="1:33" ht="15" customHeight="1">
      <c r="A9" s="92"/>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123"/>
    </row>
    <row r="10" spans="1:33" ht="15" customHeight="1">
      <c r="A10" s="92"/>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123"/>
    </row>
    <row r="11" spans="1:33" ht="15" customHeight="1">
      <c r="A11" s="92"/>
      <c r="B11" s="99"/>
      <c r="C11" s="99"/>
      <c r="D11" s="99"/>
      <c r="E11" s="99"/>
      <c r="F11" s="99"/>
      <c r="G11" s="99"/>
      <c r="H11" s="99"/>
      <c r="I11" s="99"/>
      <c r="J11" s="99"/>
      <c r="K11" s="99"/>
      <c r="L11" s="99"/>
      <c r="M11" s="99"/>
      <c r="N11" s="99"/>
      <c r="O11" s="99"/>
      <c r="P11" s="99"/>
      <c r="Q11" s="99"/>
      <c r="R11" s="99"/>
      <c r="S11" s="99"/>
      <c r="T11" s="114" t="s">
        <v>172</v>
      </c>
      <c r="U11" s="114"/>
      <c r="W11" s="116" t="str">
        <f>'1. 申請書'!W15</f>
        <v/>
      </c>
      <c r="X11" s="116"/>
      <c r="Y11" s="116"/>
      <c r="Z11" s="116"/>
      <c r="AA11" s="116"/>
      <c r="AB11" s="116"/>
      <c r="AC11" s="116"/>
      <c r="AD11" s="116"/>
      <c r="AE11" s="116"/>
      <c r="AF11" s="116"/>
      <c r="AG11" s="123"/>
    </row>
    <row r="12" spans="1:33" ht="15" customHeight="1">
      <c r="A12" s="92"/>
      <c r="B12" s="99"/>
      <c r="C12" s="99"/>
      <c r="D12" s="99"/>
      <c r="E12" s="99"/>
      <c r="F12" s="99"/>
      <c r="G12" s="99"/>
      <c r="H12" s="99"/>
      <c r="I12" s="99"/>
      <c r="J12" s="99"/>
      <c r="K12" s="99"/>
      <c r="L12" s="99"/>
      <c r="M12" s="99"/>
      <c r="N12" s="99"/>
      <c r="O12" s="99"/>
      <c r="P12" s="99"/>
      <c r="Q12" s="99"/>
      <c r="R12" s="99"/>
      <c r="S12" s="99"/>
      <c r="T12" s="114" t="s">
        <v>175</v>
      </c>
      <c r="U12" s="114"/>
      <c r="W12" s="116">
        <f>'1. 申請書'!W16</f>
        <v>0</v>
      </c>
      <c r="X12" s="116"/>
      <c r="Y12" s="116"/>
      <c r="Z12" s="116"/>
      <c r="AA12" s="116"/>
      <c r="AB12" s="116"/>
      <c r="AC12" s="116"/>
      <c r="AD12" s="116"/>
      <c r="AE12" s="116"/>
      <c r="AF12" s="116"/>
      <c r="AG12" s="123"/>
    </row>
    <row r="13" spans="1:33" ht="15" customHeight="1">
      <c r="A13" s="92"/>
      <c r="B13" s="99"/>
      <c r="C13" s="99"/>
      <c r="D13" s="99"/>
      <c r="E13" s="99"/>
      <c r="F13" s="99"/>
      <c r="G13" s="99"/>
      <c r="H13" s="99"/>
      <c r="I13" s="99"/>
      <c r="J13" s="99"/>
      <c r="K13" s="99"/>
      <c r="L13" s="99"/>
      <c r="M13" s="99"/>
      <c r="N13" s="99"/>
      <c r="O13" s="99"/>
      <c r="P13" s="99"/>
      <c r="Q13" s="99"/>
      <c r="R13" s="99"/>
      <c r="S13" s="99"/>
      <c r="T13" s="99"/>
      <c r="U13" s="99"/>
      <c r="V13" s="115"/>
      <c r="W13" s="116">
        <f>'1. 申請書'!W17</f>
        <v>0</v>
      </c>
      <c r="X13" s="116"/>
      <c r="Y13" s="116"/>
      <c r="Z13" s="116"/>
      <c r="AA13" s="116"/>
      <c r="AB13" s="116"/>
      <c r="AC13" s="116"/>
      <c r="AD13" s="116"/>
      <c r="AE13" s="116"/>
      <c r="AF13" s="116"/>
      <c r="AG13" s="123"/>
    </row>
    <row r="14" spans="1:33" ht="15" customHeight="1">
      <c r="A14" s="92"/>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123"/>
    </row>
    <row r="15" spans="1:33" ht="15" customHeight="1">
      <c r="A15" s="92"/>
      <c r="B15" s="99"/>
      <c r="C15" s="99"/>
      <c r="D15" s="99"/>
      <c r="E15" s="99"/>
      <c r="F15" s="99"/>
      <c r="G15" s="99"/>
      <c r="H15" s="99"/>
      <c r="I15" s="99"/>
      <c r="J15" s="99"/>
      <c r="K15" s="99"/>
      <c r="L15" s="99"/>
      <c r="M15" s="99"/>
      <c r="N15" s="99"/>
      <c r="O15" s="99"/>
      <c r="R15" s="99"/>
      <c r="S15" s="99"/>
      <c r="T15" s="99"/>
      <c r="U15" s="99"/>
      <c r="V15" s="99"/>
      <c r="W15" s="99"/>
      <c r="X15" s="99"/>
      <c r="Y15" s="99"/>
      <c r="Z15" s="99"/>
      <c r="AA15" s="99"/>
      <c r="AB15" s="99"/>
      <c r="AC15" s="99"/>
      <c r="AD15" s="99"/>
      <c r="AE15" s="99"/>
      <c r="AF15" s="99"/>
      <c r="AG15" s="123"/>
    </row>
    <row r="16" spans="1:33" ht="15" customHeight="1">
      <c r="A16" s="92"/>
      <c r="B16" s="185" t="str">
        <f>"　"&amp;TEXT('交付決定（決裁後）'!Z4,"[$-ja-JP]ggge年m月d日")&amp;"付け延水産第"&amp;'交付決定（決裁後）'!Z3&amp;"号で補助金等の交付の決定を受けた水産業販路拡大等支援事業"&amp;"（"&amp;受付書!C14&amp;"）"&amp;"について事業が完了しましたので、延岡市補助金等の交付に関する規則第15条の規定に基づいて補助金等の交付を請求します。"</f>
        <v>　明治33年1月0日付け延水産第0号で補助金等の交付の決定を受けた水産業販路拡大等支援事業（）について事業が完了しましたので、延岡市補助金等の交付に関する規則第15条の規定に基づいて補助金等の交付を請求します。</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23"/>
    </row>
    <row r="17" spans="1:33" ht="15" customHeight="1">
      <c r="A17" s="92"/>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23"/>
    </row>
    <row r="18" spans="1:33" ht="15" customHeight="1">
      <c r="A18" s="92"/>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23"/>
    </row>
    <row r="19" spans="1:33" ht="15" customHeight="1">
      <c r="A19" s="92"/>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23"/>
    </row>
    <row r="20" spans="1:33" ht="15" customHeight="1">
      <c r="A20" s="92"/>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23"/>
    </row>
    <row r="21" spans="1:33" ht="15" customHeight="1">
      <c r="A21" s="92"/>
      <c r="B21" s="103" t="s">
        <v>85</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23"/>
    </row>
    <row r="22" spans="1:33" ht="15" customHeight="1">
      <c r="A22" s="95"/>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23"/>
    </row>
    <row r="23" spans="1:33" ht="15" customHeight="1">
      <c r="A23" s="96"/>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23"/>
    </row>
    <row r="24" spans="1:33" ht="15" customHeight="1">
      <c r="A24" s="92"/>
      <c r="B24" s="101" t="s">
        <v>321</v>
      </c>
      <c r="C24" s="101"/>
      <c r="D24" s="101"/>
      <c r="E24" s="101"/>
      <c r="F24" s="101"/>
      <c r="G24" s="101"/>
      <c r="H24" s="101"/>
      <c r="I24" s="101"/>
      <c r="J24" s="101"/>
      <c r="K24" s="101"/>
      <c r="L24" s="101"/>
      <c r="M24" s="101"/>
      <c r="N24" s="99"/>
      <c r="O24" s="99"/>
      <c r="P24" s="99"/>
      <c r="Q24" s="99"/>
      <c r="R24" s="99"/>
      <c r="S24" s="99"/>
      <c r="T24" s="99"/>
      <c r="U24" s="99"/>
      <c r="V24" s="99"/>
      <c r="W24" s="99"/>
      <c r="X24" s="101"/>
      <c r="Y24" s="101"/>
      <c r="Z24" s="101"/>
      <c r="AA24" s="101"/>
      <c r="AB24" s="101"/>
      <c r="AC24" s="101"/>
      <c r="AD24" s="101"/>
      <c r="AE24" s="101"/>
      <c r="AF24" s="101"/>
      <c r="AG24" s="123"/>
    </row>
    <row r="25" spans="1:33" ht="15" customHeight="1">
      <c r="A25" s="92"/>
      <c r="B25" s="101"/>
      <c r="D25" s="212" t="e">
        <f>'額確定通知書（決裁後）'!I31</f>
        <v>#N/A</v>
      </c>
      <c r="E25" s="212"/>
      <c r="F25" s="212"/>
      <c r="G25" s="212"/>
      <c r="H25" s="212"/>
      <c r="I25" s="212"/>
      <c r="J25" s="212"/>
      <c r="R25" s="195"/>
      <c r="S25" s="195"/>
      <c r="T25" s="195"/>
      <c r="U25" s="195"/>
      <c r="V25" s="195"/>
      <c r="W25" s="195"/>
      <c r="X25" s="101"/>
      <c r="Y25" s="101"/>
      <c r="Z25" s="101"/>
      <c r="AA25" s="101"/>
      <c r="AB25" s="101"/>
      <c r="AC25" s="101"/>
      <c r="AD25" s="101"/>
      <c r="AE25" s="101"/>
      <c r="AF25" s="101"/>
      <c r="AG25" s="123"/>
    </row>
    <row r="26" spans="1:33" ht="15" customHeight="1">
      <c r="A26" s="92"/>
      <c r="B26" s="101"/>
      <c r="D26" s="212"/>
      <c r="E26" s="212"/>
      <c r="F26" s="212"/>
      <c r="G26" s="212"/>
      <c r="H26" s="212"/>
      <c r="I26" s="212"/>
      <c r="J26" s="212"/>
      <c r="R26" s="195"/>
      <c r="S26" s="195"/>
      <c r="T26" s="195"/>
      <c r="U26" s="195"/>
      <c r="V26" s="195"/>
      <c r="W26" s="195"/>
      <c r="X26" s="101"/>
      <c r="Y26" s="101"/>
      <c r="Z26" s="101"/>
      <c r="AA26" s="101"/>
      <c r="AB26" s="101"/>
      <c r="AC26" s="101"/>
      <c r="AD26" s="101"/>
      <c r="AE26" s="101"/>
      <c r="AF26" s="101"/>
      <c r="AG26" s="123"/>
    </row>
    <row r="27" spans="1:33" ht="15" customHeight="1">
      <c r="A27" s="92"/>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23"/>
    </row>
    <row r="28" spans="1:33" ht="15" customHeight="1">
      <c r="A28" s="92"/>
      <c r="B28" s="101" t="s">
        <v>331</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23"/>
    </row>
    <row r="29" spans="1:33" ht="15" customHeight="1">
      <c r="A29" s="92"/>
      <c r="B29" s="101"/>
      <c r="D29" s="106" t="str">
        <f>'1. 申請書'!D30</f>
        <v>水産業販路拡大等支援事業（）</v>
      </c>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23"/>
    </row>
    <row r="30" spans="1:33" ht="15" customHeight="1">
      <c r="A30" s="92"/>
      <c r="B30" s="101"/>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23"/>
    </row>
    <row r="31" spans="1:33" ht="15" customHeight="1">
      <c r="A31" s="92"/>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23"/>
    </row>
    <row r="32" spans="1:33" ht="15" customHeight="1">
      <c r="A32" s="92"/>
      <c r="B32" s="101" t="s">
        <v>338</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23"/>
    </row>
    <row r="33" spans="1:33" ht="15" customHeight="1">
      <c r="A33" s="92"/>
      <c r="B33" s="101"/>
      <c r="D33" s="212">
        <f>'確定調書（様式）'!F7</f>
        <v>0</v>
      </c>
      <c r="E33" s="212"/>
      <c r="F33" s="212"/>
      <c r="G33" s="212"/>
      <c r="H33" s="212"/>
      <c r="I33" s="212"/>
      <c r="J33" s="111">
        <f>'確定調書（様式）'!F8</f>
        <v>0</v>
      </c>
      <c r="K33" s="111"/>
      <c r="L33" s="111"/>
      <c r="M33" s="111"/>
      <c r="N33" s="111"/>
      <c r="O33" s="111"/>
      <c r="P33" s="111"/>
      <c r="Q33" s="111"/>
      <c r="U33" s="99"/>
      <c r="AD33" s="101"/>
      <c r="AE33" s="101"/>
      <c r="AF33" s="101"/>
      <c r="AG33" s="123"/>
    </row>
    <row r="34" spans="1:33" ht="15" customHeight="1">
      <c r="A34" s="92"/>
      <c r="B34" s="101"/>
      <c r="D34" s="212"/>
      <c r="E34" s="212"/>
      <c r="F34" s="212"/>
      <c r="G34" s="212"/>
      <c r="H34" s="212"/>
      <c r="I34" s="212"/>
      <c r="J34" s="111"/>
      <c r="K34" s="111"/>
      <c r="L34" s="111"/>
      <c r="M34" s="111"/>
      <c r="N34" s="111"/>
      <c r="O34" s="111"/>
      <c r="P34" s="111"/>
      <c r="Q34" s="111"/>
      <c r="U34" s="99"/>
      <c r="AD34" s="101"/>
      <c r="AE34" s="101"/>
      <c r="AF34" s="101"/>
      <c r="AG34" s="123"/>
    </row>
    <row r="35" spans="1:33" ht="15" customHeight="1">
      <c r="A35" s="92"/>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23"/>
    </row>
    <row r="36" spans="1:33" ht="15" customHeight="1">
      <c r="A36" s="92"/>
      <c r="B36" s="101" t="s">
        <v>339</v>
      </c>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23"/>
    </row>
    <row r="37" spans="1:33" ht="15" customHeight="1">
      <c r="A37" s="92"/>
      <c r="B37" s="101"/>
      <c r="D37" s="110">
        <f>'3. 実績報告書'!D41</f>
        <v>0</v>
      </c>
      <c r="E37" s="110"/>
      <c r="F37" s="110"/>
      <c r="G37" s="110"/>
      <c r="H37" s="110"/>
      <c r="I37" s="110"/>
      <c r="J37" s="110"/>
      <c r="K37" s="110"/>
      <c r="R37" s="99"/>
      <c r="S37" s="99"/>
      <c r="T37" s="99"/>
      <c r="U37" s="99"/>
      <c r="V37" s="99"/>
      <c r="W37" s="108"/>
      <c r="X37" s="99"/>
      <c r="Y37" s="99"/>
      <c r="Z37" s="99"/>
      <c r="AA37" s="99"/>
      <c r="AB37" s="99"/>
      <c r="AC37" s="99"/>
      <c r="AD37" s="99"/>
      <c r="AE37" s="101"/>
      <c r="AF37" s="101"/>
      <c r="AG37" s="123"/>
    </row>
    <row r="38" spans="1:33" ht="15" customHeight="1">
      <c r="A38" s="92"/>
      <c r="B38" s="101"/>
      <c r="D38" s="110"/>
      <c r="E38" s="110"/>
      <c r="F38" s="110"/>
      <c r="G38" s="110"/>
      <c r="H38" s="110"/>
      <c r="I38" s="110"/>
      <c r="J38" s="110"/>
      <c r="K38" s="110"/>
      <c r="R38" s="99"/>
      <c r="S38" s="99"/>
      <c r="T38" s="99"/>
      <c r="U38" s="99"/>
      <c r="V38" s="99"/>
      <c r="W38" s="108"/>
      <c r="X38" s="99"/>
      <c r="Y38" s="99"/>
      <c r="Z38" s="99"/>
      <c r="AA38" s="99"/>
      <c r="AB38" s="99"/>
      <c r="AC38" s="99"/>
      <c r="AD38" s="99"/>
      <c r="AE38" s="101"/>
      <c r="AF38" s="101"/>
      <c r="AG38" s="123"/>
    </row>
    <row r="39" spans="1:33" ht="15" customHeight="1">
      <c r="A39" s="92"/>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123"/>
    </row>
    <row r="40" spans="1:33" ht="15" customHeight="1">
      <c r="A40" s="92"/>
      <c r="B40" s="99" t="s">
        <v>344</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123"/>
    </row>
    <row r="41" spans="1:33" ht="15" customHeight="1">
      <c r="A41" s="92"/>
      <c r="B41" s="99"/>
      <c r="D41" s="110">
        <f>'3. 実績報告書'!M41</f>
        <v>0</v>
      </c>
      <c r="E41" s="110"/>
      <c r="F41" s="110"/>
      <c r="G41" s="110"/>
      <c r="H41" s="110"/>
      <c r="I41" s="110"/>
      <c r="J41" s="110"/>
      <c r="K41" s="110"/>
      <c r="S41" s="99"/>
      <c r="T41" s="99"/>
      <c r="U41" s="99"/>
      <c r="V41" s="99"/>
      <c r="W41" s="99"/>
      <c r="X41" s="99"/>
      <c r="Y41" s="99"/>
      <c r="Z41" s="99"/>
      <c r="AA41" s="99"/>
      <c r="AB41" s="99"/>
      <c r="AC41" s="99"/>
      <c r="AD41" s="99"/>
      <c r="AE41" s="99"/>
      <c r="AF41" s="99"/>
      <c r="AG41" s="123"/>
    </row>
    <row r="42" spans="1:33" ht="15" customHeight="1">
      <c r="A42" s="92"/>
      <c r="B42" s="99"/>
      <c r="D42" s="110"/>
      <c r="E42" s="110"/>
      <c r="F42" s="110"/>
      <c r="G42" s="110"/>
      <c r="H42" s="110"/>
      <c r="I42" s="110"/>
      <c r="J42" s="110"/>
      <c r="K42" s="110"/>
      <c r="S42" s="99"/>
      <c r="T42" s="99"/>
      <c r="U42" s="99"/>
      <c r="V42" s="99"/>
      <c r="W42" s="99"/>
      <c r="X42" s="99"/>
      <c r="Y42" s="99"/>
      <c r="Z42" s="99"/>
      <c r="AA42" s="99"/>
      <c r="AB42" s="99"/>
      <c r="AC42" s="99"/>
      <c r="AD42" s="99"/>
      <c r="AE42" s="99"/>
      <c r="AF42" s="99"/>
      <c r="AG42" s="123"/>
    </row>
    <row r="43" spans="1:33" ht="15" customHeight="1">
      <c r="A43" s="97"/>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24"/>
    </row>
    <row r="44" spans="1:33" ht="15" customHeight="1">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row>
    <row r="45" spans="1:33" ht="15" customHeight="1">
      <c r="A45" s="99" t="s">
        <v>352</v>
      </c>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row>
    <row r="46" spans="1:33" ht="15" customHeight="1">
      <c r="A46" s="342" t="s">
        <v>355</v>
      </c>
      <c r="B46" s="342"/>
      <c r="C46" s="342"/>
      <c r="D46" s="342"/>
      <c r="E46" s="342"/>
      <c r="F46" s="342"/>
      <c r="G46" s="342"/>
      <c r="H46" s="342"/>
      <c r="I46" s="342"/>
      <c r="J46" s="342"/>
      <c r="K46" s="343">
        <f>受付書!M6</f>
        <v>0</v>
      </c>
      <c r="L46" s="345"/>
      <c r="M46" s="345"/>
      <c r="N46" s="345"/>
      <c r="O46" s="345"/>
      <c r="P46" s="345"/>
      <c r="Q46" s="345"/>
      <c r="R46" s="345"/>
      <c r="S46" s="345"/>
      <c r="T46" s="345"/>
      <c r="U46" s="345"/>
      <c r="V46" s="345"/>
      <c r="W46" s="347">
        <f>受付書!M8</f>
        <v>0</v>
      </c>
      <c r="X46" s="345"/>
      <c r="Y46" s="345"/>
      <c r="Z46" s="345"/>
      <c r="AA46" s="345"/>
      <c r="AB46" s="345"/>
      <c r="AC46" s="345"/>
      <c r="AD46" s="345"/>
      <c r="AE46" s="345"/>
      <c r="AF46" s="345"/>
      <c r="AG46" s="348"/>
    </row>
    <row r="47" spans="1:33" ht="15" customHeight="1">
      <c r="A47" s="342"/>
      <c r="B47" s="342"/>
      <c r="C47" s="342"/>
      <c r="D47" s="342"/>
      <c r="E47" s="342"/>
      <c r="F47" s="342"/>
      <c r="G47" s="342"/>
      <c r="H47" s="342"/>
      <c r="I47" s="342"/>
      <c r="J47" s="342"/>
      <c r="K47" s="344"/>
      <c r="L47" s="346"/>
      <c r="M47" s="346"/>
      <c r="N47" s="346"/>
      <c r="O47" s="346"/>
      <c r="P47" s="346"/>
      <c r="Q47" s="346"/>
      <c r="R47" s="346"/>
      <c r="S47" s="346"/>
      <c r="T47" s="346"/>
      <c r="U47" s="346"/>
      <c r="V47" s="346"/>
      <c r="W47" s="346"/>
      <c r="X47" s="346"/>
      <c r="Y47" s="346"/>
      <c r="Z47" s="346"/>
      <c r="AA47" s="346"/>
      <c r="AB47" s="346"/>
      <c r="AC47" s="346"/>
      <c r="AD47" s="346"/>
      <c r="AE47" s="346"/>
      <c r="AF47" s="346"/>
      <c r="AG47" s="349"/>
    </row>
    <row r="48" spans="1:33" ht="15" customHeight="1">
      <c r="A48" s="342" t="s">
        <v>356</v>
      </c>
      <c r="B48" s="342"/>
      <c r="C48" s="342"/>
      <c r="D48" s="342"/>
      <c r="E48" s="342"/>
      <c r="F48" s="342"/>
      <c r="G48" s="342"/>
      <c r="H48" s="342"/>
      <c r="I48" s="342"/>
      <c r="J48" s="342"/>
      <c r="K48" s="342">
        <f>受付書!M10</f>
        <v>0</v>
      </c>
      <c r="L48" s="342"/>
      <c r="M48" s="342"/>
      <c r="N48" s="342"/>
      <c r="O48" s="342"/>
      <c r="P48" s="342"/>
      <c r="Q48" s="342"/>
      <c r="R48" s="342"/>
      <c r="S48" s="342"/>
      <c r="T48" s="342"/>
      <c r="U48" s="342"/>
      <c r="V48" s="342"/>
      <c r="W48" s="342"/>
      <c r="X48" s="342"/>
      <c r="Y48" s="342"/>
      <c r="Z48" s="342"/>
      <c r="AA48" s="342"/>
      <c r="AB48" s="342"/>
      <c r="AC48" s="342"/>
      <c r="AD48" s="342"/>
      <c r="AE48" s="342"/>
      <c r="AF48" s="342"/>
      <c r="AG48" s="342"/>
    </row>
    <row r="49" spans="1:33" ht="15" customHeight="1">
      <c r="A49" s="342"/>
      <c r="B49" s="342"/>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row>
    <row r="50" spans="1:33" ht="15" customHeight="1">
      <c r="A50" s="342" t="s">
        <v>358</v>
      </c>
      <c r="B50" s="342"/>
      <c r="C50" s="342"/>
      <c r="D50" s="342"/>
      <c r="E50" s="342"/>
      <c r="F50" s="342"/>
      <c r="G50" s="342"/>
      <c r="H50" s="342"/>
      <c r="I50" s="342"/>
      <c r="J50" s="342"/>
      <c r="K50" s="342">
        <f>受付書!M12</f>
        <v>0</v>
      </c>
      <c r="L50" s="342"/>
      <c r="M50" s="342"/>
      <c r="N50" s="342"/>
      <c r="O50" s="342"/>
      <c r="P50" s="342"/>
      <c r="Q50" s="342"/>
      <c r="R50" s="342"/>
      <c r="S50" s="342"/>
      <c r="T50" s="342"/>
      <c r="U50" s="342"/>
      <c r="V50" s="342"/>
      <c r="W50" s="342"/>
      <c r="X50" s="342"/>
      <c r="Y50" s="342"/>
      <c r="Z50" s="342"/>
      <c r="AA50" s="342"/>
      <c r="AB50" s="342"/>
      <c r="AC50" s="342"/>
      <c r="AD50" s="342"/>
      <c r="AE50" s="342"/>
      <c r="AF50" s="342"/>
      <c r="AG50" s="342"/>
    </row>
    <row r="51" spans="1:33" ht="15" customHeight="1">
      <c r="A51" s="342"/>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row>
    <row r="52" spans="1:33" ht="15" customHeight="1">
      <c r="A52" s="342" t="s">
        <v>359</v>
      </c>
      <c r="B52" s="342"/>
      <c r="C52" s="342"/>
      <c r="D52" s="342"/>
      <c r="E52" s="342"/>
      <c r="F52" s="342"/>
      <c r="G52" s="342"/>
      <c r="H52" s="342"/>
      <c r="I52" s="342"/>
      <c r="J52" s="342"/>
      <c r="K52" s="342">
        <f>受付書!M16</f>
        <v>0</v>
      </c>
      <c r="L52" s="342"/>
      <c r="M52" s="342"/>
      <c r="N52" s="342"/>
      <c r="O52" s="342"/>
      <c r="P52" s="342"/>
      <c r="Q52" s="342"/>
      <c r="R52" s="342"/>
      <c r="S52" s="342"/>
      <c r="T52" s="342"/>
      <c r="U52" s="342"/>
      <c r="V52" s="342"/>
      <c r="W52" s="342"/>
      <c r="X52" s="342"/>
      <c r="Y52" s="342"/>
      <c r="Z52" s="342"/>
      <c r="AA52" s="342"/>
      <c r="AB52" s="342"/>
      <c r="AC52" s="342"/>
      <c r="AD52" s="342"/>
      <c r="AE52" s="342"/>
      <c r="AF52" s="342"/>
      <c r="AG52" s="342"/>
    </row>
    <row r="53" spans="1:33" ht="15" customHeight="1">
      <c r="A53" s="342"/>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row>
    <row r="54" spans="1:33" ht="15" customHeight="1">
      <c r="A54" s="342" t="s">
        <v>365</v>
      </c>
      <c r="B54" s="342"/>
      <c r="C54" s="342"/>
      <c r="D54" s="342"/>
      <c r="E54" s="342"/>
      <c r="F54" s="342"/>
      <c r="G54" s="342"/>
      <c r="H54" s="342"/>
      <c r="I54" s="342"/>
      <c r="J54" s="342"/>
      <c r="K54" s="342">
        <f>受付書!M14</f>
        <v>0</v>
      </c>
      <c r="L54" s="342"/>
      <c r="M54" s="342"/>
      <c r="N54" s="342"/>
      <c r="O54" s="342"/>
      <c r="P54" s="342"/>
      <c r="Q54" s="342"/>
      <c r="R54" s="342"/>
      <c r="S54" s="342"/>
      <c r="T54" s="342"/>
      <c r="U54" s="342"/>
      <c r="V54" s="342"/>
      <c r="W54" s="342"/>
      <c r="X54" s="342"/>
      <c r="Y54" s="342"/>
      <c r="Z54" s="342"/>
      <c r="AA54" s="342"/>
      <c r="AB54" s="342"/>
      <c r="AC54" s="342"/>
      <c r="AD54" s="342"/>
      <c r="AE54" s="342"/>
      <c r="AF54" s="342"/>
      <c r="AG54" s="342"/>
    </row>
    <row r="55" spans="1:33" ht="15" customHeight="1">
      <c r="A55" s="342"/>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row>
    <row r="56" spans="1:33" ht="15" customHeight="1">
      <c r="A56" s="90" t="s">
        <v>362</v>
      </c>
    </row>
  </sheetData>
  <sheetProtection sheet="1" objects="1" scenarios="1"/>
  <mergeCells count="25">
    <mergeCell ref="T11:U11"/>
    <mergeCell ref="W11:AF11"/>
    <mergeCell ref="T12:U12"/>
    <mergeCell ref="W12:AF12"/>
    <mergeCell ref="W13:AF13"/>
    <mergeCell ref="B5:AF6"/>
    <mergeCell ref="B16:AF19"/>
    <mergeCell ref="B21:AF22"/>
    <mergeCell ref="D25:J26"/>
    <mergeCell ref="D29:AF30"/>
    <mergeCell ref="D33:I34"/>
    <mergeCell ref="J33:Q34"/>
    <mergeCell ref="D37:K38"/>
    <mergeCell ref="D41:K42"/>
    <mergeCell ref="A46:J47"/>
    <mergeCell ref="K46:V47"/>
    <mergeCell ref="W46:AG47"/>
    <mergeCell ref="A48:J49"/>
    <mergeCell ref="K48:AG49"/>
    <mergeCell ref="A50:J51"/>
    <mergeCell ref="K50:AG51"/>
    <mergeCell ref="A52:J53"/>
    <mergeCell ref="K52:AG53"/>
    <mergeCell ref="A54:J55"/>
    <mergeCell ref="K54:AG55"/>
  </mergeCells>
  <phoneticPr fontId="5"/>
  <printOptions horizontalCentered="1"/>
  <pageMargins left="0.43307086614173229" right="0.43307086614173229" top="0.74803149606299213" bottom="0.74803149606299213" header="0.31496062992125984" footer="0.31496062992125984"/>
  <pageSetup paperSize="9" scale="93"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9" tint="0.4"/>
  </sheetPr>
  <dimension ref="B1:M29"/>
  <sheetViews>
    <sheetView view="pageBreakPreview" zoomScale="85" zoomScaleSheetLayoutView="85" workbookViewId="0">
      <selection activeCell="I3" sqref="I3:K3"/>
    </sheetView>
  </sheetViews>
  <sheetFormatPr defaultRowHeight="13.5"/>
  <cols>
    <col min="1" max="1" width="2.125" style="1" customWidth="1"/>
    <col min="2" max="9" width="9" style="1" customWidth="1"/>
    <col min="10" max="10" width="9.125" style="1" customWidth="1"/>
    <col min="11" max="11" width="8.5" style="1" bestFit="1" customWidth="1"/>
    <col min="12" max="12" width="2.625" style="1" customWidth="1"/>
    <col min="13" max="13" width="8.5" style="1" customWidth="1"/>
    <col min="14" max="16384" width="9" style="1" customWidth="1"/>
  </cols>
  <sheetData>
    <row r="1" spans="2:13" ht="12" customHeight="1">
      <c r="J1" s="389"/>
      <c r="K1" s="391"/>
      <c r="L1" s="402"/>
      <c r="M1" s="402"/>
    </row>
    <row r="2" spans="2:13" ht="21" customHeight="1">
      <c r="B2" s="351" t="s">
        <v>480</v>
      </c>
      <c r="C2" s="360"/>
      <c r="D2" s="360"/>
      <c r="E2" s="369"/>
      <c r="F2" s="369"/>
      <c r="G2" s="369"/>
      <c r="H2" s="369"/>
      <c r="I2" s="369"/>
      <c r="J2" s="390"/>
      <c r="K2" s="392"/>
      <c r="L2" s="402"/>
      <c r="M2" s="402"/>
    </row>
    <row r="3" spans="2:13" ht="21" customHeight="1">
      <c r="B3" s="352"/>
      <c r="C3" s="361"/>
      <c r="D3" s="361"/>
      <c r="E3" s="36"/>
      <c r="F3" s="36"/>
      <c r="G3" s="36"/>
      <c r="H3" s="36"/>
      <c r="I3" s="386"/>
      <c r="J3" s="386"/>
      <c r="K3" s="393"/>
    </row>
    <row r="4" spans="2:13" ht="21" customHeight="1">
      <c r="B4" s="353"/>
      <c r="C4" s="36"/>
      <c r="D4" s="36"/>
      <c r="E4" s="36"/>
      <c r="F4" s="36"/>
      <c r="G4" s="36"/>
      <c r="H4" s="36"/>
      <c r="I4" s="36"/>
      <c r="J4" s="36"/>
      <c r="K4" s="394"/>
    </row>
    <row r="5" spans="2:13" ht="21" customHeight="1">
      <c r="B5" s="353"/>
      <c r="C5" s="36"/>
      <c r="D5" s="36"/>
      <c r="E5" s="36"/>
      <c r="F5" s="36"/>
      <c r="G5" s="36"/>
      <c r="H5" s="36"/>
      <c r="I5" s="36"/>
      <c r="J5" s="36"/>
      <c r="K5" s="394"/>
    </row>
    <row r="6" spans="2:13" ht="21" customHeight="1">
      <c r="B6" s="353"/>
      <c r="C6" s="36"/>
      <c r="D6" s="36"/>
      <c r="E6" s="36"/>
      <c r="F6" s="374" t="s">
        <v>1948</v>
      </c>
      <c r="G6" s="36"/>
      <c r="H6" s="36"/>
      <c r="I6" s="36"/>
      <c r="J6" s="36"/>
      <c r="K6" s="394"/>
    </row>
    <row r="7" spans="2:13" ht="21" customHeight="1">
      <c r="B7" s="353"/>
      <c r="C7" s="36"/>
      <c r="D7" s="36"/>
      <c r="E7" s="36"/>
      <c r="F7" s="36"/>
      <c r="G7" s="36"/>
      <c r="H7" s="36"/>
      <c r="I7" s="36"/>
      <c r="J7" s="36"/>
      <c r="K7" s="395"/>
      <c r="L7" s="391"/>
      <c r="M7" s="391"/>
    </row>
    <row r="8" spans="2:13" ht="21" customHeight="1">
      <c r="B8" s="354" t="s">
        <v>598</v>
      </c>
      <c r="C8" s="362"/>
      <c r="D8" s="362"/>
      <c r="E8" s="362"/>
      <c r="F8" s="36"/>
      <c r="G8" s="36"/>
      <c r="H8" s="36"/>
      <c r="I8" s="36"/>
      <c r="J8" s="36"/>
      <c r="K8" s="395"/>
      <c r="L8" s="391"/>
      <c r="M8" s="391"/>
    </row>
    <row r="9" spans="2:13" ht="21" customHeight="1">
      <c r="B9" s="354"/>
      <c r="C9" s="362"/>
      <c r="D9" s="362"/>
      <c r="E9" s="362"/>
      <c r="F9" s="36"/>
      <c r="G9" s="36"/>
      <c r="H9" s="36"/>
      <c r="I9" s="36"/>
      <c r="J9" s="36"/>
      <c r="K9" s="395"/>
      <c r="L9" s="391"/>
      <c r="M9" s="391"/>
    </row>
    <row r="10" spans="2:13" ht="21" customHeight="1">
      <c r="B10" s="353"/>
      <c r="C10" s="36"/>
      <c r="D10" s="36"/>
      <c r="E10" s="36"/>
      <c r="F10" s="36"/>
      <c r="G10" s="378" t="s">
        <v>1243</v>
      </c>
      <c r="H10" s="382" t="str">
        <f>'1. 申請書'!W15</f>
        <v/>
      </c>
      <c r="I10" s="382"/>
      <c r="J10" s="382"/>
      <c r="K10" s="396"/>
      <c r="L10" s="391"/>
      <c r="M10" s="391"/>
    </row>
    <row r="11" spans="2:13" ht="21" customHeight="1">
      <c r="B11" s="353"/>
      <c r="C11" s="36"/>
      <c r="D11" s="36"/>
      <c r="E11" s="36"/>
      <c r="F11" s="36"/>
      <c r="G11" s="378" t="s">
        <v>909</v>
      </c>
      <c r="H11" s="382">
        <f>'1. 申請書'!W16</f>
        <v>0</v>
      </c>
      <c r="I11" s="382"/>
      <c r="J11" s="382"/>
      <c r="K11" s="396"/>
    </row>
    <row r="12" spans="2:13" ht="21" customHeight="1">
      <c r="B12" s="353"/>
      <c r="C12" s="36"/>
      <c r="D12" s="36"/>
      <c r="E12" s="36"/>
      <c r="F12" s="375"/>
      <c r="G12" s="378"/>
      <c r="H12" s="382">
        <f>'1. 申請書'!W17</f>
        <v>0</v>
      </c>
      <c r="I12" s="382"/>
      <c r="J12" s="382"/>
      <c r="K12" s="397"/>
    </row>
    <row r="13" spans="2:13" ht="21" customHeight="1">
      <c r="B13" s="353"/>
      <c r="C13" s="36"/>
      <c r="D13" s="36"/>
      <c r="E13" s="36"/>
      <c r="F13" s="376"/>
      <c r="G13" s="36"/>
      <c r="H13" s="36"/>
      <c r="I13" s="36"/>
      <c r="J13" s="36"/>
      <c r="K13" s="394"/>
    </row>
    <row r="14" spans="2:13" ht="21" customHeight="1">
      <c r="B14" s="355"/>
      <c r="C14" s="363" t="str">
        <f>"　"&amp;TEXT('交付決定（決裁後）'!Z4,"[$-ja-JP]ggge年m月d日")&amp;"付延水産第"&amp;'交付決定（決裁後）'!Z3&amp;"号で補助金等の交付決定を受けた水産業販路拡大等支援事業"&amp;"（"&amp;受付書!C14&amp;"）"&amp;"について次のとおり変更したいので、延岡市補助金等の交付に関する規則第８条第１項の規定に基づいて申請します。"</f>
        <v>　明治33年1月0日付延水産第0号で補助金等の交付決定を受けた水産業販路拡大等支援事業（）について次のとおり変更したいので、延岡市補助金等の交付に関する規則第８条第１項の規定に基づいて申請します。</v>
      </c>
      <c r="D14" s="363"/>
      <c r="E14" s="363"/>
      <c r="F14" s="363"/>
      <c r="G14" s="363"/>
      <c r="H14" s="363"/>
      <c r="I14" s="363"/>
      <c r="J14" s="363"/>
      <c r="K14" s="398"/>
      <c r="L14" s="403"/>
      <c r="M14" s="403"/>
    </row>
    <row r="15" spans="2:13" s="350" customFormat="1" ht="21" customHeight="1">
      <c r="B15" s="355"/>
      <c r="C15" s="363"/>
      <c r="D15" s="363"/>
      <c r="E15" s="363"/>
      <c r="F15" s="363"/>
      <c r="G15" s="363"/>
      <c r="H15" s="363"/>
      <c r="I15" s="363"/>
      <c r="J15" s="363"/>
      <c r="K15" s="398"/>
    </row>
    <row r="16" spans="2:13" s="350" customFormat="1" ht="21" customHeight="1">
      <c r="B16" s="355"/>
      <c r="C16" s="363"/>
      <c r="D16" s="363"/>
      <c r="E16" s="363"/>
      <c r="F16" s="363"/>
      <c r="G16" s="363"/>
      <c r="H16" s="363"/>
      <c r="I16" s="363"/>
      <c r="J16" s="363"/>
      <c r="K16" s="398"/>
    </row>
    <row r="17" spans="2:13" s="350" customFormat="1" ht="21" customHeight="1">
      <c r="B17" s="356"/>
      <c r="C17" s="363"/>
      <c r="D17" s="363"/>
      <c r="E17" s="363"/>
      <c r="F17" s="363"/>
      <c r="G17" s="363"/>
      <c r="H17" s="363"/>
      <c r="I17" s="363"/>
      <c r="J17" s="363"/>
      <c r="K17" s="399"/>
    </row>
    <row r="18" spans="2:13" s="350" customFormat="1" ht="21" customHeight="1">
      <c r="B18" s="356"/>
      <c r="C18" s="364"/>
      <c r="D18" s="368"/>
      <c r="E18" s="368"/>
      <c r="F18" s="377" t="s">
        <v>1949</v>
      </c>
      <c r="G18" s="377"/>
      <c r="H18" s="368"/>
      <c r="I18" s="368"/>
      <c r="J18" s="368"/>
      <c r="K18" s="399"/>
    </row>
    <row r="19" spans="2:13" s="350" customFormat="1" ht="21" customHeight="1">
      <c r="B19" s="356"/>
      <c r="C19" s="364"/>
      <c r="D19" s="368"/>
      <c r="E19" s="368"/>
      <c r="F19" s="368"/>
      <c r="G19" s="368"/>
      <c r="H19" s="368"/>
      <c r="I19" s="368"/>
      <c r="J19" s="368"/>
      <c r="K19" s="399"/>
    </row>
    <row r="20" spans="2:13" s="350" customFormat="1" ht="21" customHeight="1">
      <c r="B20" s="356"/>
      <c r="C20" s="364"/>
      <c r="D20" s="368"/>
      <c r="E20" s="368"/>
      <c r="F20" s="368"/>
      <c r="G20" s="368"/>
      <c r="H20" s="368"/>
      <c r="I20" s="368"/>
      <c r="J20" s="368"/>
      <c r="K20" s="399"/>
    </row>
    <row r="21" spans="2:13" s="350" customFormat="1" ht="40.5" customHeight="1">
      <c r="B21" s="357"/>
      <c r="C21" s="365" t="s">
        <v>1269</v>
      </c>
      <c r="D21" s="365"/>
      <c r="E21" s="365" t="s">
        <v>1950</v>
      </c>
      <c r="F21" s="365"/>
      <c r="G21" s="365"/>
      <c r="H21" s="365"/>
      <c r="I21" s="365"/>
      <c r="J21" s="365"/>
      <c r="K21" s="400"/>
    </row>
    <row r="22" spans="2:13" ht="40.5" customHeight="1">
      <c r="B22" s="358"/>
      <c r="C22" s="365"/>
      <c r="D22" s="365"/>
      <c r="E22" s="365" t="s">
        <v>1529</v>
      </c>
      <c r="F22" s="365"/>
      <c r="G22" s="379"/>
      <c r="H22" s="383" t="s">
        <v>1951</v>
      </c>
      <c r="I22" s="365"/>
      <c r="J22" s="365"/>
      <c r="K22" s="394"/>
    </row>
    <row r="23" spans="2:13" s="350" customFormat="1" ht="40.5" customHeight="1">
      <c r="B23" s="358"/>
      <c r="C23" s="365" t="s">
        <v>1952</v>
      </c>
      <c r="D23" s="365"/>
      <c r="E23" s="370">
        <f>'1. 申請書'!C50</f>
        <v>0</v>
      </c>
      <c r="F23" s="370"/>
      <c r="G23" s="380"/>
      <c r="H23" s="384"/>
      <c r="I23" s="387"/>
      <c r="J23" s="387"/>
      <c r="K23" s="400"/>
    </row>
    <row r="24" spans="2:13" s="350" customFormat="1" ht="40.5" customHeight="1">
      <c r="B24" s="357"/>
      <c r="C24" s="365" t="s">
        <v>122</v>
      </c>
      <c r="D24" s="365"/>
      <c r="E24" s="370">
        <f>'1. 申請書'!J50</f>
        <v>0</v>
      </c>
      <c r="F24" s="370"/>
      <c r="G24" s="380"/>
      <c r="H24" s="384"/>
      <c r="I24" s="387"/>
      <c r="J24" s="387"/>
      <c r="K24" s="400"/>
    </row>
    <row r="25" spans="2:13" ht="40.5" customHeight="1">
      <c r="B25" s="353"/>
      <c r="C25" s="365" t="s">
        <v>1953</v>
      </c>
      <c r="D25" s="365"/>
      <c r="E25" s="370" t="str">
        <f>'交付決定（決裁後）'!I26</f>
        <v/>
      </c>
      <c r="F25" s="370"/>
      <c r="G25" s="380"/>
      <c r="H25" s="384"/>
      <c r="I25" s="387"/>
      <c r="J25" s="387"/>
      <c r="K25" s="395"/>
      <c r="L25" s="391"/>
      <c r="M25" s="391"/>
    </row>
    <row r="26" spans="2:13" ht="40.5" customHeight="1">
      <c r="B26" s="358"/>
      <c r="C26" s="365" t="s">
        <v>128</v>
      </c>
      <c r="D26" s="365"/>
      <c r="E26" s="371">
        <f>'1. 申請書'!M45</f>
        <v>0</v>
      </c>
      <c r="F26" s="371"/>
      <c r="G26" s="381"/>
      <c r="H26" s="385"/>
      <c r="I26" s="388"/>
      <c r="J26" s="388"/>
      <c r="K26" s="394"/>
    </row>
    <row r="27" spans="2:13" ht="85.5" customHeight="1">
      <c r="B27" s="357"/>
      <c r="C27" s="366" t="s">
        <v>5</v>
      </c>
      <c r="D27" s="365"/>
      <c r="E27" s="372"/>
      <c r="F27" s="372"/>
      <c r="G27" s="372"/>
      <c r="H27" s="372"/>
      <c r="I27" s="372"/>
      <c r="J27" s="372"/>
      <c r="K27" s="394"/>
    </row>
    <row r="28" spans="2:13" ht="21" customHeight="1">
      <c r="B28" s="358"/>
      <c r="C28" s="361"/>
      <c r="D28" s="361"/>
      <c r="E28" s="373"/>
      <c r="F28" s="373"/>
      <c r="G28" s="373"/>
      <c r="H28" s="373"/>
      <c r="I28" s="373"/>
      <c r="J28" s="373"/>
      <c r="K28" s="394"/>
    </row>
    <row r="29" spans="2:13" ht="21" customHeight="1">
      <c r="B29" s="359"/>
      <c r="C29" s="367"/>
      <c r="D29" s="367"/>
      <c r="E29" s="367"/>
      <c r="F29" s="367"/>
      <c r="G29" s="367"/>
      <c r="H29" s="367"/>
      <c r="I29" s="367"/>
      <c r="J29" s="367"/>
      <c r="K29" s="401"/>
      <c r="L29" s="391"/>
      <c r="M29" s="391"/>
    </row>
    <row r="30" spans="2:13" ht="18" customHeight="1"/>
  </sheetData>
  <sheetProtection sheet="1" objects="1" scenarios="1"/>
  <mergeCells count="29">
    <mergeCell ref="J1:K1"/>
    <mergeCell ref="I3:K3"/>
    <mergeCell ref="H10:K10"/>
    <mergeCell ref="H11:K11"/>
    <mergeCell ref="H12:J12"/>
    <mergeCell ref="F18:G18"/>
    <mergeCell ref="C21:D21"/>
    <mergeCell ref="E21:J21"/>
    <mergeCell ref="C22:D22"/>
    <mergeCell ref="E22:G22"/>
    <mergeCell ref="H22:J22"/>
    <mergeCell ref="C23:D23"/>
    <mergeCell ref="E23:G23"/>
    <mergeCell ref="H23:J23"/>
    <mergeCell ref="C24:D24"/>
    <mergeCell ref="E24:G24"/>
    <mergeCell ref="H24:J24"/>
    <mergeCell ref="C25:D25"/>
    <mergeCell ref="E25:G25"/>
    <mergeCell ref="H25:J25"/>
    <mergeCell ref="C26:D26"/>
    <mergeCell ref="E26:G26"/>
    <mergeCell ref="H26:J26"/>
    <mergeCell ref="C27:D27"/>
    <mergeCell ref="E27:J27"/>
    <mergeCell ref="C28:D28"/>
    <mergeCell ref="B2:C3"/>
    <mergeCell ref="B8:E9"/>
    <mergeCell ref="C14:J17"/>
  </mergeCells>
  <phoneticPr fontId="5"/>
  <conditionalFormatting sqref="H23:J26 E27 I3">
    <cfRule type="containsBlanks" dxfId="2" priority="2">
      <formula>LEN(TRIM(E3))=0</formula>
    </cfRule>
  </conditionalFormatting>
  <pageMargins left="0.51181102362204722" right="0.31496062992125984" top="0.74803149606299213" bottom="0.74803149606299213" header="0.31496062992125984" footer="0.31496062992125984"/>
  <pageSetup paperSize="9" fitToWidth="1" fitToHeight="1" orientation="portrait" usePrinterDefaults="1"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20">
    <tabColor theme="9" tint="0.8"/>
  </sheetPr>
  <dimension ref="A1:AH63"/>
  <sheetViews>
    <sheetView showGridLines="0" view="pageBreakPreview" zoomScale="115" zoomScaleSheetLayoutView="115" workbookViewId="0">
      <selection activeCell="H26" sqref="H26:J26"/>
    </sheetView>
  </sheetViews>
  <sheetFormatPr defaultColWidth="2.5" defaultRowHeight="15" customHeight="1"/>
  <cols>
    <col min="1" max="16384" width="2.5" style="180"/>
  </cols>
  <sheetData>
    <row r="1" spans="1:33" ht="15" customHeight="1">
      <c r="A1" s="180" t="s">
        <v>116</v>
      </c>
    </row>
    <row r="2" spans="1:33" ht="15" customHeight="1">
      <c r="A2" s="181"/>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405"/>
      <c r="AA3" s="405"/>
      <c r="AB3" s="405"/>
      <c r="AC3" s="405"/>
      <c r="AD3" s="405"/>
      <c r="AE3" s="405"/>
      <c r="AF3" s="405"/>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197" t="s">
        <v>1727</v>
      </c>
      <c r="AA4" s="197"/>
      <c r="AB4" s="197"/>
      <c r="AC4" s="197"/>
      <c r="AD4" s="197"/>
      <c r="AE4" s="197"/>
      <c r="AF4" s="197"/>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1163</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'変更申請（ある場合のみ）'!H10</f>
        <v/>
      </c>
      <c r="F11" s="108"/>
      <c r="G11" s="108"/>
      <c r="H11" s="108"/>
      <c r="I11" s="108"/>
      <c r="J11" s="108"/>
      <c r="K11" s="108"/>
      <c r="L11" s="108"/>
      <c r="M11" s="108"/>
      <c r="N11" s="108"/>
      <c r="O11" s="108"/>
      <c r="P11" s="108"/>
      <c r="Q11" s="108"/>
      <c r="R11" s="108"/>
      <c r="S11" s="108"/>
      <c r="T11" s="108"/>
      <c r="U11" s="183"/>
      <c r="V11" s="183"/>
      <c r="W11" s="183"/>
      <c r="X11" s="183"/>
      <c r="Y11" s="183"/>
      <c r="Z11" s="183"/>
      <c r="AA11" s="183"/>
      <c r="AB11" s="183"/>
      <c r="AC11" s="183"/>
      <c r="AD11" s="183"/>
      <c r="AE11" s="183"/>
      <c r="AF11" s="183"/>
      <c r="AG11" s="199"/>
    </row>
    <row r="12" spans="1:33" ht="15" customHeight="1">
      <c r="A12" s="95"/>
      <c r="B12" s="103" t="s">
        <v>175</v>
      </c>
      <c r="C12" s="103"/>
      <c r="E12" s="106">
        <f>'変更申請（ある場合のみ）'!H11</f>
        <v>0</v>
      </c>
      <c r="F12" s="108"/>
      <c r="G12" s="108"/>
      <c r="H12" s="108"/>
      <c r="I12" s="108"/>
      <c r="J12" s="108"/>
      <c r="K12" s="108"/>
      <c r="L12" s="108"/>
      <c r="M12" s="108"/>
      <c r="N12" s="108"/>
      <c r="O12" s="108"/>
      <c r="P12" s="108"/>
      <c r="Q12" s="108"/>
      <c r="R12" s="108"/>
      <c r="S12" s="108"/>
      <c r="T12" s="108"/>
      <c r="U12" s="183"/>
      <c r="V12" s="183"/>
      <c r="W12" s="183"/>
      <c r="X12" s="183"/>
      <c r="Y12" s="183"/>
      <c r="Z12" s="183"/>
      <c r="AA12" s="183"/>
      <c r="AB12" s="183"/>
      <c r="AC12" s="183"/>
      <c r="AD12" s="183"/>
      <c r="AE12" s="183"/>
      <c r="AF12" s="183"/>
      <c r="AG12" s="199"/>
    </row>
    <row r="13" spans="1:33" ht="15" customHeight="1">
      <c r="A13" s="95"/>
      <c r="B13" s="108"/>
      <c r="C13" s="108"/>
      <c r="E13" s="210">
        <f>'変更申請（ある場合のみ）'!H12</f>
        <v>0</v>
      </c>
      <c r="F13" s="108"/>
      <c r="G13" s="108"/>
      <c r="H13" s="108"/>
      <c r="I13" s="108"/>
      <c r="J13" s="108"/>
      <c r="K13" s="108"/>
      <c r="L13" s="108"/>
      <c r="M13" s="108"/>
      <c r="N13" s="108"/>
      <c r="O13" s="108"/>
      <c r="P13" s="108"/>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"&amp;TEXT('変更申請（ある場合のみ）'!I3,"[$-ja-JP]ggge年m月d日")&amp;"付けで提出のあった水産業販路拡大等支援事業に係る補助事業変更承認申請について、次のとおり承認しますので通知します。"</f>
        <v>　明治33年1月0日付けで提出のあった水産業販路拡大等支援事業に係る補助事業変更承認申請について、次のとおり承認しますので通知します。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08"/>
      <c r="C22" s="183"/>
      <c r="D22" s="183"/>
      <c r="E22" s="117"/>
      <c r="F22" s="117"/>
      <c r="G22" s="117"/>
      <c r="H22" s="117"/>
      <c r="I22" s="117"/>
      <c r="J22" s="117"/>
      <c r="K22" s="117"/>
      <c r="L22" s="183"/>
      <c r="M22" s="183"/>
      <c r="N22" s="183"/>
      <c r="O22" s="183"/>
      <c r="P22" s="183"/>
      <c r="Q22" s="183"/>
      <c r="R22" s="183"/>
      <c r="S22" s="183"/>
      <c r="T22" s="183"/>
      <c r="U22" s="183"/>
      <c r="V22" s="183"/>
      <c r="W22" s="183"/>
      <c r="X22" s="183"/>
      <c r="Y22" s="183"/>
      <c r="Z22" s="183"/>
      <c r="AA22" s="183"/>
      <c r="AB22" s="183"/>
      <c r="AC22" s="183"/>
      <c r="AD22" s="183"/>
      <c r="AE22" s="183"/>
      <c r="AF22" s="183"/>
      <c r="AG22" s="199"/>
    </row>
    <row r="23" spans="1:34" ht="15" customHeight="1">
      <c r="A23" s="95"/>
      <c r="B23" s="103" t="s">
        <v>85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99"/>
    </row>
    <row r="24" spans="1:34" ht="15" customHeight="1">
      <c r="A24" s="95"/>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99"/>
    </row>
    <row r="25" spans="1:34" ht="15" customHeight="1">
      <c r="A25" s="95"/>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8">
        <v>1</v>
      </c>
      <c r="C26" s="108"/>
      <c r="D26" s="108" t="str">
        <f>"事業完了予定日"&amp;"　　"&amp;TEXT('変更申請（ある場合のみ）'!H26,"[$-ja-JP]ggge年m月d日")</f>
        <v>事業完了予定日　　明治33年1月0日</v>
      </c>
      <c r="E26" s="108"/>
      <c r="F26" s="108"/>
      <c r="G26" s="108"/>
      <c r="I26" s="211"/>
      <c r="J26" s="211"/>
      <c r="K26" s="211"/>
      <c r="L26" s="211"/>
      <c r="M26" s="211"/>
      <c r="N26" s="211"/>
      <c r="U26" s="108"/>
      <c r="V26" s="108"/>
      <c r="W26" s="108"/>
      <c r="X26" s="108"/>
      <c r="Y26" s="108"/>
      <c r="Z26" s="108"/>
      <c r="AA26" s="108"/>
      <c r="AB26" s="108"/>
      <c r="AC26" s="108"/>
      <c r="AD26" s="108"/>
      <c r="AE26" s="108"/>
      <c r="AF26" s="108"/>
      <c r="AG26" s="199"/>
    </row>
    <row r="27" spans="1:34" ht="15" customHeight="1">
      <c r="A27" s="95"/>
      <c r="B27" s="272"/>
      <c r="C27" s="108"/>
      <c r="D27" s="108"/>
      <c r="E27" s="108"/>
      <c r="F27" s="108"/>
      <c r="G27" s="108"/>
      <c r="I27" s="194"/>
      <c r="J27" s="194"/>
      <c r="K27" s="194"/>
      <c r="L27" s="194"/>
      <c r="M27" s="194"/>
      <c r="N27" s="194"/>
      <c r="U27" s="108"/>
      <c r="V27" s="108"/>
      <c r="W27" s="108"/>
      <c r="X27" s="108"/>
      <c r="Y27" s="108"/>
      <c r="Z27" s="108"/>
      <c r="AA27" s="108"/>
      <c r="AB27" s="108"/>
      <c r="AC27" s="108"/>
      <c r="AD27" s="108"/>
      <c r="AE27" s="108"/>
      <c r="AF27" s="108"/>
      <c r="AG27" s="199"/>
    </row>
    <row r="28" spans="1:34" ht="15" customHeight="1">
      <c r="A28" s="95"/>
      <c r="B28" s="108"/>
      <c r="C28" s="108"/>
      <c r="D28" s="108" t="str">
        <f>"（変更前"&amp;"　　"&amp;TEXT('変更申請（ある場合のみ）'!E26,"[$-ja-JP]ggge年m月d日")</f>
        <v>（変更前　　明治33年1月0日</v>
      </c>
      <c r="E28" s="108"/>
      <c r="F28" s="108"/>
      <c r="G28" s="108"/>
      <c r="H28" s="108"/>
      <c r="I28" s="108"/>
      <c r="J28" s="108"/>
      <c r="K28" s="108"/>
      <c r="L28" s="195"/>
      <c r="M28" s="195"/>
      <c r="N28" s="195"/>
      <c r="O28" s="195"/>
      <c r="P28" s="195"/>
      <c r="Q28" s="195"/>
      <c r="R28" s="195"/>
      <c r="S28" s="195"/>
      <c r="T28" s="195"/>
      <c r="U28" s="195"/>
      <c r="V28" s="108"/>
      <c r="W28" s="108"/>
      <c r="X28" s="108"/>
      <c r="Y28" s="108"/>
      <c r="Z28" s="108"/>
      <c r="AA28" s="108"/>
      <c r="AB28" s="108"/>
      <c r="AC28" s="108"/>
      <c r="AD28" s="108"/>
      <c r="AE28" s="108"/>
      <c r="AF28" s="108"/>
      <c r="AG28" s="199"/>
    </row>
    <row r="29" spans="1:34" ht="15" customHeight="1">
      <c r="A29" s="95"/>
      <c r="B29" s="183"/>
      <c r="C29" s="183"/>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199"/>
    </row>
    <row r="30" spans="1:34" ht="15" customHeight="1">
      <c r="A30" s="95"/>
      <c r="B30" s="190"/>
      <c r="C30" s="190"/>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199"/>
    </row>
    <row r="31" spans="1:34" ht="15" customHeight="1">
      <c r="A31" s="95"/>
      <c r="B31" s="187"/>
      <c r="C31" s="190"/>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199"/>
    </row>
    <row r="32" spans="1:34" ht="15" customHeight="1">
      <c r="A32" s="95"/>
      <c r="B32" s="187"/>
      <c r="C32" s="190"/>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199"/>
    </row>
    <row r="33" spans="1:33" ht="15" customHeight="1">
      <c r="A33" s="95"/>
      <c r="B33" s="190"/>
      <c r="C33" s="190"/>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199"/>
    </row>
    <row r="34" spans="1:33" ht="15" customHeight="1">
      <c r="A34" s="95"/>
      <c r="B34" s="187"/>
      <c r="C34" s="190"/>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199"/>
    </row>
    <row r="35" spans="1:33" ht="15" customHeight="1">
      <c r="A35" s="95"/>
      <c r="B35" s="187"/>
      <c r="C35" s="190"/>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199"/>
    </row>
    <row r="36" spans="1:33" ht="15" customHeight="1">
      <c r="A36" s="95"/>
      <c r="B36" s="190"/>
      <c r="C36" s="190"/>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199"/>
    </row>
    <row r="37" spans="1:33" ht="15" customHeight="1">
      <c r="A37" s="95"/>
      <c r="B37" s="187"/>
      <c r="C37" s="190"/>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199"/>
    </row>
    <row r="38" spans="1:33" ht="15" customHeight="1">
      <c r="A38" s="95"/>
      <c r="B38" s="187"/>
      <c r="C38" s="190"/>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199"/>
    </row>
    <row r="39" spans="1:33" ht="15" customHeight="1">
      <c r="A39" s="95"/>
      <c r="B39" s="190"/>
      <c r="C39" s="190"/>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199"/>
    </row>
    <row r="40" spans="1:33" ht="15" customHeight="1">
      <c r="A40" s="95"/>
      <c r="B40" s="187"/>
      <c r="C40" s="190"/>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199"/>
    </row>
    <row r="41" spans="1:33" ht="15" customHeight="1">
      <c r="A41" s="95"/>
      <c r="B41" s="187"/>
      <c r="C41" s="190"/>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199"/>
    </row>
    <row r="42" spans="1:33" ht="15" customHeight="1">
      <c r="A42" s="95"/>
      <c r="B42" s="190"/>
      <c r="C42" s="190"/>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199"/>
    </row>
    <row r="43" spans="1:33" ht="15" customHeight="1">
      <c r="A43" s="95"/>
      <c r="B43" s="187"/>
      <c r="C43" s="190"/>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199"/>
    </row>
    <row r="44" spans="1:33" ht="15" customHeight="1">
      <c r="A44" s="95"/>
      <c r="B44" s="187"/>
      <c r="C44" s="190"/>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199"/>
    </row>
    <row r="45" spans="1:33" ht="15" customHeight="1">
      <c r="A45" s="95"/>
      <c r="B45" s="190"/>
      <c r="C45" s="190"/>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199"/>
    </row>
    <row r="46" spans="1:33" ht="15" customHeight="1">
      <c r="A46" s="95"/>
      <c r="B46" s="187"/>
      <c r="C46" s="190"/>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199"/>
    </row>
    <row r="47" spans="1:33" ht="15" customHeight="1">
      <c r="A47" s="95"/>
      <c r="B47" s="108"/>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08"/>
      <c r="C48" s="108"/>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199"/>
    </row>
    <row r="49" spans="1:33" ht="15" customHeight="1">
      <c r="A49" s="95"/>
      <c r="B49" s="108"/>
      <c r="C49" s="108"/>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199"/>
    </row>
    <row r="50" spans="1:33" ht="15" customHeight="1">
      <c r="A50" s="95"/>
      <c r="B50" s="108"/>
      <c r="C50" s="108"/>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199"/>
    </row>
    <row r="51" spans="1:33" ht="15" customHeight="1">
      <c r="A51" s="95"/>
      <c r="B51" s="108"/>
      <c r="C51" s="108"/>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199"/>
    </row>
    <row r="52" spans="1:33" ht="15" customHeight="1">
      <c r="A52" s="95"/>
      <c r="B52" s="108"/>
      <c r="C52" s="108"/>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199"/>
    </row>
    <row r="53" spans="1:33" ht="15" customHeight="1">
      <c r="A53" s="95"/>
      <c r="B53" s="108"/>
      <c r="C53" s="108"/>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199"/>
    </row>
    <row r="54" spans="1:33" ht="15" customHeight="1">
      <c r="A54" s="182"/>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201"/>
    </row>
    <row r="55" spans="1:33" ht="1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3" ht="1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row>
  </sheetData>
  <sheetProtection sheet="1" objects="1" scenarios="1"/>
  <mergeCells count="7">
    <mergeCell ref="Z3:AF3"/>
    <mergeCell ref="Z4:AF4"/>
    <mergeCell ref="B11:C11"/>
    <mergeCell ref="B12:C12"/>
    <mergeCell ref="B7:AF8"/>
    <mergeCell ref="B19:AF21"/>
    <mergeCell ref="B23:AF24"/>
  </mergeCells>
  <phoneticPr fontId="5"/>
  <conditionalFormatting sqref="Z4:AF4 Z3">
    <cfRule type="containsBlanks" dxfId="1"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21">
    <tabColor theme="9" tint="0.8"/>
  </sheetPr>
  <dimension ref="A1:AH63"/>
  <sheetViews>
    <sheetView showGridLines="0" view="pageBreakPreview" zoomScale="115" zoomScaleSheetLayoutView="115" workbookViewId="0">
      <selection activeCell="H26" sqref="H26:J26"/>
    </sheetView>
  </sheetViews>
  <sheetFormatPr defaultColWidth="2.5" defaultRowHeight="15" customHeight="1"/>
  <cols>
    <col min="1" max="16384" width="2.5" style="180"/>
  </cols>
  <sheetData>
    <row r="1" spans="1:33" ht="15" customHeight="1">
      <c r="A1" s="180" t="s">
        <v>116</v>
      </c>
    </row>
    <row r="2" spans="1:33" ht="15" customHeight="1">
      <c r="A2" s="181"/>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196">
        <f>'変更承認通知（案）'!Z3</f>
        <v>0</v>
      </c>
      <c r="AA3" s="196"/>
      <c r="AB3" s="196"/>
      <c r="AC3" s="196"/>
      <c r="AD3" s="196"/>
      <c r="AE3" s="196"/>
      <c r="AF3" s="196"/>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271"/>
      <c r="AA4" s="271"/>
      <c r="AB4" s="271"/>
      <c r="AC4" s="271"/>
      <c r="AD4" s="271"/>
      <c r="AE4" s="271"/>
      <c r="AF4" s="271"/>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1954</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'変更承認通知（案）'!E11</f>
        <v/>
      </c>
      <c r="F11" s="108"/>
      <c r="G11" s="108"/>
      <c r="H11" s="108"/>
      <c r="I11" s="108"/>
      <c r="J11" s="108"/>
      <c r="K11" s="108"/>
      <c r="L11" s="108"/>
      <c r="M11" s="108"/>
      <c r="N11" s="108"/>
      <c r="O11" s="108"/>
      <c r="P11" s="108"/>
      <c r="Q11" s="108"/>
      <c r="R11" s="108"/>
      <c r="S11" s="108"/>
      <c r="T11" s="108"/>
      <c r="U11" s="183"/>
      <c r="V11" s="183"/>
      <c r="W11" s="183"/>
      <c r="X11" s="183"/>
      <c r="Y11" s="183"/>
      <c r="Z11" s="183"/>
      <c r="AA11" s="183"/>
      <c r="AB11" s="183"/>
      <c r="AC11" s="183"/>
      <c r="AD11" s="183"/>
      <c r="AE11" s="183"/>
      <c r="AF11" s="183"/>
      <c r="AG11" s="199"/>
    </row>
    <row r="12" spans="1:33" ht="15" customHeight="1">
      <c r="A12" s="95"/>
      <c r="B12" s="103" t="s">
        <v>175</v>
      </c>
      <c r="C12" s="103"/>
      <c r="E12" s="106">
        <f>'変更承認通知（案）'!E12</f>
        <v>0</v>
      </c>
      <c r="F12" s="108"/>
      <c r="G12" s="108"/>
      <c r="H12" s="108"/>
      <c r="I12" s="108"/>
      <c r="J12" s="108"/>
      <c r="K12" s="108"/>
      <c r="L12" s="108"/>
      <c r="M12" s="108"/>
      <c r="N12" s="108"/>
      <c r="O12" s="108"/>
      <c r="P12" s="108"/>
      <c r="Q12" s="108"/>
      <c r="R12" s="108"/>
      <c r="S12" s="108"/>
      <c r="T12" s="108"/>
      <c r="U12" s="183"/>
      <c r="V12" s="183"/>
      <c r="W12" s="183"/>
      <c r="X12" s="183"/>
      <c r="Y12" s="183"/>
      <c r="Z12" s="183"/>
      <c r="AA12" s="183"/>
      <c r="AB12" s="183"/>
      <c r="AC12" s="183"/>
      <c r="AD12" s="183"/>
      <c r="AE12" s="183"/>
      <c r="AF12" s="183"/>
      <c r="AG12" s="199"/>
    </row>
    <row r="13" spans="1:33" ht="15" customHeight="1">
      <c r="A13" s="95"/>
      <c r="B13" s="108"/>
      <c r="C13" s="108"/>
      <c r="E13" s="210">
        <f>'変更承認通知（案）'!E13</f>
        <v>0</v>
      </c>
      <c r="F13" s="108"/>
      <c r="G13" s="108"/>
      <c r="H13" s="108"/>
      <c r="I13" s="108"/>
      <c r="J13" s="108"/>
      <c r="K13" s="108"/>
      <c r="L13" s="108"/>
      <c r="M13" s="108"/>
      <c r="N13" s="108"/>
      <c r="O13" s="108"/>
      <c r="P13" s="108"/>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"&amp;TEXT('変更申請（ある場合のみ）'!I3,"[$-ja-JP]ggge年m月d日")&amp;"付けで提出のあった水産業販路拡大等支援事業に係る補助事業変更承認申請について、次のとおり承認しますので通知します。"</f>
        <v>　明治33年1月0日付けで提出のあった水産業販路拡大等支援事業に係る補助事業変更承認申請について、次のとおり承認しますので通知します。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08"/>
      <c r="C22" s="183"/>
      <c r="D22" s="183"/>
      <c r="E22" s="117"/>
      <c r="F22" s="117"/>
      <c r="G22" s="117"/>
      <c r="H22" s="117"/>
      <c r="I22" s="117"/>
      <c r="J22" s="117"/>
      <c r="K22" s="117"/>
      <c r="L22" s="183"/>
      <c r="M22" s="183"/>
      <c r="N22" s="183"/>
      <c r="O22" s="183"/>
      <c r="P22" s="183"/>
      <c r="Q22" s="183"/>
      <c r="R22" s="183"/>
      <c r="S22" s="183"/>
      <c r="T22" s="183"/>
      <c r="U22" s="183"/>
      <c r="V22" s="183"/>
      <c r="W22" s="183"/>
      <c r="X22" s="183"/>
      <c r="Y22" s="183"/>
      <c r="Z22" s="183"/>
      <c r="AA22" s="183"/>
      <c r="AB22" s="183"/>
      <c r="AC22" s="183"/>
      <c r="AD22" s="183"/>
      <c r="AE22" s="183"/>
      <c r="AF22" s="183"/>
      <c r="AG22" s="199"/>
    </row>
    <row r="23" spans="1:34" ht="15" customHeight="1">
      <c r="A23" s="95"/>
      <c r="B23" s="103" t="s">
        <v>85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99"/>
    </row>
    <row r="24" spans="1:34" ht="15" customHeight="1">
      <c r="A24" s="95"/>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99"/>
    </row>
    <row r="25" spans="1:34" ht="15" customHeight="1">
      <c r="A25" s="95"/>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8">
        <v>1</v>
      </c>
      <c r="C26" s="108"/>
      <c r="D26" s="108" t="str">
        <f>"事業完了予定日"&amp;"　　"&amp;TEXT('変更申請（ある場合のみ）'!H26,"[$-ja-JP]ggge年m月d日")</f>
        <v>事業完了予定日　　明治33年1月0日</v>
      </c>
      <c r="E26" s="108"/>
      <c r="F26" s="108"/>
      <c r="G26" s="108"/>
      <c r="I26" s="211"/>
      <c r="J26" s="211"/>
      <c r="K26" s="211"/>
      <c r="L26" s="211"/>
      <c r="M26" s="211"/>
      <c r="N26" s="211"/>
      <c r="U26" s="108"/>
      <c r="V26" s="108"/>
      <c r="W26" s="108"/>
      <c r="X26" s="108"/>
      <c r="Y26" s="108"/>
      <c r="Z26" s="108"/>
      <c r="AA26" s="108"/>
      <c r="AB26" s="108"/>
      <c r="AC26" s="108"/>
      <c r="AD26" s="108"/>
      <c r="AE26" s="108"/>
      <c r="AF26" s="108"/>
      <c r="AG26" s="199"/>
    </row>
    <row r="27" spans="1:34" ht="15" customHeight="1">
      <c r="A27" s="95"/>
      <c r="B27" s="272"/>
      <c r="C27" s="108"/>
      <c r="D27" s="108"/>
      <c r="E27" s="108"/>
      <c r="F27" s="108"/>
      <c r="G27" s="108"/>
      <c r="I27" s="194"/>
      <c r="J27" s="194"/>
      <c r="K27" s="194"/>
      <c r="L27" s="194"/>
      <c r="M27" s="194"/>
      <c r="N27" s="194"/>
      <c r="U27" s="108"/>
      <c r="V27" s="108"/>
      <c r="W27" s="108"/>
      <c r="X27" s="108"/>
      <c r="Y27" s="108"/>
      <c r="Z27" s="108"/>
      <c r="AA27" s="108"/>
      <c r="AB27" s="108"/>
      <c r="AC27" s="108"/>
      <c r="AD27" s="108"/>
      <c r="AE27" s="108"/>
      <c r="AF27" s="108"/>
      <c r="AG27" s="199"/>
    </row>
    <row r="28" spans="1:34" ht="15" customHeight="1">
      <c r="A28" s="95"/>
      <c r="B28" s="108"/>
      <c r="C28" s="108"/>
      <c r="D28" s="108" t="str">
        <f>"（変更前"&amp;"　　"&amp;TEXT('変更申請（ある場合のみ）'!E26,"[$-ja-JP]ggge年m月d日")</f>
        <v>（変更前　　明治33年1月0日</v>
      </c>
      <c r="E28" s="108"/>
      <c r="F28" s="108"/>
      <c r="G28" s="108"/>
      <c r="H28" s="108"/>
      <c r="I28" s="108"/>
      <c r="J28" s="108"/>
      <c r="K28" s="108"/>
      <c r="L28" s="195"/>
      <c r="M28" s="195"/>
      <c r="N28" s="195"/>
      <c r="O28" s="195"/>
      <c r="P28" s="195"/>
      <c r="Q28" s="195"/>
      <c r="R28" s="195"/>
      <c r="S28" s="195"/>
      <c r="T28" s="195"/>
      <c r="U28" s="195"/>
      <c r="V28" s="108"/>
      <c r="W28" s="108"/>
      <c r="X28" s="108"/>
      <c r="Y28" s="108"/>
      <c r="Z28" s="108"/>
      <c r="AA28" s="108"/>
      <c r="AB28" s="108"/>
      <c r="AC28" s="108"/>
      <c r="AD28" s="108"/>
      <c r="AE28" s="108"/>
      <c r="AF28" s="108"/>
      <c r="AG28" s="199"/>
    </row>
    <row r="29" spans="1:34" ht="15" customHeight="1">
      <c r="A29" s="95"/>
      <c r="B29" s="183"/>
      <c r="C29" s="183"/>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199"/>
    </row>
    <row r="30" spans="1:34" ht="15" customHeight="1">
      <c r="A30" s="95"/>
      <c r="B30" s="190"/>
      <c r="C30" s="190"/>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199"/>
    </row>
    <row r="31" spans="1:34" ht="15" customHeight="1">
      <c r="A31" s="95"/>
      <c r="B31" s="187"/>
      <c r="C31" s="190"/>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199"/>
    </row>
    <row r="32" spans="1:34" ht="15" customHeight="1">
      <c r="A32" s="95"/>
      <c r="B32" s="187"/>
      <c r="C32" s="190"/>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199"/>
    </row>
    <row r="33" spans="1:33" ht="15" customHeight="1">
      <c r="A33" s="95"/>
      <c r="B33" s="190"/>
      <c r="C33" s="190"/>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199"/>
    </row>
    <row r="34" spans="1:33" ht="15" customHeight="1">
      <c r="A34" s="95"/>
      <c r="B34" s="187"/>
      <c r="C34" s="190"/>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199"/>
    </row>
    <row r="35" spans="1:33" ht="15" customHeight="1">
      <c r="A35" s="95"/>
      <c r="B35" s="187"/>
      <c r="C35" s="190"/>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199"/>
    </row>
    <row r="36" spans="1:33" ht="15" customHeight="1">
      <c r="A36" s="95"/>
      <c r="B36" s="190"/>
      <c r="C36" s="190"/>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199"/>
    </row>
    <row r="37" spans="1:33" ht="15" customHeight="1">
      <c r="A37" s="95"/>
      <c r="B37" s="187"/>
      <c r="C37" s="190"/>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199"/>
    </row>
    <row r="38" spans="1:33" ht="15" customHeight="1">
      <c r="A38" s="95"/>
      <c r="B38" s="187"/>
      <c r="C38" s="190"/>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199"/>
    </row>
    <row r="39" spans="1:33" ht="15" customHeight="1">
      <c r="A39" s="95"/>
      <c r="B39" s="190"/>
      <c r="C39" s="190"/>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199"/>
    </row>
    <row r="40" spans="1:33" ht="15" customHeight="1">
      <c r="A40" s="95"/>
      <c r="B40" s="187"/>
      <c r="C40" s="190"/>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199"/>
    </row>
    <row r="41" spans="1:33" ht="15" customHeight="1">
      <c r="A41" s="95"/>
      <c r="B41" s="187"/>
      <c r="C41" s="190"/>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199"/>
    </row>
    <row r="42" spans="1:33" ht="15" customHeight="1">
      <c r="A42" s="95"/>
      <c r="B42" s="190"/>
      <c r="C42" s="190"/>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199"/>
    </row>
    <row r="43" spans="1:33" ht="15" customHeight="1">
      <c r="A43" s="95"/>
      <c r="B43" s="187"/>
      <c r="C43" s="190"/>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199"/>
    </row>
    <row r="44" spans="1:33" ht="15" customHeight="1">
      <c r="A44" s="95"/>
      <c r="B44" s="187"/>
      <c r="C44" s="190"/>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199"/>
    </row>
    <row r="45" spans="1:33" ht="15" customHeight="1">
      <c r="A45" s="95"/>
      <c r="B45" s="190"/>
      <c r="C45" s="190"/>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199"/>
    </row>
    <row r="46" spans="1:33" ht="15" customHeight="1">
      <c r="A46" s="95"/>
      <c r="B46" s="187"/>
      <c r="C46" s="190"/>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199"/>
    </row>
    <row r="47" spans="1:33" ht="15" customHeight="1">
      <c r="A47" s="95"/>
      <c r="B47" s="108"/>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08"/>
      <c r="C48" s="108"/>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199"/>
    </row>
    <row r="49" spans="1:33" ht="15" customHeight="1">
      <c r="A49" s="95"/>
      <c r="B49" s="108"/>
      <c r="C49" s="108"/>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199"/>
    </row>
    <row r="50" spans="1:33" ht="15" customHeight="1">
      <c r="A50" s="95"/>
      <c r="B50" s="108"/>
      <c r="C50" s="108"/>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199"/>
    </row>
    <row r="51" spans="1:33" ht="15" customHeight="1">
      <c r="A51" s="95"/>
      <c r="B51" s="108"/>
      <c r="C51" s="108"/>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199"/>
    </row>
    <row r="52" spans="1:33" ht="15" customHeight="1">
      <c r="A52" s="95"/>
      <c r="B52" s="108"/>
      <c r="C52" s="108"/>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199"/>
    </row>
    <row r="53" spans="1:33" ht="15" customHeight="1">
      <c r="A53" s="95"/>
      <c r="B53" s="108"/>
      <c r="C53" s="108"/>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199"/>
    </row>
    <row r="54" spans="1:33" ht="15" customHeight="1">
      <c r="A54" s="182"/>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201"/>
    </row>
    <row r="55" spans="1:33" ht="15" customHeight="1">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3" ht="1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row>
  </sheetData>
  <sheetProtection sheet="1" objects="1" scenarios="1"/>
  <mergeCells count="7">
    <mergeCell ref="Z3:AF3"/>
    <mergeCell ref="Z4:AF4"/>
    <mergeCell ref="B11:C11"/>
    <mergeCell ref="B12:C12"/>
    <mergeCell ref="B7:AF8"/>
    <mergeCell ref="B19:AF21"/>
    <mergeCell ref="B23:AF24"/>
  </mergeCells>
  <phoneticPr fontId="5"/>
  <conditionalFormatting sqref="Z4:AF4 Z3">
    <cfRule type="containsBlanks" dxfId="0" priority="1">
      <formula>LEN(TRIM(Z3))=0</formula>
    </cfRule>
  </conditionalFormatting>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rgb="FF92D050"/>
  </sheetPr>
  <dimension ref="A1:AG60"/>
  <sheetViews>
    <sheetView showGridLines="0" view="pageBreakPreview" zoomScale="115" zoomScaleSheetLayoutView="115" workbookViewId="0">
      <selection activeCell="D30" sqref="D30:AF31"/>
    </sheetView>
  </sheetViews>
  <sheetFormatPr defaultColWidth="2.5" defaultRowHeight="15" customHeight="1"/>
  <cols>
    <col min="1" max="16384" width="2.5" style="90"/>
  </cols>
  <sheetData>
    <row r="1" spans="1:33" ht="15" customHeight="1">
      <c r="A1" s="90" t="s">
        <v>155</v>
      </c>
    </row>
    <row r="2" spans="1:33" ht="15" customHeight="1">
      <c r="A2" s="91"/>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122"/>
    </row>
    <row r="3" spans="1:33" ht="15" customHeight="1">
      <c r="A3" s="92"/>
      <c r="B3" s="99"/>
      <c r="C3" s="99"/>
      <c r="D3" s="99"/>
      <c r="E3" s="99"/>
      <c r="F3" s="99"/>
      <c r="G3" s="99"/>
      <c r="H3" s="99"/>
      <c r="I3" s="99"/>
      <c r="J3" s="99"/>
      <c r="K3" s="99"/>
      <c r="L3" s="99"/>
      <c r="M3" s="99"/>
      <c r="N3" s="99"/>
      <c r="O3" s="99"/>
      <c r="P3" s="99"/>
      <c r="Q3" s="99"/>
      <c r="R3" s="99"/>
      <c r="S3" s="99"/>
      <c r="T3" s="99"/>
      <c r="U3" s="99"/>
      <c r="V3" s="99"/>
      <c r="W3" s="104"/>
      <c r="X3" s="99"/>
      <c r="Y3" s="99"/>
      <c r="AA3" s="120"/>
      <c r="AB3" s="120"/>
      <c r="AC3" s="120"/>
      <c r="AD3" s="120"/>
      <c r="AE3" s="120"/>
      <c r="AF3" s="121" t="str">
        <f>TEXT(受付書!C4,"[$-ja-JP]ggge年m月d日")</f>
        <v>明治33年1月0日</v>
      </c>
      <c r="AG3" s="123"/>
    </row>
    <row r="4" spans="1:33" ht="15" customHeight="1">
      <c r="A4" s="92"/>
      <c r="B4" s="99"/>
      <c r="C4" s="99"/>
      <c r="D4" s="99"/>
      <c r="E4" s="99"/>
      <c r="F4" s="99"/>
      <c r="G4" s="99"/>
      <c r="H4" s="99"/>
      <c r="I4" s="99"/>
      <c r="J4" s="99"/>
      <c r="K4" s="99"/>
      <c r="L4" s="99"/>
      <c r="M4" s="99"/>
      <c r="N4" s="99"/>
      <c r="O4" s="99"/>
      <c r="P4" s="99"/>
      <c r="Q4" s="99"/>
      <c r="R4" s="99"/>
      <c r="S4" s="99"/>
      <c r="T4" s="99"/>
      <c r="U4" s="99"/>
      <c r="V4" s="99"/>
      <c r="W4" s="99"/>
      <c r="X4" s="99"/>
      <c r="Y4" s="119"/>
      <c r="Z4" s="99"/>
      <c r="AA4" s="99"/>
      <c r="AB4" s="99"/>
      <c r="AC4" s="99"/>
      <c r="AD4" s="99"/>
      <c r="AE4" s="99"/>
      <c r="AF4" s="99"/>
      <c r="AG4" s="123"/>
    </row>
    <row r="5" spans="1:33" ht="15" customHeight="1">
      <c r="A5" s="92"/>
      <c r="B5" s="99"/>
      <c r="C5" s="99"/>
      <c r="D5" s="99"/>
      <c r="E5" s="99"/>
      <c r="F5" s="99"/>
      <c r="G5" s="99"/>
      <c r="H5" s="99"/>
      <c r="I5" s="99"/>
      <c r="J5" s="99"/>
      <c r="K5" s="99"/>
      <c r="L5" s="99"/>
      <c r="M5" s="99"/>
      <c r="N5" s="99"/>
      <c r="O5" s="99"/>
      <c r="P5" s="99"/>
      <c r="Q5" s="99"/>
      <c r="R5" s="99"/>
      <c r="S5" s="99"/>
      <c r="T5" s="99"/>
      <c r="U5" s="99"/>
      <c r="V5" s="99"/>
      <c r="W5" s="99"/>
      <c r="X5" s="99"/>
      <c r="Y5" s="119"/>
      <c r="Z5" s="99"/>
      <c r="AA5" s="99"/>
      <c r="AB5" s="99"/>
      <c r="AC5" s="99"/>
      <c r="AD5" s="99"/>
      <c r="AE5" s="99"/>
      <c r="AF5" s="99"/>
      <c r="AG5" s="123"/>
    </row>
    <row r="6" spans="1:33" ht="15" customHeight="1">
      <c r="A6" s="92"/>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123"/>
    </row>
    <row r="7" spans="1:33" ht="15" customHeight="1">
      <c r="A7" s="92"/>
      <c r="B7" s="100" t="s">
        <v>166</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23"/>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23"/>
    </row>
    <row r="9" spans="1:33" ht="15" customHeight="1">
      <c r="A9" s="93"/>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23"/>
    </row>
    <row r="10" spans="1:33" ht="15" customHeight="1">
      <c r="A10" s="94"/>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23"/>
    </row>
    <row r="11" spans="1:33" ht="15" customHeight="1">
      <c r="A11" s="92"/>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123"/>
    </row>
    <row r="12" spans="1:33" ht="15" customHeight="1">
      <c r="A12" s="92"/>
      <c r="B12" s="101" t="s">
        <v>14</v>
      </c>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123"/>
    </row>
    <row r="13" spans="1:33" ht="15" customHeight="1">
      <c r="A13" s="92"/>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123"/>
    </row>
    <row r="14" spans="1:33" ht="15" customHeight="1">
      <c r="A14" s="92"/>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123"/>
    </row>
    <row r="15" spans="1:33" ht="15" customHeight="1">
      <c r="A15" s="92"/>
      <c r="B15" s="99"/>
      <c r="C15" s="99"/>
      <c r="D15" s="99"/>
      <c r="E15" s="99"/>
      <c r="F15" s="99"/>
      <c r="G15" s="99"/>
      <c r="H15" s="99"/>
      <c r="I15" s="99"/>
      <c r="J15" s="99"/>
      <c r="K15" s="99"/>
      <c r="L15" s="99"/>
      <c r="M15" s="99"/>
      <c r="N15" s="99"/>
      <c r="O15" s="99"/>
      <c r="P15" s="99"/>
      <c r="Q15" s="99"/>
      <c r="R15" s="99"/>
      <c r="S15" s="99"/>
      <c r="T15" s="114" t="s">
        <v>172</v>
      </c>
      <c r="U15" s="114"/>
      <c r="W15" s="116" t="str">
        <f>受付書!C11&amp;受付書!C12</f>
        <v/>
      </c>
      <c r="X15" s="116"/>
      <c r="Y15" s="116"/>
      <c r="Z15" s="116"/>
      <c r="AA15" s="116"/>
      <c r="AB15" s="116"/>
      <c r="AC15" s="116"/>
      <c r="AD15" s="116"/>
      <c r="AE15" s="116"/>
      <c r="AF15" s="116"/>
      <c r="AG15" s="123"/>
    </row>
    <row r="16" spans="1:33" ht="15" customHeight="1">
      <c r="A16" s="92"/>
      <c r="B16" s="99"/>
      <c r="C16" s="99"/>
      <c r="D16" s="99"/>
      <c r="E16" s="99"/>
      <c r="F16" s="99"/>
      <c r="G16" s="99"/>
      <c r="H16" s="99"/>
      <c r="I16" s="99"/>
      <c r="J16" s="99"/>
      <c r="K16" s="99"/>
      <c r="L16" s="99"/>
      <c r="M16" s="99"/>
      <c r="N16" s="99"/>
      <c r="O16" s="99"/>
      <c r="P16" s="99"/>
      <c r="Q16" s="99"/>
      <c r="R16" s="99"/>
      <c r="S16" s="99"/>
      <c r="T16" s="114" t="s">
        <v>175</v>
      </c>
      <c r="U16" s="114"/>
      <c r="W16" s="118">
        <f>受付書!C6</f>
        <v>0</v>
      </c>
      <c r="X16" s="118"/>
      <c r="Y16" s="118"/>
      <c r="Z16" s="118"/>
      <c r="AA16" s="118"/>
      <c r="AB16" s="118"/>
      <c r="AC16" s="118"/>
      <c r="AD16" s="118"/>
      <c r="AE16" s="118"/>
      <c r="AF16" s="118"/>
      <c r="AG16" s="123"/>
    </row>
    <row r="17" spans="1:33" ht="15" customHeight="1">
      <c r="A17" s="92"/>
      <c r="B17" s="99"/>
      <c r="C17" s="99"/>
      <c r="D17" s="99"/>
      <c r="E17" s="99"/>
      <c r="F17" s="99"/>
      <c r="G17" s="99"/>
      <c r="H17" s="99"/>
      <c r="I17" s="99"/>
      <c r="J17" s="99"/>
      <c r="K17" s="99"/>
      <c r="L17" s="99"/>
      <c r="M17" s="99"/>
      <c r="N17" s="99"/>
      <c r="O17" s="99"/>
      <c r="P17" s="99"/>
      <c r="Q17" s="99"/>
      <c r="R17" s="99"/>
      <c r="S17" s="99"/>
      <c r="T17" s="99"/>
      <c r="U17" s="99"/>
      <c r="V17" s="115"/>
      <c r="W17" s="117">
        <f>受付書!C8</f>
        <v>0</v>
      </c>
      <c r="X17" s="117"/>
      <c r="Y17" s="117"/>
      <c r="Z17" s="117"/>
      <c r="AA17" s="117"/>
      <c r="AB17" s="117"/>
      <c r="AC17" s="117"/>
      <c r="AD17" s="117"/>
      <c r="AE17" s="117"/>
      <c r="AF17" s="117"/>
      <c r="AG17" s="123"/>
    </row>
    <row r="18" spans="1:33" ht="15" customHeight="1">
      <c r="A18" s="92"/>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123"/>
    </row>
    <row r="19" spans="1:33" ht="15" customHeight="1">
      <c r="A19" s="92"/>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123"/>
    </row>
    <row r="20" spans="1:33" ht="15" customHeight="1">
      <c r="A20" s="92"/>
      <c r="B20" s="102" t="s">
        <v>171</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23"/>
    </row>
    <row r="21" spans="1:33" ht="15" customHeight="1">
      <c r="A21" s="9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23"/>
    </row>
    <row r="22" spans="1:33" ht="15" customHeight="1">
      <c r="A22" s="9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23"/>
    </row>
    <row r="23" spans="1:33" ht="15" customHeight="1">
      <c r="A23" s="9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23"/>
    </row>
    <row r="24" spans="1:33" ht="15" customHeight="1">
      <c r="A24" s="9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23"/>
    </row>
    <row r="25" spans="1:33" ht="15" customHeight="1">
      <c r="A25" s="92"/>
      <c r="B25" s="103" t="s">
        <v>85</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23"/>
    </row>
    <row r="26" spans="1:33" ht="15" customHeight="1">
      <c r="A26" s="95"/>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23"/>
    </row>
    <row r="27" spans="1:33" ht="15" customHeight="1">
      <c r="A27" s="95"/>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23"/>
    </row>
    <row r="28" spans="1:33" ht="15" customHeight="1">
      <c r="A28" s="96"/>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23"/>
    </row>
    <row r="29" spans="1:33" ht="15" customHeight="1">
      <c r="A29" s="92"/>
      <c r="B29" s="101" t="s">
        <v>372</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123"/>
    </row>
    <row r="30" spans="1:33" ht="15" customHeight="1">
      <c r="A30" s="92"/>
      <c r="B30" s="101"/>
      <c r="D30" s="106" t="str">
        <f>"水産業販路拡大等支援事業"&amp;"（"&amp;受付書!C14&amp;"）"</f>
        <v>水産業販路拡大等支援事業（）</v>
      </c>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23"/>
    </row>
    <row r="31" spans="1:33" ht="15" customHeight="1">
      <c r="A31" s="92"/>
      <c r="B31" s="101"/>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23"/>
    </row>
    <row r="32" spans="1:33" ht="15" customHeight="1">
      <c r="A32" s="92"/>
      <c r="B32" s="101"/>
      <c r="D32" s="106"/>
      <c r="E32" s="106"/>
      <c r="F32" s="106"/>
      <c r="G32" s="106"/>
      <c r="H32" s="106"/>
      <c r="I32" s="106"/>
      <c r="J32" s="106"/>
      <c r="K32" s="106"/>
      <c r="L32" s="106"/>
      <c r="M32" s="106"/>
      <c r="N32" s="106"/>
      <c r="O32" s="113"/>
      <c r="P32" s="113"/>
      <c r="Q32" s="113"/>
      <c r="R32" s="113"/>
      <c r="S32" s="113"/>
      <c r="T32" s="113"/>
      <c r="U32" s="113"/>
      <c r="V32" s="113"/>
      <c r="W32" s="113"/>
      <c r="X32" s="113"/>
      <c r="Y32" s="101"/>
      <c r="Z32" s="101"/>
      <c r="AA32" s="101"/>
      <c r="AB32" s="101"/>
      <c r="AC32" s="101"/>
      <c r="AD32" s="101"/>
      <c r="AE32" s="101"/>
      <c r="AF32" s="101"/>
      <c r="AG32" s="123"/>
    </row>
    <row r="33" spans="1:33" ht="15" customHeight="1">
      <c r="A33" s="92"/>
      <c r="B33" s="101"/>
      <c r="C33" s="106"/>
      <c r="D33" s="106"/>
      <c r="E33" s="106"/>
      <c r="F33" s="106"/>
      <c r="G33" s="106"/>
      <c r="H33" s="106"/>
      <c r="I33" s="106"/>
      <c r="J33" s="106"/>
      <c r="K33" s="106"/>
      <c r="L33" s="106"/>
      <c r="M33" s="106"/>
      <c r="N33" s="113"/>
      <c r="Y33" s="101"/>
      <c r="Z33" s="101"/>
      <c r="AA33" s="101"/>
      <c r="AB33" s="101"/>
      <c r="AC33" s="101"/>
      <c r="AD33" s="101"/>
      <c r="AE33" s="101"/>
      <c r="AF33" s="101"/>
      <c r="AG33" s="123"/>
    </row>
    <row r="34" spans="1:33" ht="15" customHeight="1">
      <c r="A34" s="92"/>
      <c r="B34" s="101" t="s">
        <v>376</v>
      </c>
      <c r="C34" s="106"/>
      <c r="D34" s="106"/>
      <c r="E34" s="106"/>
      <c r="F34" s="106"/>
      <c r="G34" s="106"/>
      <c r="H34" s="106"/>
      <c r="I34" s="106"/>
      <c r="J34" s="106"/>
      <c r="K34" s="106"/>
      <c r="L34" s="106"/>
      <c r="M34" s="106"/>
      <c r="N34" s="113"/>
      <c r="Y34" s="101"/>
      <c r="Z34" s="101"/>
      <c r="AA34" s="101"/>
      <c r="AB34" s="101"/>
      <c r="AC34" s="101"/>
      <c r="AD34" s="101"/>
      <c r="AE34" s="101"/>
      <c r="AF34" s="101"/>
      <c r="AG34" s="123"/>
    </row>
    <row r="35" spans="1:33" ht="15" customHeight="1">
      <c r="A35" s="92"/>
      <c r="B35" s="101"/>
      <c r="C35" s="107" t="str">
        <f>受付書!G4</f>
        <v/>
      </c>
      <c r="D35" s="107"/>
      <c r="E35" s="107"/>
      <c r="F35" s="107"/>
      <c r="G35" s="107"/>
      <c r="H35" s="107"/>
      <c r="I35" s="107"/>
      <c r="J35" s="101"/>
      <c r="Y35" s="101"/>
      <c r="Z35" s="101"/>
      <c r="AA35" s="101"/>
      <c r="AB35" s="101"/>
      <c r="AC35" s="101"/>
      <c r="AD35" s="101"/>
      <c r="AE35" s="101"/>
      <c r="AF35" s="101"/>
      <c r="AG35" s="123"/>
    </row>
    <row r="36" spans="1:33" ht="15" customHeight="1">
      <c r="A36" s="92"/>
      <c r="B36" s="101"/>
      <c r="C36" s="107"/>
      <c r="D36" s="107"/>
      <c r="E36" s="107"/>
      <c r="F36" s="107"/>
      <c r="G36" s="107"/>
      <c r="H36" s="107"/>
      <c r="I36" s="107"/>
      <c r="J36" s="101"/>
      <c r="Y36" s="101"/>
      <c r="Z36" s="101"/>
      <c r="AA36" s="101"/>
      <c r="AB36" s="101"/>
      <c r="AC36" s="101"/>
      <c r="AD36" s="101"/>
      <c r="AE36" s="101"/>
      <c r="AF36" s="101"/>
      <c r="AG36" s="123"/>
    </row>
    <row r="37" spans="1:33" ht="15" customHeight="1">
      <c r="A37" s="92"/>
      <c r="B37" s="101"/>
      <c r="C37" s="107"/>
      <c r="D37" s="107"/>
      <c r="E37" s="107"/>
      <c r="F37" s="107"/>
      <c r="G37" s="107"/>
      <c r="H37" s="107"/>
      <c r="I37" s="107"/>
      <c r="J37" s="101"/>
      <c r="Y37" s="101"/>
      <c r="Z37" s="101"/>
      <c r="AA37" s="101"/>
      <c r="AB37" s="101"/>
      <c r="AC37" s="101"/>
      <c r="AD37" s="101"/>
      <c r="AE37" s="101"/>
      <c r="AF37" s="101"/>
      <c r="AG37" s="123"/>
    </row>
    <row r="38" spans="1:33" ht="15" customHeight="1">
      <c r="A38" s="92"/>
      <c r="B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23"/>
    </row>
    <row r="39" spans="1:33" ht="15" customHeight="1">
      <c r="A39" s="92"/>
      <c r="B39" s="101" t="s">
        <v>161</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23"/>
    </row>
    <row r="40" spans="1:33" ht="15" customHeight="1">
      <c r="A40" s="92"/>
      <c r="B40" s="101"/>
      <c r="C40" s="108"/>
      <c r="D40" s="109" t="e">
        <f>VLOOKUP(受付書!C14,'データシート（さわらない）'!A2:F10,6,FALSE)</f>
        <v>#N/A</v>
      </c>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23"/>
    </row>
    <row r="41" spans="1:33" ht="15" customHeight="1">
      <c r="A41" s="92"/>
      <c r="B41" s="101"/>
      <c r="C41" s="108"/>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23"/>
    </row>
    <row r="42" spans="1:33" ht="15" customHeight="1">
      <c r="A42" s="92"/>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23"/>
    </row>
    <row r="43" spans="1:33" ht="15" customHeight="1">
      <c r="A43" s="92"/>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23"/>
    </row>
    <row r="44" spans="1:33" ht="15" customHeight="1">
      <c r="A44" s="92"/>
      <c r="B44" s="101" t="s">
        <v>98</v>
      </c>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23"/>
    </row>
    <row r="45" spans="1:33" ht="15" customHeight="1">
      <c r="A45" s="92"/>
      <c r="B45" s="101"/>
      <c r="D45" s="110">
        <f>受付書!G10</f>
        <v>0</v>
      </c>
      <c r="E45" s="110"/>
      <c r="F45" s="110"/>
      <c r="G45" s="110"/>
      <c r="H45" s="110"/>
      <c r="I45" s="110"/>
      <c r="J45" s="110"/>
      <c r="K45" s="110"/>
      <c r="L45" s="103" t="s">
        <v>178</v>
      </c>
      <c r="M45" s="112">
        <f>受付書!G12</f>
        <v>0</v>
      </c>
      <c r="N45" s="112"/>
      <c r="O45" s="112"/>
      <c r="P45" s="112"/>
      <c r="Q45" s="112"/>
      <c r="R45" s="112"/>
      <c r="S45" s="112"/>
      <c r="T45" s="112"/>
      <c r="AD45" s="101"/>
      <c r="AE45" s="101"/>
      <c r="AF45" s="101"/>
      <c r="AG45" s="123"/>
    </row>
    <row r="46" spans="1:33" ht="15" customHeight="1">
      <c r="A46" s="92"/>
      <c r="B46" s="101"/>
      <c r="D46" s="110"/>
      <c r="E46" s="110"/>
      <c r="F46" s="110"/>
      <c r="G46" s="110"/>
      <c r="H46" s="110"/>
      <c r="I46" s="110"/>
      <c r="J46" s="110"/>
      <c r="K46" s="110"/>
      <c r="L46" s="103"/>
      <c r="M46" s="112"/>
      <c r="N46" s="112"/>
      <c r="O46" s="112"/>
      <c r="P46" s="112"/>
      <c r="Q46" s="112"/>
      <c r="R46" s="112"/>
      <c r="S46" s="112"/>
      <c r="T46" s="112"/>
      <c r="AD46" s="101"/>
      <c r="AE46" s="101"/>
      <c r="AF46" s="101"/>
      <c r="AG46" s="123"/>
    </row>
    <row r="47" spans="1:33" ht="15" customHeight="1">
      <c r="A47" s="92"/>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23"/>
    </row>
    <row r="48" spans="1:33" ht="15" customHeight="1">
      <c r="A48" s="92"/>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23"/>
    </row>
    <row r="49" spans="1:33" ht="15" customHeight="1">
      <c r="A49" s="92"/>
      <c r="B49" s="101" t="s">
        <v>332</v>
      </c>
      <c r="C49" s="101"/>
      <c r="D49" s="101"/>
      <c r="E49" s="101"/>
      <c r="F49" s="101"/>
      <c r="G49" s="101"/>
      <c r="H49" s="101"/>
      <c r="I49" s="101"/>
      <c r="J49" s="101"/>
      <c r="K49" s="101"/>
      <c r="L49" s="101"/>
      <c r="M49" s="101"/>
      <c r="N49" s="101"/>
      <c r="O49" s="101"/>
      <c r="P49" s="101"/>
      <c r="Q49" s="101"/>
      <c r="R49" s="101"/>
      <c r="S49" s="101"/>
      <c r="T49" s="101"/>
      <c r="U49" s="101"/>
      <c r="AD49" s="101"/>
      <c r="AE49" s="101"/>
      <c r="AF49" s="101"/>
      <c r="AG49" s="123"/>
    </row>
    <row r="50" spans="1:33" ht="15" customHeight="1">
      <c r="A50" s="92"/>
      <c r="B50" s="101"/>
      <c r="C50" s="107">
        <f>受付書!G6</f>
        <v>0</v>
      </c>
      <c r="D50" s="107"/>
      <c r="E50" s="107"/>
      <c r="F50" s="107"/>
      <c r="G50" s="107"/>
      <c r="H50" s="107"/>
      <c r="I50" s="107"/>
      <c r="J50" s="111">
        <f>受付書!G8</f>
        <v>0</v>
      </c>
      <c r="K50" s="111"/>
      <c r="L50" s="111"/>
      <c r="M50" s="111"/>
      <c r="N50" s="111"/>
      <c r="O50" s="111"/>
      <c r="P50" s="111"/>
      <c r="Q50" s="111"/>
      <c r="AD50" s="101"/>
      <c r="AE50" s="101"/>
      <c r="AF50" s="101"/>
      <c r="AG50" s="123"/>
    </row>
    <row r="51" spans="1:33" ht="15" customHeight="1">
      <c r="A51" s="92"/>
      <c r="B51" s="101"/>
      <c r="C51" s="107"/>
      <c r="D51" s="107"/>
      <c r="E51" s="107"/>
      <c r="F51" s="107"/>
      <c r="G51" s="107"/>
      <c r="H51" s="107"/>
      <c r="I51" s="107"/>
      <c r="J51" s="111"/>
      <c r="K51" s="111"/>
      <c r="L51" s="111"/>
      <c r="M51" s="111"/>
      <c r="N51" s="111"/>
      <c r="O51" s="111"/>
      <c r="P51" s="111"/>
      <c r="Q51" s="111"/>
      <c r="Z51" s="101"/>
      <c r="AA51" s="101"/>
      <c r="AB51" s="101"/>
      <c r="AC51" s="101"/>
      <c r="AD51" s="101"/>
      <c r="AE51" s="101"/>
      <c r="AF51" s="101"/>
      <c r="AG51" s="123"/>
    </row>
    <row r="52" spans="1:33" ht="15" customHeight="1">
      <c r="A52" s="97"/>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24"/>
    </row>
    <row r="53" spans="1:33" ht="15" customHeight="1">
      <c r="A53" s="98" t="s">
        <v>570</v>
      </c>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row>
    <row r="54" spans="1:33"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row>
    <row r="55" spans="1:33"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row>
    <row r="56" spans="1:33"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row>
    <row r="57" spans="1:33"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row>
    <row r="58" spans="1:33" ht="15"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row>
    <row r="59" spans="1:33" ht="15"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row>
    <row r="60" spans="1:33" ht="15" customHeight="1">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row>
  </sheetData>
  <sheetProtection sheet="1" objects="1" scenarios="1"/>
  <mergeCells count="16">
    <mergeCell ref="T15:U15"/>
    <mergeCell ref="W15:AF15"/>
    <mergeCell ref="T16:U16"/>
    <mergeCell ref="W16:AF16"/>
    <mergeCell ref="W17:AF17"/>
    <mergeCell ref="B7:AF8"/>
    <mergeCell ref="B20:AF21"/>
    <mergeCell ref="B25:AF26"/>
    <mergeCell ref="D30:AF31"/>
    <mergeCell ref="C35:I36"/>
    <mergeCell ref="D40:AF41"/>
    <mergeCell ref="D45:K46"/>
    <mergeCell ref="L45:L46"/>
    <mergeCell ref="M45:T46"/>
    <mergeCell ref="C50:I51"/>
    <mergeCell ref="J50:Q51"/>
  </mergeCells>
  <phoneticPr fontId="5"/>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11D09EF0-DCED-4E07-A1AB-1CC9F62FE720}">
            <xm:f>NOT(ISERROR(SEARCH('データシート（さわらない）'!$F$4,D40)))</xm:f>
            <xm:f>'データシート（さわらない）'!$F$4</xm:f>
            <x14:dxf>
              <font>
                <color rgb="FFFF0000"/>
              </font>
            </x14:dxf>
          </x14:cfRule>
          <xm:sqref>D40:AF41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11">
    <tabColor rgb="FFFF0000"/>
  </sheetPr>
  <dimension ref="A1:L17"/>
  <sheetViews>
    <sheetView workbookViewId="0">
      <selection activeCell="E10" sqref="E10"/>
    </sheetView>
  </sheetViews>
  <sheetFormatPr defaultRowHeight="13.5"/>
  <cols>
    <col min="1" max="1" width="26" style="406" bestFit="1" customWidth="1"/>
    <col min="2" max="2" width="28.875" style="406" bestFit="1" customWidth="1"/>
    <col min="3" max="3" width="12.5" style="406" bestFit="1" customWidth="1"/>
    <col min="4" max="5" width="6" style="406" customWidth="1"/>
    <col min="6" max="6" width="54.875" style="406" bestFit="1" customWidth="1"/>
    <col min="7" max="12" width="9" style="406" customWidth="1"/>
    <col min="13" max="13" width="12.5" style="406" bestFit="1" customWidth="1"/>
    <col min="14" max="16384" width="9" style="406" customWidth="1"/>
  </cols>
  <sheetData>
    <row r="1" spans="1:12">
      <c r="A1" s="407" t="s">
        <v>411</v>
      </c>
      <c r="B1" s="410" t="s">
        <v>416</v>
      </c>
      <c r="C1" s="412" t="s">
        <v>435</v>
      </c>
      <c r="D1" s="414" t="s">
        <v>124</v>
      </c>
      <c r="E1" s="414"/>
      <c r="F1" s="417" t="s">
        <v>488</v>
      </c>
      <c r="G1" s="410"/>
      <c r="H1" s="410"/>
      <c r="J1" s="410"/>
      <c r="K1" s="410"/>
      <c r="L1" s="410"/>
    </row>
    <row r="2" spans="1:12" ht="13.5" customHeight="1">
      <c r="A2" s="408" t="s">
        <v>132</v>
      </c>
      <c r="B2" s="411" t="s">
        <v>417</v>
      </c>
      <c r="C2" s="413">
        <v>150000</v>
      </c>
      <c r="D2" s="415">
        <v>1</v>
      </c>
      <c r="E2" s="416">
        <v>2</v>
      </c>
      <c r="F2" s="411" t="str">
        <f>受付書!$G$14&amp;"に出店することで、新たな販路開拓に繋げる。"</f>
        <v>に出店することで、新たな販路開拓に繋げる。</v>
      </c>
      <c r="G2" s="420"/>
      <c r="H2" s="420"/>
      <c r="I2" s="419"/>
      <c r="J2" s="420"/>
      <c r="K2" s="420"/>
      <c r="L2" s="420"/>
    </row>
    <row r="3" spans="1:12" ht="13.5" customHeight="1">
      <c r="A3" s="408" t="s">
        <v>419</v>
      </c>
      <c r="B3" s="411" t="s">
        <v>423</v>
      </c>
      <c r="C3" s="413">
        <v>150000</v>
      </c>
      <c r="D3" s="415">
        <v>2</v>
      </c>
      <c r="E3" s="416">
        <v>3</v>
      </c>
      <c r="F3" s="411" t="str">
        <f>受付書!$G$14&amp;"に出店することで、新たな販路開拓に繋げる。"</f>
        <v>に出店することで、新たな販路開拓に繋げる。</v>
      </c>
      <c r="G3" s="420"/>
      <c r="H3" s="420"/>
      <c r="I3" s="419"/>
      <c r="J3" s="420"/>
      <c r="K3" s="420"/>
      <c r="L3" s="420"/>
    </row>
    <row r="4" spans="1:12" ht="13.5" customHeight="1">
      <c r="A4" s="408" t="s">
        <v>143</v>
      </c>
      <c r="B4" s="411" t="s">
        <v>424</v>
      </c>
      <c r="C4" s="413">
        <v>100000</v>
      </c>
      <c r="D4" s="415">
        <v>1</v>
      </c>
      <c r="E4" s="416">
        <v>2</v>
      </c>
      <c r="F4" s="418" t="s">
        <v>263</v>
      </c>
      <c r="G4" s="420"/>
      <c r="H4" s="420"/>
      <c r="I4" s="419"/>
      <c r="J4" s="420"/>
      <c r="K4" s="420"/>
      <c r="L4" s="420"/>
    </row>
    <row r="5" spans="1:12" ht="13.5" customHeight="1">
      <c r="A5" s="408" t="s">
        <v>426</v>
      </c>
      <c r="B5" s="411" t="s">
        <v>423</v>
      </c>
      <c r="C5" s="413">
        <v>150000</v>
      </c>
      <c r="D5" s="415">
        <v>2</v>
      </c>
      <c r="E5" s="416">
        <v>3</v>
      </c>
      <c r="F5" s="418" t="s">
        <v>263</v>
      </c>
      <c r="G5" s="420"/>
      <c r="H5" s="420"/>
      <c r="I5" s="419"/>
      <c r="J5" s="420"/>
      <c r="K5" s="420"/>
      <c r="L5" s="420"/>
    </row>
    <row r="6" spans="1:12" ht="13.5" customHeight="1">
      <c r="A6" s="408" t="s">
        <v>107</v>
      </c>
      <c r="B6" s="411" t="s">
        <v>424</v>
      </c>
      <c r="C6" s="413">
        <v>100000</v>
      </c>
      <c r="D6" s="415">
        <v>1</v>
      </c>
      <c r="E6" s="416">
        <v>2</v>
      </c>
      <c r="F6" s="418" t="str">
        <f>受付書!$G$16&amp;"の制作"</f>
        <v>の制作</v>
      </c>
      <c r="G6" s="420"/>
      <c r="H6" s="420"/>
      <c r="I6" s="419"/>
      <c r="J6" s="420"/>
      <c r="K6" s="420"/>
      <c r="L6" s="420"/>
    </row>
    <row r="7" spans="1:12" ht="13.5" customHeight="1">
      <c r="A7" s="408" t="s">
        <v>129</v>
      </c>
      <c r="B7" s="411" t="s">
        <v>424</v>
      </c>
      <c r="C7" s="413">
        <v>100000</v>
      </c>
      <c r="D7" s="415">
        <v>1</v>
      </c>
      <c r="E7" s="416">
        <v>2</v>
      </c>
      <c r="F7" s="418" t="str">
        <f>受付書!$G$16&amp;"の導入"</f>
        <v>の導入</v>
      </c>
      <c r="G7" s="420"/>
      <c r="H7" s="420"/>
      <c r="I7" s="419"/>
      <c r="J7" s="420"/>
      <c r="K7" s="420"/>
      <c r="L7" s="420"/>
    </row>
    <row r="8" spans="1:12" ht="13.5" customHeight="1">
      <c r="A8" s="408" t="s">
        <v>24</v>
      </c>
      <c r="B8" s="411" t="s">
        <v>430</v>
      </c>
      <c r="C8" s="413">
        <v>50000</v>
      </c>
      <c r="D8" s="415">
        <v>1</v>
      </c>
      <c r="E8" s="416">
        <v>2</v>
      </c>
      <c r="F8" s="418" t="s">
        <v>263</v>
      </c>
      <c r="G8" s="420"/>
      <c r="H8" s="420"/>
      <c r="I8" s="419"/>
      <c r="J8" s="420"/>
      <c r="K8" s="420"/>
      <c r="L8" s="420"/>
    </row>
    <row r="9" spans="1:12" ht="13.5" customHeight="1">
      <c r="A9" s="408" t="s">
        <v>29</v>
      </c>
      <c r="B9" s="411" t="s">
        <v>424</v>
      </c>
      <c r="C9" s="413">
        <v>100000</v>
      </c>
      <c r="D9" s="415">
        <v>1</v>
      </c>
      <c r="E9" s="416">
        <v>2</v>
      </c>
      <c r="F9" s="418" t="s">
        <v>565</v>
      </c>
      <c r="G9" s="420"/>
      <c r="H9" s="420"/>
      <c r="I9" s="419"/>
      <c r="J9" s="420"/>
      <c r="K9" s="420"/>
      <c r="L9" s="420"/>
    </row>
    <row r="10" spans="1:12" ht="13.5" customHeight="1">
      <c r="A10" s="408" t="s">
        <v>184</v>
      </c>
      <c r="B10" s="411" t="s">
        <v>424</v>
      </c>
      <c r="C10" s="413">
        <v>100000</v>
      </c>
      <c r="D10" s="415">
        <v>1</v>
      </c>
      <c r="E10" s="416">
        <v>2</v>
      </c>
      <c r="F10" s="411" t="s">
        <v>563</v>
      </c>
      <c r="G10" s="420"/>
      <c r="H10" s="420"/>
      <c r="I10" s="419"/>
      <c r="J10" s="420"/>
      <c r="K10" s="420"/>
      <c r="L10" s="420"/>
    </row>
    <row r="11" spans="1:12">
      <c r="F11" s="419"/>
      <c r="G11" s="419"/>
      <c r="H11" s="419"/>
      <c r="I11" s="419"/>
      <c r="J11" s="419"/>
      <c r="K11" s="419"/>
      <c r="L11" s="419"/>
    </row>
    <row r="15" spans="1:12">
      <c r="A15" s="409" t="e">
        <f>VLOOKUP(受付書!$C$14,'データシート（さわらない）'!$A$2:$F$10,3,FALSE)</f>
        <v>#N/A</v>
      </c>
    </row>
    <row r="16" spans="1:12">
      <c r="A16" s="409" t="e">
        <f>VLOOKUP(受付書!$C$14,'データシート（さわらない）'!$A$2:$F$10,4,FALSE)</f>
        <v>#N/A</v>
      </c>
    </row>
    <row r="17" spans="1:1">
      <c r="A17" s="409" t="e">
        <f>VLOOKUP(受付書!$C$14,'データシート（さわらない）'!$A$2:$F$10,5,FALSE)</f>
        <v>#N/A</v>
      </c>
    </row>
  </sheetData>
  <sheetProtection sheet="1" objects="1" scenarios="1"/>
  <mergeCells count="1">
    <mergeCell ref="D1:E1"/>
  </mergeCells>
  <phoneticPr fontId="5"/>
  <pageMargins left="0.7" right="0.7" top="0.75" bottom="0.75" header="0.3" footer="0.3"/>
  <pageSetup paperSize="9"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14"/>
  <dimension ref="A1:G877"/>
  <sheetViews>
    <sheetView topLeftCell="A858" workbookViewId="0">
      <selection sqref="A1:B1048576"/>
    </sheetView>
  </sheetViews>
  <sheetFormatPr defaultRowHeight="13.5"/>
  <cols>
    <col min="1" max="16384" width="9" style="421" customWidth="1"/>
  </cols>
  <sheetData>
    <row r="1" spans="1:7">
      <c r="A1" s="421">
        <v>8800000</v>
      </c>
      <c r="B1" s="421" t="s">
        <v>573</v>
      </c>
      <c r="C1" s="421" t="s">
        <v>609</v>
      </c>
      <c r="D1" s="421" t="s">
        <v>474</v>
      </c>
      <c r="E1" s="421" t="s">
        <v>173</v>
      </c>
      <c r="F1" s="421" t="s">
        <v>613</v>
      </c>
    </row>
    <row r="2" spans="1:7">
      <c r="A2" s="421">
        <v>8892162</v>
      </c>
      <c r="B2" s="421" t="s">
        <v>573</v>
      </c>
      <c r="C2" s="421" t="s">
        <v>609</v>
      </c>
      <c r="D2" s="421" t="s">
        <v>605</v>
      </c>
      <c r="E2" s="421" t="s">
        <v>173</v>
      </c>
      <c r="F2" s="421" t="s">
        <v>613</v>
      </c>
      <c r="G2" s="421" t="s">
        <v>617</v>
      </c>
    </row>
    <row r="3" spans="1:7">
      <c r="A3" s="421">
        <v>8892163</v>
      </c>
      <c r="B3" s="421" t="s">
        <v>573</v>
      </c>
      <c r="C3" s="421" t="s">
        <v>609</v>
      </c>
      <c r="D3" s="421" t="s">
        <v>621</v>
      </c>
      <c r="E3" s="421" t="s">
        <v>173</v>
      </c>
      <c r="F3" s="421" t="s">
        <v>613</v>
      </c>
      <c r="G3" s="421" t="s">
        <v>624</v>
      </c>
    </row>
    <row r="4" spans="1:7">
      <c r="A4" s="421">
        <v>8800842</v>
      </c>
      <c r="B4" s="421" t="s">
        <v>573</v>
      </c>
      <c r="C4" s="421" t="s">
        <v>609</v>
      </c>
      <c r="D4" s="421" t="s">
        <v>628</v>
      </c>
      <c r="E4" s="421" t="s">
        <v>173</v>
      </c>
      <c r="F4" s="421" t="s">
        <v>613</v>
      </c>
      <c r="G4" s="421" t="s">
        <v>211</v>
      </c>
    </row>
    <row r="5" spans="1:7">
      <c r="A5" s="421">
        <v>8800912</v>
      </c>
      <c r="B5" s="421" t="s">
        <v>573</v>
      </c>
      <c r="C5" s="421" t="s">
        <v>609</v>
      </c>
      <c r="D5" s="421" t="s">
        <v>631</v>
      </c>
      <c r="E5" s="421" t="s">
        <v>173</v>
      </c>
      <c r="F5" s="421" t="s">
        <v>613</v>
      </c>
      <c r="G5" s="421" t="s">
        <v>632</v>
      </c>
    </row>
    <row r="6" spans="1:7">
      <c r="A6" s="421">
        <v>8800803</v>
      </c>
      <c r="B6" s="421" t="s">
        <v>573</v>
      </c>
      <c r="C6" s="421" t="s">
        <v>609</v>
      </c>
      <c r="D6" s="421" t="s">
        <v>638</v>
      </c>
      <c r="E6" s="421" t="s">
        <v>173</v>
      </c>
      <c r="F6" s="421" t="s">
        <v>613</v>
      </c>
      <c r="G6" s="421" t="s">
        <v>643</v>
      </c>
    </row>
    <row r="7" spans="1:7">
      <c r="A7" s="421">
        <v>8800864</v>
      </c>
      <c r="B7" s="421" t="s">
        <v>573</v>
      </c>
      <c r="C7" s="421" t="s">
        <v>609</v>
      </c>
      <c r="D7" s="421" t="s">
        <v>646</v>
      </c>
      <c r="E7" s="421" t="s">
        <v>173</v>
      </c>
      <c r="F7" s="421" t="s">
        <v>613</v>
      </c>
      <c r="G7" s="421" t="s">
        <v>647</v>
      </c>
    </row>
    <row r="8" spans="1:7">
      <c r="A8" s="421">
        <v>8802101</v>
      </c>
      <c r="B8" s="421" t="s">
        <v>573</v>
      </c>
      <c r="C8" s="421" t="s">
        <v>609</v>
      </c>
      <c r="D8" s="421" t="s">
        <v>224</v>
      </c>
      <c r="E8" s="421" t="s">
        <v>173</v>
      </c>
      <c r="F8" s="421" t="s">
        <v>613</v>
      </c>
      <c r="G8" s="421" t="s">
        <v>431</v>
      </c>
    </row>
    <row r="9" spans="1:7">
      <c r="A9" s="421">
        <v>8802102</v>
      </c>
      <c r="B9" s="421" t="s">
        <v>573</v>
      </c>
      <c r="C9" s="421" t="s">
        <v>609</v>
      </c>
      <c r="D9" s="421" t="s">
        <v>650</v>
      </c>
      <c r="E9" s="421" t="s">
        <v>173</v>
      </c>
      <c r="F9" s="421" t="s">
        <v>613</v>
      </c>
      <c r="G9" s="421" t="s">
        <v>652</v>
      </c>
    </row>
    <row r="10" spans="1:7">
      <c r="A10" s="421">
        <v>8800835</v>
      </c>
      <c r="B10" s="421" t="s">
        <v>573</v>
      </c>
      <c r="C10" s="421" t="s">
        <v>609</v>
      </c>
      <c r="D10" s="421" t="s">
        <v>654</v>
      </c>
      <c r="E10" s="421" t="s">
        <v>173</v>
      </c>
      <c r="F10" s="421" t="s">
        <v>613</v>
      </c>
      <c r="G10" s="421" t="s">
        <v>658</v>
      </c>
    </row>
    <row r="11" spans="1:7">
      <c r="A11" s="421">
        <v>8802103</v>
      </c>
      <c r="B11" s="421" t="s">
        <v>573</v>
      </c>
      <c r="C11" s="421" t="s">
        <v>609</v>
      </c>
      <c r="D11" s="421" t="s">
        <v>659</v>
      </c>
      <c r="E11" s="421" t="s">
        <v>173</v>
      </c>
      <c r="F11" s="421" t="s">
        <v>613</v>
      </c>
      <c r="G11" s="421" t="s">
        <v>661</v>
      </c>
    </row>
    <row r="12" spans="1:7">
      <c r="A12" s="421">
        <v>8800942</v>
      </c>
      <c r="B12" s="421" t="s">
        <v>573</v>
      </c>
      <c r="C12" s="421" t="s">
        <v>609</v>
      </c>
      <c r="D12" s="421" t="s">
        <v>670</v>
      </c>
      <c r="E12" s="421" t="s">
        <v>173</v>
      </c>
      <c r="F12" s="421" t="s">
        <v>613</v>
      </c>
      <c r="G12" s="421" t="s">
        <v>677</v>
      </c>
    </row>
    <row r="13" spans="1:7">
      <c r="A13" s="421">
        <v>8800943</v>
      </c>
      <c r="B13" s="421" t="s">
        <v>573</v>
      </c>
      <c r="C13" s="421" t="s">
        <v>609</v>
      </c>
      <c r="D13" s="421" t="s">
        <v>678</v>
      </c>
      <c r="E13" s="421" t="s">
        <v>173</v>
      </c>
      <c r="F13" s="421" t="s">
        <v>613</v>
      </c>
      <c r="G13" s="421" t="s">
        <v>585</v>
      </c>
    </row>
    <row r="14" spans="1:7">
      <c r="A14" s="421">
        <v>8800041</v>
      </c>
      <c r="B14" s="421" t="s">
        <v>573</v>
      </c>
      <c r="C14" s="421" t="s">
        <v>609</v>
      </c>
      <c r="D14" s="421" t="s">
        <v>680</v>
      </c>
      <c r="E14" s="421" t="s">
        <v>173</v>
      </c>
      <c r="F14" s="421" t="s">
        <v>613</v>
      </c>
      <c r="G14" s="421" t="s">
        <v>687</v>
      </c>
    </row>
    <row r="15" spans="1:7">
      <c r="A15" s="421">
        <v>8800854</v>
      </c>
      <c r="B15" s="421" t="s">
        <v>573</v>
      </c>
      <c r="C15" s="421" t="s">
        <v>609</v>
      </c>
      <c r="D15" s="421" t="s">
        <v>689</v>
      </c>
      <c r="E15" s="421" t="s">
        <v>173</v>
      </c>
      <c r="F15" s="421" t="s">
        <v>613</v>
      </c>
      <c r="G15" s="421" t="s">
        <v>307</v>
      </c>
    </row>
    <row r="16" spans="1:7">
      <c r="A16" s="421">
        <v>8802231</v>
      </c>
      <c r="B16" s="421" t="s">
        <v>573</v>
      </c>
      <c r="C16" s="421" t="s">
        <v>609</v>
      </c>
      <c r="D16" s="421" t="s">
        <v>691</v>
      </c>
      <c r="E16" s="421" t="s">
        <v>173</v>
      </c>
      <c r="F16" s="421" t="s">
        <v>613</v>
      </c>
      <c r="G16" s="421" t="s">
        <v>694</v>
      </c>
    </row>
    <row r="17" spans="1:7">
      <c r="A17" s="421">
        <v>8802104</v>
      </c>
      <c r="B17" s="421" t="s">
        <v>573</v>
      </c>
      <c r="C17" s="421" t="s">
        <v>609</v>
      </c>
      <c r="D17" s="421" t="s">
        <v>684</v>
      </c>
      <c r="E17" s="421" t="s">
        <v>173</v>
      </c>
      <c r="F17" s="421" t="s">
        <v>613</v>
      </c>
      <c r="G17" s="421" t="s">
        <v>696</v>
      </c>
    </row>
    <row r="18" spans="1:7">
      <c r="A18" s="421">
        <v>8800821</v>
      </c>
      <c r="B18" s="421" t="s">
        <v>573</v>
      </c>
      <c r="C18" s="421" t="s">
        <v>609</v>
      </c>
      <c r="D18" s="421" t="s">
        <v>699</v>
      </c>
      <c r="E18" s="421" t="s">
        <v>173</v>
      </c>
      <c r="F18" s="421" t="s">
        <v>613</v>
      </c>
      <c r="G18" s="421" t="s">
        <v>223</v>
      </c>
    </row>
    <row r="19" spans="1:7">
      <c r="A19" s="421">
        <v>8892301</v>
      </c>
      <c r="B19" s="421" t="s">
        <v>573</v>
      </c>
      <c r="C19" s="421" t="s">
        <v>609</v>
      </c>
      <c r="D19" s="421" t="s">
        <v>418</v>
      </c>
      <c r="E19" s="421" t="s">
        <v>173</v>
      </c>
      <c r="F19" s="421" t="s">
        <v>613</v>
      </c>
      <c r="G19" s="421" t="s">
        <v>706</v>
      </c>
    </row>
    <row r="20" spans="1:7">
      <c r="A20" s="421">
        <v>8800344</v>
      </c>
      <c r="B20" s="421" t="s">
        <v>573</v>
      </c>
      <c r="C20" s="421" t="s">
        <v>609</v>
      </c>
      <c r="D20" s="421" t="s">
        <v>127</v>
      </c>
      <c r="E20" s="421" t="s">
        <v>173</v>
      </c>
      <c r="F20" s="421" t="s">
        <v>613</v>
      </c>
      <c r="G20" s="421" t="s">
        <v>138</v>
      </c>
    </row>
    <row r="21" spans="1:7">
      <c r="A21" s="421">
        <v>8800044</v>
      </c>
      <c r="B21" s="421" t="s">
        <v>573</v>
      </c>
      <c r="C21" s="421" t="s">
        <v>609</v>
      </c>
      <c r="D21" s="421" t="s">
        <v>709</v>
      </c>
      <c r="E21" s="421" t="s">
        <v>173</v>
      </c>
      <c r="F21" s="421" t="s">
        <v>613</v>
      </c>
      <c r="G21" s="421" t="s">
        <v>1936</v>
      </c>
    </row>
    <row r="22" spans="1:7">
      <c r="A22" s="421">
        <v>8800872</v>
      </c>
      <c r="B22" s="421" t="s">
        <v>573</v>
      </c>
      <c r="C22" s="421" t="s">
        <v>609</v>
      </c>
      <c r="D22" s="421" t="s">
        <v>725</v>
      </c>
      <c r="E22" s="421" t="s">
        <v>173</v>
      </c>
      <c r="F22" s="421" t="s">
        <v>613</v>
      </c>
      <c r="G22" s="421" t="s">
        <v>729</v>
      </c>
    </row>
    <row r="23" spans="1:7">
      <c r="A23" s="421">
        <v>8800814</v>
      </c>
      <c r="B23" s="421" t="s">
        <v>573</v>
      </c>
      <c r="C23" s="421" t="s">
        <v>609</v>
      </c>
      <c r="D23" s="421" t="s">
        <v>732</v>
      </c>
      <c r="E23" s="421" t="s">
        <v>173</v>
      </c>
      <c r="F23" s="421" t="s">
        <v>613</v>
      </c>
      <c r="G23" s="421" t="s">
        <v>736</v>
      </c>
    </row>
    <row r="24" spans="1:7">
      <c r="A24" s="421">
        <v>8800817</v>
      </c>
      <c r="B24" s="421" t="s">
        <v>573</v>
      </c>
      <c r="C24" s="421" t="s">
        <v>609</v>
      </c>
      <c r="D24" s="421" t="s">
        <v>738</v>
      </c>
      <c r="E24" s="421" t="s">
        <v>173</v>
      </c>
      <c r="F24" s="421" t="s">
        <v>613</v>
      </c>
      <c r="G24" s="421" t="s">
        <v>165</v>
      </c>
    </row>
    <row r="25" spans="1:7">
      <c r="A25" s="421">
        <v>8800816</v>
      </c>
      <c r="B25" s="421" t="s">
        <v>573</v>
      </c>
      <c r="C25" s="421" t="s">
        <v>609</v>
      </c>
      <c r="D25" s="421" t="s">
        <v>206</v>
      </c>
      <c r="E25" s="421" t="s">
        <v>173</v>
      </c>
      <c r="F25" s="421" t="s">
        <v>613</v>
      </c>
      <c r="G25" s="421" t="s">
        <v>110</v>
      </c>
    </row>
    <row r="26" spans="1:7">
      <c r="A26" s="421">
        <v>8800051</v>
      </c>
      <c r="B26" s="421" t="s">
        <v>573</v>
      </c>
      <c r="C26" s="421" t="s">
        <v>609</v>
      </c>
      <c r="D26" s="421" t="s">
        <v>740</v>
      </c>
      <c r="E26" s="421" t="s">
        <v>173</v>
      </c>
      <c r="F26" s="421" t="s">
        <v>613</v>
      </c>
      <c r="G26" s="421" t="s">
        <v>48</v>
      </c>
    </row>
    <row r="27" spans="1:7">
      <c r="A27" s="421">
        <v>8800815</v>
      </c>
      <c r="B27" s="421" t="s">
        <v>573</v>
      </c>
      <c r="C27" s="421" t="s">
        <v>609</v>
      </c>
      <c r="D27" s="421" t="s">
        <v>742</v>
      </c>
      <c r="E27" s="421" t="s">
        <v>173</v>
      </c>
      <c r="F27" s="421" t="s">
        <v>613</v>
      </c>
      <c r="G27" s="421" t="s">
        <v>743</v>
      </c>
    </row>
    <row r="28" spans="1:7">
      <c r="A28" s="421">
        <v>8800801</v>
      </c>
      <c r="B28" s="421" t="s">
        <v>573</v>
      </c>
      <c r="C28" s="421" t="s">
        <v>609</v>
      </c>
      <c r="D28" s="421" t="s">
        <v>746</v>
      </c>
      <c r="E28" s="421" t="s">
        <v>173</v>
      </c>
      <c r="F28" s="421" t="s">
        <v>613</v>
      </c>
      <c r="G28" s="421" t="s">
        <v>752</v>
      </c>
    </row>
    <row r="29" spans="1:7">
      <c r="A29" s="421">
        <v>8800824</v>
      </c>
      <c r="B29" s="421" t="s">
        <v>573</v>
      </c>
      <c r="C29" s="421" t="s">
        <v>609</v>
      </c>
      <c r="D29" s="421" t="s">
        <v>429</v>
      </c>
      <c r="E29" s="421" t="s">
        <v>173</v>
      </c>
      <c r="F29" s="421" t="s">
        <v>613</v>
      </c>
      <c r="G29" s="421" t="s">
        <v>754</v>
      </c>
    </row>
    <row r="30" spans="1:7">
      <c r="A30" s="421">
        <v>8800345</v>
      </c>
      <c r="B30" s="421" t="s">
        <v>573</v>
      </c>
      <c r="C30" s="421" t="s">
        <v>609</v>
      </c>
      <c r="D30" s="421" t="s">
        <v>755</v>
      </c>
      <c r="E30" s="421" t="s">
        <v>173</v>
      </c>
      <c r="F30" s="421" t="s">
        <v>613</v>
      </c>
      <c r="G30" s="421" t="s">
        <v>757</v>
      </c>
    </row>
    <row r="31" spans="1:7">
      <c r="A31" s="421">
        <v>8800045</v>
      </c>
      <c r="B31" s="421" t="s">
        <v>573</v>
      </c>
      <c r="C31" s="421" t="s">
        <v>609</v>
      </c>
      <c r="D31" s="421" t="s">
        <v>758</v>
      </c>
      <c r="E31" s="421" t="s">
        <v>173</v>
      </c>
      <c r="F31" s="421" t="s">
        <v>613</v>
      </c>
      <c r="G31" s="421" t="s">
        <v>1324</v>
      </c>
    </row>
    <row r="32" spans="1:7">
      <c r="A32" s="421">
        <v>8800903</v>
      </c>
      <c r="B32" s="421" t="s">
        <v>573</v>
      </c>
      <c r="C32" s="421" t="s">
        <v>609</v>
      </c>
      <c r="D32" s="421" t="s">
        <v>760</v>
      </c>
      <c r="E32" s="421" t="s">
        <v>173</v>
      </c>
      <c r="F32" s="421" t="s">
        <v>613</v>
      </c>
      <c r="G32" s="421" t="s">
        <v>531</v>
      </c>
    </row>
    <row r="33" spans="1:7">
      <c r="A33" s="421">
        <v>8800952</v>
      </c>
      <c r="B33" s="421" t="s">
        <v>573</v>
      </c>
      <c r="C33" s="421" t="s">
        <v>609</v>
      </c>
      <c r="D33" s="421" t="s">
        <v>761</v>
      </c>
      <c r="E33" s="421" t="s">
        <v>173</v>
      </c>
      <c r="F33" s="421" t="s">
        <v>613</v>
      </c>
      <c r="G33" s="421" t="s">
        <v>649</v>
      </c>
    </row>
    <row r="34" spans="1:7">
      <c r="A34" s="421">
        <v>8802105</v>
      </c>
      <c r="B34" s="421" t="s">
        <v>573</v>
      </c>
      <c r="C34" s="421" t="s">
        <v>609</v>
      </c>
      <c r="D34" s="421" t="s">
        <v>64</v>
      </c>
      <c r="E34" s="421" t="s">
        <v>173</v>
      </c>
      <c r="F34" s="421" t="s">
        <v>613</v>
      </c>
      <c r="G34" s="421" t="s">
        <v>190</v>
      </c>
    </row>
    <row r="35" spans="1:7">
      <c r="A35" s="421">
        <v>8800951</v>
      </c>
      <c r="B35" s="421" t="s">
        <v>573</v>
      </c>
      <c r="C35" s="421" t="s">
        <v>609</v>
      </c>
      <c r="D35" s="421" t="s">
        <v>292</v>
      </c>
      <c r="E35" s="421" t="s">
        <v>173</v>
      </c>
      <c r="F35" s="421" t="s">
        <v>613</v>
      </c>
      <c r="G35" s="421" t="s">
        <v>188</v>
      </c>
    </row>
    <row r="36" spans="1:7">
      <c r="A36" s="421">
        <v>8800933</v>
      </c>
      <c r="B36" s="421" t="s">
        <v>573</v>
      </c>
      <c r="C36" s="421" t="s">
        <v>609</v>
      </c>
      <c r="D36" s="421" t="s">
        <v>763</v>
      </c>
      <c r="E36" s="421" t="s">
        <v>173</v>
      </c>
      <c r="F36" s="421" t="s">
        <v>613</v>
      </c>
      <c r="G36" s="421" t="s">
        <v>767</v>
      </c>
    </row>
    <row r="37" spans="1:7">
      <c r="A37" s="421">
        <v>8800934</v>
      </c>
      <c r="B37" s="421" t="s">
        <v>573</v>
      </c>
      <c r="C37" s="421" t="s">
        <v>609</v>
      </c>
      <c r="D37" s="421" t="s">
        <v>769</v>
      </c>
      <c r="E37" s="421" t="s">
        <v>173</v>
      </c>
      <c r="F37" s="421" t="s">
        <v>613</v>
      </c>
      <c r="G37" s="421" t="s">
        <v>20</v>
      </c>
    </row>
    <row r="38" spans="1:7">
      <c r="A38" s="421">
        <v>8800932</v>
      </c>
      <c r="B38" s="421" t="s">
        <v>573</v>
      </c>
      <c r="C38" s="421" t="s">
        <v>609</v>
      </c>
      <c r="D38" s="421" t="s">
        <v>770</v>
      </c>
      <c r="E38" s="421" t="s">
        <v>173</v>
      </c>
      <c r="F38" s="421" t="s">
        <v>613</v>
      </c>
      <c r="G38" s="421" t="s">
        <v>81</v>
      </c>
    </row>
    <row r="39" spans="1:7">
      <c r="A39" s="421">
        <v>8800022</v>
      </c>
      <c r="B39" s="421" t="s">
        <v>573</v>
      </c>
      <c r="C39" s="421" t="s">
        <v>609</v>
      </c>
      <c r="D39" s="421" t="s">
        <v>771</v>
      </c>
      <c r="E39" s="421" t="s">
        <v>173</v>
      </c>
      <c r="F39" s="421" t="s">
        <v>613</v>
      </c>
      <c r="G39" s="421" t="s">
        <v>468</v>
      </c>
    </row>
    <row r="40" spans="1:7">
      <c r="A40" s="421">
        <v>8800902</v>
      </c>
      <c r="B40" s="421" t="s">
        <v>573</v>
      </c>
      <c r="C40" s="421" t="s">
        <v>609</v>
      </c>
      <c r="D40" s="421" t="s">
        <v>773</v>
      </c>
      <c r="E40" s="421" t="s">
        <v>173</v>
      </c>
      <c r="F40" s="421" t="s">
        <v>613</v>
      </c>
      <c r="G40" s="421" t="s">
        <v>574</v>
      </c>
    </row>
    <row r="41" spans="1:7">
      <c r="A41" s="421">
        <v>8800857</v>
      </c>
      <c r="B41" s="421" t="s">
        <v>573</v>
      </c>
      <c r="C41" s="421" t="s">
        <v>609</v>
      </c>
      <c r="D41" s="421" t="s">
        <v>774</v>
      </c>
      <c r="E41" s="421" t="s">
        <v>173</v>
      </c>
      <c r="F41" s="421" t="s">
        <v>613</v>
      </c>
      <c r="G41" s="421" t="s">
        <v>775</v>
      </c>
    </row>
    <row r="42" spans="1:7">
      <c r="A42" s="421">
        <v>8892164</v>
      </c>
      <c r="B42" s="421" t="s">
        <v>573</v>
      </c>
      <c r="C42" s="421" t="s">
        <v>609</v>
      </c>
      <c r="D42" s="421" t="s">
        <v>688</v>
      </c>
      <c r="E42" s="421" t="s">
        <v>173</v>
      </c>
      <c r="F42" s="421" t="s">
        <v>613</v>
      </c>
      <c r="G42" s="421" t="s">
        <v>782</v>
      </c>
    </row>
    <row r="43" spans="1:7">
      <c r="A43" s="421">
        <v>8892161</v>
      </c>
      <c r="B43" s="421" t="s">
        <v>573</v>
      </c>
      <c r="C43" s="421" t="s">
        <v>609</v>
      </c>
      <c r="D43" s="421" t="s">
        <v>783</v>
      </c>
      <c r="E43" s="421" t="s">
        <v>173</v>
      </c>
      <c r="F43" s="421" t="s">
        <v>613</v>
      </c>
      <c r="G43" s="421" t="s">
        <v>788</v>
      </c>
    </row>
    <row r="44" spans="1:7">
      <c r="A44" s="421">
        <v>8800947</v>
      </c>
      <c r="B44" s="421" t="s">
        <v>573</v>
      </c>
      <c r="C44" s="421" t="s">
        <v>609</v>
      </c>
      <c r="D44" s="421" t="s">
        <v>768</v>
      </c>
      <c r="E44" s="421" t="s">
        <v>173</v>
      </c>
      <c r="F44" s="421" t="s">
        <v>613</v>
      </c>
      <c r="G44" s="421" t="s">
        <v>28</v>
      </c>
    </row>
    <row r="45" spans="1:7">
      <c r="A45" s="421">
        <v>8892156</v>
      </c>
      <c r="B45" s="421" t="s">
        <v>573</v>
      </c>
      <c r="C45" s="421" t="s">
        <v>609</v>
      </c>
      <c r="D45" s="421" t="s">
        <v>793</v>
      </c>
      <c r="E45" s="421" t="s">
        <v>173</v>
      </c>
      <c r="F45" s="421" t="s">
        <v>613</v>
      </c>
      <c r="G45" s="421" t="s">
        <v>798</v>
      </c>
    </row>
    <row r="46" spans="1:7">
      <c r="A46" s="421">
        <v>8892154</v>
      </c>
      <c r="B46" s="421" t="s">
        <v>573</v>
      </c>
      <c r="C46" s="421" t="s">
        <v>609</v>
      </c>
      <c r="D46" s="421" t="s">
        <v>799</v>
      </c>
      <c r="E46" s="421" t="s">
        <v>173</v>
      </c>
      <c r="F46" s="421" t="s">
        <v>613</v>
      </c>
      <c r="G46" s="421" t="s">
        <v>802</v>
      </c>
    </row>
    <row r="47" spans="1:7">
      <c r="A47" s="421">
        <v>8892155</v>
      </c>
      <c r="B47" s="421" t="s">
        <v>573</v>
      </c>
      <c r="C47" s="421" t="s">
        <v>609</v>
      </c>
      <c r="D47" s="421" t="s">
        <v>804</v>
      </c>
      <c r="E47" s="421" t="s">
        <v>173</v>
      </c>
      <c r="F47" s="421" t="s">
        <v>613</v>
      </c>
      <c r="G47" s="421" t="s">
        <v>805</v>
      </c>
    </row>
    <row r="48" spans="1:7">
      <c r="A48" s="421">
        <v>8892153</v>
      </c>
      <c r="B48" s="421" t="s">
        <v>573</v>
      </c>
      <c r="C48" s="421" t="s">
        <v>609</v>
      </c>
      <c r="D48" s="421" t="s">
        <v>363</v>
      </c>
      <c r="E48" s="421" t="s">
        <v>173</v>
      </c>
      <c r="F48" s="421" t="s">
        <v>613</v>
      </c>
      <c r="G48" s="421" t="s">
        <v>280</v>
      </c>
    </row>
    <row r="49" spans="1:7">
      <c r="A49" s="421">
        <v>8892152</v>
      </c>
      <c r="B49" s="421" t="s">
        <v>573</v>
      </c>
      <c r="C49" s="421" t="s">
        <v>609</v>
      </c>
      <c r="D49" s="421" t="s">
        <v>806</v>
      </c>
      <c r="E49" s="421" t="s">
        <v>173</v>
      </c>
      <c r="F49" s="421" t="s">
        <v>613</v>
      </c>
      <c r="G49" s="421" t="s">
        <v>810</v>
      </c>
    </row>
    <row r="50" spans="1:7">
      <c r="A50" s="421">
        <v>8802111</v>
      </c>
      <c r="B50" s="421" t="s">
        <v>573</v>
      </c>
      <c r="C50" s="421" t="s">
        <v>609</v>
      </c>
      <c r="D50" s="421" t="s">
        <v>144</v>
      </c>
      <c r="E50" s="421" t="s">
        <v>173</v>
      </c>
      <c r="F50" s="421" t="s">
        <v>613</v>
      </c>
      <c r="G50" s="421" t="s">
        <v>104</v>
      </c>
    </row>
    <row r="51" spans="1:7">
      <c r="A51" s="421">
        <v>8802234</v>
      </c>
      <c r="B51" s="421" t="s">
        <v>573</v>
      </c>
      <c r="C51" s="421" t="s">
        <v>609</v>
      </c>
      <c r="D51" s="421" t="s">
        <v>811</v>
      </c>
      <c r="E51" s="421" t="s">
        <v>173</v>
      </c>
      <c r="F51" s="421" t="s">
        <v>613</v>
      </c>
      <c r="G51" s="421" t="s">
        <v>815</v>
      </c>
    </row>
    <row r="52" spans="1:7">
      <c r="A52" s="421">
        <v>8800043</v>
      </c>
      <c r="B52" s="421" t="s">
        <v>573</v>
      </c>
      <c r="C52" s="421" t="s">
        <v>609</v>
      </c>
      <c r="D52" s="421" t="s">
        <v>170</v>
      </c>
      <c r="E52" s="421" t="s">
        <v>173</v>
      </c>
      <c r="F52" s="421" t="s">
        <v>613</v>
      </c>
      <c r="G52" s="421" t="s">
        <v>458</v>
      </c>
    </row>
    <row r="53" spans="1:7">
      <c r="A53" s="421">
        <v>8800011</v>
      </c>
      <c r="B53" s="421" t="s">
        <v>573</v>
      </c>
      <c r="C53" s="421" t="s">
        <v>609</v>
      </c>
      <c r="D53" s="421" t="s">
        <v>558</v>
      </c>
      <c r="E53" s="421" t="s">
        <v>173</v>
      </c>
      <c r="F53" s="421" t="s">
        <v>613</v>
      </c>
      <c r="G53" s="421" t="s">
        <v>816</v>
      </c>
    </row>
    <row r="54" spans="1:7">
      <c r="A54" s="421">
        <v>8800866</v>
      </c>
      <c r="B54" s="421" t="s">
        <v>573</v>
      </c>
      <c r="C54" s="421" t="s">
        <v>609</v>
      </c>
      <c r="D54" s="421" t="s">
        <v>817</v>
      </c>
      <c r="E54" s="421" t="s">
        <v>173</v>
      </c>
      <c r="F54" s="421" t="s">
        <v>613</v>
      </c>
      <c r="G54" s="421" t="s">
        <v>821</v>
      </c>
    </row>
    <row r="55" spans="1:7">
      <c r="A55" s="421">
        <v>8800024</v>
      </c>
      <c r="B55" s="421" t="s">
        <v>573</v>
      </c>
      <c r="C55" s="421" t="s">
        <v>609</v>
      </c>
      <c r="D55" s="421" t="s">
        <v>722</v>
      </c>
      <c r="E55" s="421" t="s">
        <v>173</v>
      </c>
      <c r="F55" s="421" t="s">
        <v>613</v>
      </c>
      <c r="G55" s="421" t="s">
        <v>287</v>
      </c>
    </row>
    <row r="56" spans="1:7">
      <c r="A56" s="421">
        <v>8800941</v>
      </c>
      <c r="B56" s="421" t="s">
        <v>573</v>
      </c>
      <c r="C56" s="421" t="s">
        <v>609</v>
      </c>
      <c r="D56" s="421" t="s">
        <v>657</v>
      </c>
      <c r="E56" s="421" t="s">
        <v>173</v>
      </c>
      <c r="F56" s="421" t="s">
        <v>613</v>
      </c>
      <c r="G56" s="421" t="s">
        <v>434</v>
      </c>
    </row>
    <row r="57" spans="1:7">
      <c r="A57" s="421">
        <v>8800823</v>
      </c>
      <c r="B57" s="421" t="s">
        <v>573</v>
      </c>
      <c r="C57" s="421" t="s">
        <v>609</v>
      </c>
      <c r="D57" s="421" t="s">
        <v>822</v>
      </c>
      <c r="E57" s="421" t="s">
        <v>173</v>
      </c>
      <c r="F57" s="421" t="s">
        <v>613</v>
      </c>
      <c r="G57" s="421" t="s">
        <v>823</v>
      </c>
    </row>
    <row r="58" spans="1:7">
      <c r="A58" s="421">
        <v>8800017</v>
      </c>
      <c r="B58" s="421" t="s">
        <v>573</v>
      </c>
      <c r="C58" s="421" t="s">
        <v>609</v>
      </c>
      <c r="D58" s="421" t="s">
        <v>827</v>
      </c>
      <c r="E58" s="421" t="s">
        <v>173</v>
      </c>
      <c r="F58" s="421" t="s">
        <v>613</v>
      </c>
      <c r="G58" s="421" t="s">
        <v>341</v>
      </c>
    </row>
    <row r="59" spans="1:7">
      <c r="A59" s="421">
        <v>8800923</v>
      </c>
      <c r="B59" s="421" t="s">
        <v>573</v>
      </c>
      <c r="C59" s="421" t="s">
        <v>609</v>
      </c>
      <c r="D59" s="421" t="s">
        <v>829</v>
      </c>
      <c r="E59" s="421" t="s">
        <v>173</v>
      </c>
      <c r="F59" s="421" t="s">
        <v>613</v>
      </c>
      <c r="G59" s="421" t="s">
        <v>831</v>
      </c>
    </row>
    <row r="60" spans="1:7">
      <c r="A60" s="421">
        <v>8800937</v>
      </c>
      <c r="B60" s="421" t="s">
        <v>573</v>
      </c>
      <c r="C60" s="421" t="s">
        <v>609</v>
      </c>
      <c r="D60" s="421" t="s">
        <v>832</v>
      </c>
      <c r="E60" s="421" t="s">
        <v>173</v>
      </c>
      <c r="F60" s="421" t="s">
        <v>613</v>
      </c>
      <c r="G60" s="421" t="s">
        <v>534</v>
      </c>
    </row>
    <row r="61" spans="1:7">
      <c r="A61" s="421">
        <v>8800938</v>
      </c>
      <c r="B61" s="421" t="s">
        <v>573</v>
      </c>
      <c r="C61" s="421" t="s">
        <v>609</v>
      </c>
      <c r="D61" s="421" t="s">
        <v>833</v>
      </c>
      <c r="E61" s="421" t="s">
        <v>173</v>
      </c>
      <c r="F61" s="421" t="s">
        <v>613</v>
      </c>
      <c r="G61" s="421" t="s">
        <v>131</v>
      </c>
    </row>
    <row r="62" spans="1:7">
      <c r="A62" s="421">
        <v>8891609</v>
      </c>
      <c r="B62" s="421" t="s">
        <v>573</v>
      </c>
      <c r="C62" s="421" t="s">
        <v>609</v>
      </c>
      <c r="D62" s="421" t="s">
        <v>381</v>
      </c>
      <c r="E62" s="421" t="s">
        <v>173</v>
      </c>
      <c r="F62" s="421" t="s">
        <v>613</v>
      </c>
      <c r="G62" s="421" t="s">
        <v>608</v>
      </c>
    </row>
    <row r="63" spans="1:7">
      <c r="A63" s="421">
        <v>8891606</v>
      </c>
      <c r="B63" s="421" t="s">
        <v>573</v>
      </c>
      <c r="C63" s="421" t="s">
        <v>609</v>
      </c>
      <c r="D63" s="421" t="s">
        <v>413</v>
      </c>
      <c r="E63" s="421" t="s">
        <v>173</v>
      </c>
      <c r="F63" s="421" t="s">
        <v>613</v>
      </c>
      <c r="G63" s="421" t="s">
        <v>838</v>
      </c>
    </row>
    <row r="64" spans="1:7">
      <c r="A64" s="421">
        <v>8891608</v>
      </c>
      <c r="B64" s="421" t="s">
        <v>573</v>
      </c>
      <c r="C64" s="421" t="s">
        <v>609</v>
      </c>
      <c r="D64" s="421" t="s">
        <v>839</v>
      </c>
      <c r="E64" s="421" t="s">
        <v>173</v>
      </c>
      <c r="F64" s="421" t="s">
        <v>613</v>
      </c>
      <c r="G64" s="421" t="s">
        <v>840</v>
      </c>
    </row>
    <row r="65" spans="1:7">
      <c r="A65" s="421">
        <v>8891602</v>
      </c>
      <c r="B65" s="421" t="s">
        <v>573</v>
      </c>
      <c r="C65" s="421" t="s">
        <v>609</v>
      </c>
      <c r="D65" s="421" t="s">
        <v>808</v>
      </c>
      <c r="E65" s="421" t="s">
        <v>173</v>
      </c>
      <c r="F65" s="421" t="s">
        <v>613</v>
      </c>
      <c r="G65" s="421" t="s">
        <v>841</v>
      </c>
    </row>
    <row r="66" spans="1:7">
      <c r="A66" s="421">
        <v>8891612</v>
      </c>
      <c r="B66" s="421" t="s">
        <v>573</v>
      </c>
      <c r="C66" s="421" t="s">
        <v>609</v>
      </c>
      <c r="D66" s="421" t="s">
        <v>849</v>
      </c>
      <c r="E66" s="421" t="s">
        <v>173</v>
      </c>
      <c r="F66" s="421" t="s">
        <v>613</v>
      </c>
      <c r="G66" s="421" t="s">
        <v>826</v>
      </c>
    </row>
    <row r="67" spans="1:7">
      <c r="A67" s="421">
        <v>8891607</v>
      </c>
      <c r="B67" s="421" t="s">
        <v>573</v>
      </c>
      <c r="C67" s="421" t="s">
        <v>609</v>
      </c>
      <c r="D67" s="421" t="s">
        <v>244</v>
      </c>
      <c r="E67" s="421" t="s">
        <v>173</v>
      </c>
      <c r="F67" s="421" t="s">
        <v>613</v>
      </c>
      <c r="G67" s="421" t="s">
        <v>660</v>
      </c>
    </row>
    <row r="68" spans="1:7">
      <c r="A68" s="421">
        <v>8891605</v>
      </c>
      <c r="B68" s="421" t="s">
        <v>573</v>
      </c>
      <c r="C68" s="421" t="s">
        <v>609</v>
      </c>
      <c r="D68" s="421" t="s">
        <v>494</v>
      </c>
      <c r="E68" s="421" t="s">
        <v>173</v>
      </c>
      <c r="F68" s="421" t="s">
        <v>613</v>
      </c>
      <c r="G68" s="421" t="s">
        <v>851</v>
      </c>
    </row>
    <row r="69" spans="1:7">
      <c r="A69" s="421">
        <v>8891601</v>
      </c>
      <c r="B69" s="421" t="s">
        <v>573</v>
      </c>
      <c r="C69" s="421" t="s">
        <v>609</v>
      </c>
      <c r="D69" s="421" t="s">
        <v>286</v>
      </c>
      <c r="E69" s="421" t="s">
        <v>173</v>
      </c>
      <c r="F69" s="421" t="s">
        <v>613</v>
      </c>
      <c r="G69" s="421" t="s">
        <v>667</v>
      </c>
    </row>
    <row r="70" spans="1:7">
      <c r="A70" s="421">
        <v>8891603</v>
      </c>
      <c r="B70" s="421" t="s">
        <v>573</v>
      </c>
      <c r="C70" s="421" t="s">
        <v>609</v>
      </c>
      <c r="D70" s="421" t="s">
        <v>666</v>
      </c>
      <c r="E70" s="421" t="s">
        <v>173</v>
      </c>
      <c r="F70" s="421" t="s">
        <v>613</v>
      </c>
      <c r="G70" s="421" t="s">
        <v>115</v>
      </c>
    </row>
    <row r="71" spans="1:7">
      <c r="A71" s="421">
        <v>8891611</v>
      </c>
      <c r="B71" s="421" t="s">
        <v>573</v>
      </c>
      <c r="C71" s="421" t="s">
        <v>609</v>
      </c>
      <c r="D71" s="421" t="s">
        <v>855</v>
      </c>
      <c r="E71" s="421" t="s">
        <v>173</v>
      </c>
      <c r="F71" s="421" t="s">
        <v>613</v>
      </c>
      <c r="G71" s="421" t="s">
        <v>753</v>
      </c>
    </row>
    <row r="72" spans="1:7">
      <c r="A72" s="421">
        <v>8891613</v>
      </c>
      <c r="B72" s="421" t="s">
        <v>573</v>
      </c>
      <c r="C72" s="421" t="s">
        <v>609</v>
      </c>
      <c r="D72" s="421" t="s">
        <v>856</v>
      </c>
      <c r="E72" s="421" t="s">
        <v>173</v>
      </c>
      <c r="F72" s="421" t="s">
        <v>613</v>
      </c>
      <c r="G72" s="421" t="s">
        <v>571</v>
      </c>
    </row>
    <row r="73" spans="1:7">
      <c r="A73" s="421">
        <v>8891604</v>
      </c>
      <c r="B73" s="421" t="s">
        <v>573</v>
      </c>
      <c r="C73" s="421" t="s">
        <v>609</v>
      </c>
      <c r="D73" s="421" t="s">
        <v>859</v>
      </c>
      <c r="E73" s="421" t="s">
        <v>173</v>
      </c>
      <c r="F73" s="421" t="s">
        <v>613</v>
      </c>
      <c r="G73" s="421" t="s">
        <v>546</v>
      </c>
    </row>
    <row r="74" spans="1:7">
      <c r="A74" s="421">
        <v>8800032</v>
      </c>
      <c r="B74" s="421" t="s">
        <v>573</v>
      </c>
      <c r="C74" s="421" t="s">
        <v>609</v>
      </c>
      <c r="D74" s="421" t="s">
        <v>19</v>
      </c>
      <c r="E74" s="421" t="s">
        <v>173</v>
      </c>
      <c r="F74" s="421" t="s">
        <v>613</v>
      </c>
      <c r="G74" s="421" t="s">
        <v>465</v>
      </c>
    </row>
    <row r="75" spans="1:7">
      <c r="A75" s="421">
        <v>8800924</v>
      </c>
      <c r="B75" s="421" t="s">
        <v>573</v>
      </c>
      <c r="C75" s="421" t="s">
        <v>609</v>
      </c>
      <c r="D75" s="421" t="s">
        <v>863</v>
      </c>
      <c r="E75" s="421" t="s">
        <v>173</v>
      </c>
      <c r="F75" s="421" t="s">
        <v>613</v>
      </c>
      <c r="G75" s="421" t="s">
        <v>669</v>
      </c>
    </row>
    <row r="76" spans="1:7">
      <c r="A76" s="421">
        <v>8892151</v>
      </c>
      <c r="B76" s="421" t="s">
        <v>573</v>
      </c>
      <c r="C76" s="421" t="s">
        <v>609</v>
      </c>
      <c r="D76" s="421" t="s">
        <v>348</v>
      </c>
      <c r="E76" s="421" t="s">
        <v>173</v>
      </c>
      <c r="F76" s="421" t="s">
        <v>613</v>
      </c>
      <c r="G76" s="421" t="s">
        <v>766</v>
      </c>
    </row>
    <row r="77" spans="1:7">
      <c r="A77" s="421">
        <v>8800927</v>
      </c>
      <c r="B77" s="421" t="s">
        <v>573</v>
      </c>
      <c r="C77" s="421" t="s">
        <v>609</v>
      </c>
      <c r="D77" s="421" t="s">
        <v>850</v>
      </c>
      <c r="E77" s="421" t="s">
        <v>173</v>
      </c>
      <c r="F77" s="421" t="s">
        <v>613</v>
      </c>
      <c r="G77" s="421" t="s">
        <v>864</v>
      </c>
    </row>
    <row r="78" spans="1:7">
      <c r="A78" s="421">
        <v>8800944</v>
      </c>
      <c r="B78" s="421" t="s">
        <v>573</v>
      </c>
      <c r="C78" s="421" t="s">
        <v>609</v>
      </c>
      <c r="D78" s="421" t="s">
        <v>866</v>
      </c>
      <c r="E78" s="421" t="s">
        <v>173</v>
      </c>
      <c r="F78" s="421" t="s">
        <v>613</v>
      </c>
      <c r="G78" s="421" t="s">
        <v>126</v>
      </c>
    </row>
    <row r="79" spans="1:7">
      <c r="A79" s="421">
        <v>8802112</v>
      </c>
      <c r="B79" s="421" t="s">
        <v>573</v>
      </c>
      <c r="C79" s="421" t="s">
        <v>609</v>
      </c>
      <c r="D79" s="421" t="s">
        <v>326</v>
      </c>
      <c r="E79" s="421" t="s">
        <v>173</v>
      </c>
      <c r="F79" s="421" t="s">
        <v>613</v>
      </c>
      <c r="G79" s="421" t="s">
        <v>868</v>
      </c>
    </row>
    <row r="80" spans="1:7">
      <c r="A80" s="421">
        <v>8802113</v>
      </c>
      <c r="B80" s="421" t="s">
        <v>573</v>
      </c>
      <c r="C80" s="421" t="s">
        <v>609</v>
      </c>
      <c r="D80" s="421" t="s">
        <v>53</v>
      </c>
      <c r="E80" s="421" t="s">
        <v>173</v>
      </c>
      <c r="F80" s="421" t="s">
        <v>613</v>
      </c>
      <c r="G80" s="421" t="s">
        <v>869</v>
      </c>
    </row>
    <row r="81" spans="1:7">
      <c r="A81" s="421">
        <v>8800954</v>
      </c>
      <c r="B81" s="421" t="s">
        <v>573</v>
      </c>
      <c r="C81" s="421" t="s">
        <v>609</v>
      </c>
      <c r="D81" s="421" t="s">
        <v>778</v>
      </c>
      <c r="E81" s="421" t="s">
        <v>173</v>
      </c>
      <c r="F81" s="421" t="s">
        <v>613</v>
      </c>
      <c r="G81" s="421" t="s">
        <v>871</v>
      </c>
    </row>
    <row r="82" spans="1:7">
      <c r="A82" s="421">
        <v>8800953</v>
      </c>
      <c r="B82" s="421" t="s">
        <v>573</v>
      </c>
      <c r="C82" s="421" t="s">
        <v>609</v>
      </c>
      <c r="D82" s="421" t="s">
        <v>873</v>
      </c>
      <c r="E82" s="421" t="s">
        <v>173</v>
      </c>
      <c r="F82" s="421" t="s">
        <v>613</v>
      </c>
      <c r="G82" s="421" t="s">
        <v>3</v>
      </c>
    </row>
    <row r="83" spans="1:7">
      <c r="A83" s="421">
        <v>8800956</v>
      </c>
      <c r="B83" s="421" t="s">
        <v>573</v>
      </c>
      <c r="C83" s="421" t="s">
        <v>609</v>
      </c>
      <c r="D83" s="421" t="s">
        <v>785</v>
      </c>
      <c r="E83" s="421" t="s">
        <v>173</v>
      </c>
      <c r="F83" s="421" t="s">
        <v>613</v>
      </c>
      <c r="G83" s="421" t="s">
        <v>875</v>
      </c>
    </row>
    <row r="84" spans="1:7">
      <c r="A84" s="421">
        <v>8800822</v>
      </c>
      <c r="B84" s="421" t="s">
        <v>573</v>
      </c>
      <c r="C84" s="421" t="s">
        <v>609</v>
      </c>
      <c r="D84" s="421" t="s">
        <v>551</v>
      </c>
      <c r="E84" s="421" t="s">
        <v>173</v>
      </c>
      <c r="F84" s="421" t="s">
        <v>613</v>
      </c>
      <c r="G84" s="421" t="s">
        <v>876</v>
      </c>
    </row>
    <row r="85" spans="1:7">
      <c r="A85" s="421">
        <v>8800955</v>
      </c>
      <c r="B85" s="421" t="s">
        <v>573</v>
      </c>
      <c r="C85" s="421" t="s">
        <v>609</v>
      </c>
      <c r="D85" s="421" t="s">
        <v>340</v>
      </c>
      <c r="E85" s="421" t="s">
        <v>173</v>
      </c>
      <c r="F85" s="421" t="s">
        <v>613</v>
      </c>
      <c r="G85" s="421" t="s">
        <v>877</v>
      </c>
    </row>
    <row r="86" spans="1:7">
      <c r="A86" s="421">
        <v>8800057</v>
      </c>
      <c r="B86" s="421" t="s">
        <v>573</v>
      </c>
      <c r="C86" s="421" t="s">
        <v>609</v>
      </c>
      <c r="D86" s="421" t="s">
        <v>314</v>
      </c>
      <c r="E86" s="421" t="s">
        <v>173</v>
      </c>
      <c r="F86" s="421" t="s">
        <v>613</v>
      </c>
      <c r="G86" s="421" t="s">
        <v>698</v>
      </c>
    </row>
    <row r="87" spans="1:7">
      <c r="A87" s="421">
        <v>8800213</v>
      </c>
      <c r="B87" s="421" t="s">
        <v>573</v>
      </c>
      <c r="C87" s="421" t="s">
        <v>609</v>
      </c>
      <c r="D87" s="421" t="s">
        <v>881</v>
      </c>
      <c r="E87" s="421" t="s">
        <v>173</v>
      </c>
      <c r="F87" s="421" t="s">
        <v>613</v>
      </c>
      <c r="G87" s="421" t="s">
        <v>333</v>
      </c>
    </row>
    <row r="88" spans="1:7">
      <c r="A88" s="421">
        <v>8800301</v>
      </c>
      <c r="B88" s="421" t="s">
        <v>573</v>
      </c>
      <c r="C88" s="421" t="s">
        <v>609</v>
      </c>
      <c r="D88" s="421" t="s">
        <v>882</v>
      </c>
      <c r="E88" s="421" t="s">
        <v>173</v>
      </c>
      <c r="F88" s="421" t="s">
        <v>613</v>
      </c>
      <c r="G88" s="421" t="s">
        <v>892</v>
      </c>
    </row>
    <row r="89" spans="1:7">
      <c r="A89" s="421">
        <v>8800211</v>
      </c>
      <c r="B89" s="421" t="s">
        <v>573</v>
      </c>
      <c r="C89" s="421" t="s">
        <v>609</v>
      </c>
      <c r="D89" s="421" t="s">
        <v>844</v>
      </c>
      <c r="E89" s="421" t="s">
        <v>173</v>
      </c>
      <c r="F89" s="421" t="s">
        <v>613</v>
      </c>
      <c r="G89" s="421" t="s">
        <v>583</v>
      </c>
    </row>
    <row r="90" spans="1:7">
      <c r="A90" s="421">
        <v>8800204</v>
      </c>
      <c r="B90" s="421" t="s">
        <v>573</v>
      </c>
      <c r="C90" s="421" t="s">
        <v>609</v>
      </c>
      <c r="D90" s="421" t="s">
        <v>893</v>
      </c>
      <c r="E90" s="421" t="s">
        <v>173</v>
      </c>
      <c r="F90" s="421" t="s">
        <v>613</v>
      </c>
      <c r="G90" s="421" t="s">
        <v>894</v>
      </c>
    </row>
    <row r="91" spans="1:7">
      <c r="A91" s="421">
        <v>8800212</v>
      </c>
      <c r="B91" s="421" t="s">
        <v>573</v>
      </c>
      <c r="C91" s="421" t="s">
        <v>609</v>
      </c>
      <c r="D91" s="421" t="s">
        <v>38</v>
      </c>
      <c r="E91" s="421" t="s">
        <v>173</v>
      </c>
      <c r="F91" s="421" t="s">
        <v>613</v>
      </c>
      <c r="G91" s="421" t="s">
        <v>242</v>
      </c>
    </row>
    <row r="92" spans="1:7">
      <c r="A92" s="421">
        <v>8800302</v>
      </c>
      <c r="B92" s="421" t="s">
        <v>573</v>
      </c>
      <c r="C92" s="421" t="s">
        <v>609</v>
      </c>
      <c r="D92" s="421" t="s">
        <v>517</v>
      </c>
      <c r="E92" s="421" t="s">
        <v>173</v>
      </c>
      <c r="F92" s="421" t="s">
        <v>613</v>
      </c>
      <c r="G92" s="421" t="s">
        <v>896</v>
      </c>
    </row>
    <row r="93" spans="1:7">
      <c r="A93" s="421">
        <v>8800303</v>
      </c>
      <c r="B93" s="421" t="s">
        <v>573</v>
      </c>
      <c r="C93" s="421" t="s">
        <v>609</v>
      </c>
      <c r="D93" s="421" t="s">
        <v>592</v>
      </c>
      <c r="E93" s="421" t="s">
        <v>173</v>
      </c>
      <c r="F93" s="421" t="s">
        <v>613</v>
      </c>
      <c r="G93" s="421" t="s">
        <v>852</v>
      </c>
    </row>
    <row r="94" spans="1:7">
      <c r="A94" s="421">
        <v>8800214</v>
      </c>
      <c r="B94" s="421" t="s">
        <v>573</v>
      </c>
      <c r="C94" s="421" t="s">
        <v>609</v>
      </c>
      <c r="D94" s="421" t="s">
        <v>898</v>
      </c>
      <c r="E94" s="421" t="s">
        <v>173</v>
      </c>
      <c r="F94" s="421" t="s">
        <v>613</v>
      </c>
      <c r="G94" s="421" t="s">
        <v>486</v>
      </c>
    </row>
    <row r="95" spans="1:7">
      <c r="A95" s="421">
        <v>8800122</v>
      </c>
      <c r="B95" s="421" t="s">
        <v>573</v>
      </c>
      <c r="C95" s="421" t="s">
        <v>609</v>
      </c>
      <c r="D95" s="421" t="s">
        <v>781</v>
      </c>
      <c r="E95" s="421" t="s">
        <v>173</v>
      </c>
      <c r="F95" s="421" t="s">
        <v>613</v>
      </c>
      <c r="G95" s="421" t="s">
        <v>714</v>
      </c>
    </row>
    <row r="96" spans="1:7">
      <c r="A96" s="421">
        <v>8800862</v>
      </c>
      <c r="B96" s="421" t="s">
        <v>573</v>
      </c>
      <c r="C96" s="421" t="s">
        <v>609</v>
      </c>
      <c r="D96" s="421" t="s">
        <v>17</v>
      </c>
      <c r="E96" s="421" t="s">
        <v>173</v>
      </c>
      <c r="F96" s="421" t="s">
        <v>613</v>
      </c>
      <c r="G96" s="421" t="s">
        <v>323</v>
      </c>
    </row>
    <row r="97" spans="1:7">
      <c r="A97" s="421">
        <v>8800121</v>
      </c>
      <c r="B97" s="421" t="s">
        <v>573</v>
      </c>
      <c r="C97" s="421" t="s">
        <v>609</v>
      </c>
      <c r="D97" s="421" t="s">
        <v>682</v>
      </c>
      <c r="E97" s="421" t="s">
        <v>173</v>
      </c>
      <c r="F97" s="421" t="s">
        <v>613</v>
      </c>
      <c r="G97" s="421" t="s">
        <v>901</v>
      </c>
    </row>
    <row r="98" spans="1:7">
      <c r="A98" s="421">
        <v>8800021</v>
      </c>
      <c r="B98" s="421" t="s">
        <v>573</v>
      </c>
      <c r="C98" s="421" t="s">
        <v>609</v>
      </c>
      <c r="D98" s="421" t="s">
        <v>748</v>
      </c>
      <c r="E98" s="421" t="s">
        <v>173</v>
      </c>
      <c r="F98" s="421" t="s">
        <v>613</v>
      </c>
      <c r="G98" s="421" t="s">
        <v>665</v>
      </c>
    </row>
    <row r="99" spans="1:7">
      <c r="A99" s="421">
        <v>8800035</v>
      </c>
      <c r="B99" s="421" t="s">
        <v>573</v>
      </c>
      <c r="C99" s="421" t="s">
        <v>609</v>
      </c>
      <c r="D99" s="421" t="s">
        <v>118</v>
      </c>
      <c r="E99" s="421" t="s">
        <v>173</v>
      </c>
      <c r="F99" s="421" t="s">
        <v>613</v>
      </c>
      <c r="G99" s="421" t="s">
        <v>904</v>
      </c>
    </row>
    <row r="100" spans="1:7">
      <c r="A100" s="421">
        <v>8800843</v>
      </c>
      <c r="B100" s="421" t="s">
        <v>573</v>
      </c>
      <c r="C100" s="421" t="s">
        <v>609</v>
      </c>
      <c r="D100" s="421" t="s">
        <v>453</v>
      </c>
      <c r="E100" s="421" t="s">
        <v>173</v>
      </c>
      <c r="F100" s="421" t="s">
        <v>613</v>
      </c>
      <c r="G100" s="421" t="s">
        <v>103</v>
      </c>
    </row>
    <row r="101" spans="1:7">
      <c r="A101" s="421">
        <v>8800833</v>
      </c>
      <c r="B101" s="421" t="s">
        <v>573</v>
      </c>
      <c r="C101" s="421" t="s">
        <v>609</v>
      </c>
      <c r="D101" s="421" t="s">
        <v>712</v>
      </c>
      <c r="E101" s="421" t="s">
        <v>173</v>
      </c>
      <c r="F101" s="421" t="s">
        <v>613</v>
      </c>
      <c r="G101" s="421" t="s">
        <v>648</v>
      </c>
    </row>
    <row r="102" spans="1:7">
      <c r="A102" s="421">
        <v>8800917</v>
      </c>
      <c r="B102" s="421" t="s">
        <v>573</v>
      </c>
      <c r="C102" s="421" t="s">
        <v>609</v>
      </c>
      <c r="D102" s="421" t="s">
        <v>905</v>
      </c>
      <c r="E102" s="421" t="s">
        <v>173</v>
      </c>
      <c r="F102" s="421" t="s">
        <v>613</v>
      </c>
      <c r="G102" s="421" t="s">
        <v>906</v>
      </c>
    </row>
    <row r="103" spans="1:7">
      <c r="A103" s="421">
        <v>8800876</v>
      </c>
      <c r="B103" s="421" t="s">
        <v>573</v>
      </c>
      <c r="C103" s="421" t="s">
        <v>609</v>
      </c>
      <c r="D103" s="421" t="s">
        <v>885</v>
      </c>
      <c r="E103" s="421" t="s">
        <v>173</v>
      </c>
      <c r="F103" s="421" t="s">
        <v>613</v>
      </c>
      <c r="G103" s="421" t="s">
        <v>182</v>
      </c>
    </row>
    <row r="104" spans="1:7">
      <c r="A104" s="421">
        <v>8800874</v>
      </c>
      <c r="B104" s="421" t="s">
        <v>573</v>
      </c>
      <c r="C104" s="421" t="s">
        <v>609</v>
      </c>
      <c r="D104" s="421" t="s">
        <v>907</v>
      </c>
      <c r="E104" s="421" t="s">
        <v>173</v>
      </c>
      <c r="F104" s="421" t="s">
        <v>613</v>
      </c>
      <c r="G104" s="421" t="s">
        <v>630</v>
      </c>
    </row>
    <row r="105" spans="1:7">
      <c r="A105" s="421">
        <v>8800831</v>
      </c>
      <c r="B105" s="421" t="s">
        <v>573</v>
      </c>
      <c r="C105" s="421" t="s">
        <v>609</v>
      </c>
      <c r="D105" s="421" t="s">
        <v>146</v>
      </c>
      <c r="E105" s="421" t="s">
        <v>173</v>
      </c>
      <c r="F105" s="421" t="s">
        <v>613</v>
      </c>
      <c r="G105" s="421" t="s">
        <v>542</v>
      </c>
    </row>
    <row r="106" spans="1:7">
      <c r="A106" s="421">
        <v>8800053</v>
      </c>
      <c r="B106" s="421" t="s">
        <v>573</v>
      </c>
      <c r="C106" s="421" t="s">
        <v>609</v>
      </c>
      <c r="D106" s="421" t="s">
        <v>910</v>
      </c>
      <c r="E106" s="421" t="s">
        <v>173</v>
      </c>
      <c r="F106" s="421" t="s">
        <v>613</v>
      </c>
      <c r="G106" s="421" t="s">
        <v>601</v>
      </c>
    </row>
    <row r="107" spans="1:7">
      <c r="A107" s="421">
        <v>8800033</v>
      </c>
      <c r="B107" s="421" t="s">
        <v>573</v>
      </c>
      <c r="C107" s="421" t="s">
        <v>609</v>
      </c>
      <c r="D107" s="421" t="s">
        <v>842</v>
      </c>
      <c r="E107" s="421" t="s">
        <v>173</v>
      </c>
      <c r="F107" s="421" t="s">
        <v>613</v>
      </c>
      <c r="G107" s="421" t="s">
        <v>675</v>
      </c>
    </row>
    <row r="108" spans="1:7">
      <c r="A108" s="421">
        <v>8800056</v>
      </c>
      <c r="B108" s="421" t="s">
        <v>573</v>
      </c>
      <c r="C108" s="421" t="s">
        <v>609</v>
      </c>
      <c r="D108" s="421" t="s">
        <v>437</v>
      </c>
      <c r="E108" s="421" t="s">
        <v>173</v>
      </c>
      <c r="F108" s="421" t="s">
        <v>613</v>
      </c>
      <c r="G108" s="421" t="s">
        <v>68</v>
      </c>
    </row>
    <row r="109" spans="1:7">
      <c r="A109" s="421">
        <v>8800054</v>
      </c>
      <c r="B109" s="421" t="s">
        <v>573</v>
      </c>
      <c r="C109" s="421" t="s">
        <v>609</v>
      </c>
      <c r="D109" s="421" t="s">
        <v>597</v>
      </c>
      <c r="E109" s="421" t="s">
        <v>173</v>
      </c>
      <c r="F109" s="421" t="s">
        <v>613</v>
      </c>
      <c r="G109" s="421" t="s">
        <v>911</v>
      </c>
    </row>
    <row r="110" spans="1:7">
      <c r="A110" s="421">
        <v>8800845</v>
      </c>
      <c r="B110" s="421" t="s">
        <v>573</v>
      </c>
      <c r="C110" s="421" t="s">
        <v>609</v>
      </c>
      <c r="D110" s="421" t="s">
        <v>369</v>
      </c>
      <c r="E110" s="421" t="s">
        <v>173</v>
      </c>
      <c r="F110" s="421" t="s">
        <v>613</v>
      </c>
      <c r="G110" s="421" t="s">
        <v>913</v>
      </c>
    </row>
    <row r="111" spans="1:7">
      <c r="A111" s="421">
        <v>8800834</v>
      </c>
      <c r="B111" s="421" t="s">
        <v>573</v>
      </c>
      <c r="C111" s="421" t="s">
        <v>609</v>
      </c>
      <c r="D111" s="421" t="s">
        <v>777</v>
      </c>
      <c r="E111" s="421" t="s">
        <v>173</v>
      </c>
      <c r="F111" s="421" t="s">
        <v>613</v>
      </c>
      <c r="G111" s="421" t="s">
        <v>917</v>
      </c>
    </row>
    <row r="112" spans="1:7">
      <c r="A112" s="421">
        <v>8800012</v>
      </c>
      <c r="B112" s="421" t="s">
        <v>573</v>
      </c>
      <c r="C112" s="421" t="s">
        <v>609</v>
      </c>
      <c r="D112" s="421" t="s">
        <v>642</v>
      </c>
      <c r="E112" s="421" t="s">
        <v>173</v>
      </c>
      <c r="F112" s="421" t="s">
        <v>613</v>
      </c>
      <c r="G112" s="421" t="s">
        <v>731</v>
      </c>
    </row>
    <row r="113" spans="1:7">
      <c r="A113" s="421">
        <v>8800867</v>
      </c>
      <c r="B113" s="421" t="s">
        <v>573</v>
      </c>
      <c r="C113" s="421" t="s">
        <v>609</v>
      </c>
      <c r="D113" s="421" t="s">
        <v>247</v>
      </c>
      <c r="E113" s="421" t="s">
        <v>173</v>
      </c>
      <c r="F113" s="421" t="s">
        <v>613</v>
      </c>
      <c r="G113" s="421" t="s">
        <v>920</v>
      </c>
    </row>
    <row r="114" spans="1:7">
      <c r="A114" s="421">
        <v>8800868</v>
      </c>
      <c r="B114" s="421" t="s">
        <v>573</v>
      </c>
      <c r="C114" s="421" t="s">
        <v>609</v>
      </c>
      <c r="D114" s="421" t="s">
        <v>922</v>
      </c>
      <c r="E114" s="421" t="s">
        <v>173</v>
      </c>
      <c r="F114" s="421" t="s">
        <v>613</v>
      </c>
      <c r="G114" s="421" t="s">
        <v>807</v>
      </c>
    </row>
    <row r="115" spans="1:7">
      <c r="A115" s="421">
        <v>8800875</v>
      </c>
      <c r="B115" s="421" t="s">
        <v>573</v>
      </c>
      <c r="C115" s="421" t="s">
        <v>609</v>
      </c>
      <c r="D115" s="421" t="s">
        <v>619</v>
      </c>
      <c r="E115" s="421" t="s">
        <v>173</v>
      </c>
      <c r="F115" s="421" t="s">
        <v>613</v>
      </c>
      <c r="G115" s="421" t="s">
        <v>626</v>
      </c>
    </row>
    <row r="116" spans="1:7">
      <c r="A116" s="421">
        <v>8800871</v>
      </c>
      <c r="B116" s="421" t="s">
        <v>573</v>
      </c>
      <c r="C116" s="421" t="s">
        <v>609</v>
      </c>
      <c r="D116" s="421" t="s">
        <v>813</v>
      </c>
      <c r="E116" s="421" t="s">
        <v>173</v>
      </c>
      <c r="F116" s="421" t="s">
        <v>613</v>
      </c>
      <c r="G116" s="421" t="s">
        <v>828</v>
      </c>
    </row>
    <row r="117" spans="1:7">
      <c r="A117" s="421">
        <v>8800015</v>
      </c>
      <c r="B117" s="421" t="s">
        <v>573</v>
      </c>
      <c r="C117" s="421" t="s">
        <v>609</v>
      </c>
      <c r="D117" s="421" t="s">
        <v>925</v>
      </c>
      <c r="E117" s="421" t="s">
        <v>173</v>
      </c>
      <c r="F117" s="421" t="s">
        <v>613</v>
      </c>
      <c r="G117" s="421" t="s">
        <v>529</v>
      </c>
    </row>
    <row r="118" spans="1:7">
      <c r="A118" s="421">
        <v>8802224</v>
      </c>
      <c r="B118" s="421" t="s">
        <v>573</v>
      </c>
      <c r="C118" s="421" t="s">
        <v>609</v>
      </c>
      <c r="D118" s="421" t="s">
        <v>288</v>
      </c>
      <c r="E118" s="421" t="s">
        <v>173</v>
      </c>
      <c r="F118" s="421" t="s">
        <v>613</v>
      </c>
      <c r="G118" s="421" t="s">
        <v>929</v>
      </c>
    </row>
    <row r="119" spans="1:7">
      <c r="A119" s="421">
        <v>8802221</v>
      </c>
      <c r="B119" s="421" t="s">
        <v>573</v>
      </c>
      <c r="C119" s="421" t="s">
        <v>609</v>
      </c>
      <c r="D119" s="421" t="s">
        <v>931</v>
      </c>
      <c r="E119" s="421" t="s">
        <v>173</v>
      </c>
      <c r="F119" s="421" t="s">
        <v>613</v>
      </c>
      <c r="G119" s="421" t="s">
        <v>933</v>
      </c>
    </row>
    <row r="120" spans="1:7">
      <c r="A120" s="421">
        <v>8802321</v>
      </c>
      <c r="B120" s="421" t="s">
        <v>573</v>
      </c>
      <c r="C120" s="421" t="s">
        <v>609</v>
      </c>
      <c r="D120" s="421" t="s">
        <v>888</v>
      </c>
      <c r="E120" s="421" t="s">
        <v>173</v>
      </c>
      <c r="F120" s="421" t="s">
        <v>613</v>
      </c>
      <c r="G120" s="421" t="s">
        <v>1939</v>
      </c>
    </row>
    <row r="121" spans="1:7">
      <c r="A121" s="421">
        <v>8802223</v>
      </c>
      <c r="B121" s="421" t="s">
        <v>573</v>
      </c>
      <c r="C121" s="421" t="s">
        <v>609</v>
      </c>
      <c r="D121" s="421" t="s">
        <v>935</v>
      </c>
      <c r="E121" s="421" t="s">
        <v>173</v>
      </c>
      <c r="F121" s="421" t="s">
        <v>613</v>
      </c>
      <c r="G121" s="421" t="s">
        <v>936</v>
      </c>
    </row>
    <row r="122" spans="1:7">
      <c r="A122" s="421">
        <v>8802323</v>
      </c>
      <c r="B122" s="421" t="s">
        <v>573</v>
      </c>
      <c r="C122" s="421" t="s">
        <v>609</v>
      </c>
      <c r="D122" s="421" t="s">
        <v>938</v>
      </c>
      <c r="E122" s="421" t="s">
        <v>173</v>
      </c>
      <c r="F122" s="421" t="s">
        <v>613</v>
      </c>
      <c r="G122" s="421" t="s">
        <v>303</v>
      </c>
    </row>
    <row r="123" spans="1:7">
      <c r="A123" s="421">
        <v>8802214</v>
      </c>
      <c r="B123" s="421" t="s">
        <v>573</v>
      </c>
      <c r="C123" s="421" t="s">
        <v>609</v>
      </c>
      <c r="D123" s="421" t="s">
        <v>354</v>
      </c>
      <c r="E123" s="421" t="s">
        <v>173</v>
      </c>
      <c r="F123" s="421" t="s">
        <v>613</v>
      </c>
      <c r="G123" s="421" t="s">
        <v>243</v>
      </c>
    </row>
    <row r="124" spans="1:7">
      <c r="A124" s="421">
        <v>8891713</v>
      </c>
      <c r="B124" s="421" t="s">
        <v>573</v>
      </c>
      <c r="C124" s="421" t="s">
        <v>609</v>
      </c>
      <c r="D124" s="421" t="s">
        <v>861</v>
      </c>
      <c r="E124" s="421" t="s">
        <v>173</v>
      </c>
      <c r="F124" s="421" t="s">
        <v>613</v>
      </c>
      <c r="G124" s="421" t="s">
        <v>794</v>
      </c>
    </row>
    <row r="125" spans="1:7">
      <c r="A125" s="421">
        <v>8802213</v>
      </c>
      <c r="B125" s="421" t="s">
        <v>573</v>
      </c>
      <c r="C125" s="421" t="s">
        <v>609</v>
      </c>
      <c r="D125" s="421" t="s">
        <v>941</v>
      </c>
      <c r="E125" s="421" t="s">
        <v>173</v>
      </c>
      <c r="F125" s="421" t="s">
        <v>613</v>
      </c>
      <c r="G125" s="421" t="s">
        <v>1873</v>
      </c>
    </row>
    <row r="126" spans="1:7">
      <c r="A126" s="421">
        <v>8802325</v>
      </c>
      <c r="B126" s="421" t="s">
        <v>573</v>
      </c>
      <c r="C126" s="421" t="s">
        <v>609</v>
      </c>
      <c r="D126" s="421" t="s">
        <v>801</v>
      </c>
      <c r="E126" s="421" t="s">
        <v>173</v>
      </c>
      <c r="F126" s="421" t="s">
        <v>613</v>
      </c>
      <c r="G126" s="421" t="s">
        <v>943</v>
      </c>
    </row>
    <row r="127" spans="1:7">
      <c r="A127" s="421">
        <v>8802222</v>
      </c>
      <c r="B127" s="421" t="s">
        <v>573</v>
      </c>
      <c r="C127" s="421" t="s">
        <v>609</v>
      </c>
      <c r="D127" s="421" t="s">
        <v>944</v>
      </c>
      <c r="E127" s="421" t="s">
        <v>173</v>
      </c>
      <c r="F127" s="421" t="s">
        <v>613</v>
      </c>
      <c r="G127" s="421" t="s">
        <v>946</v>
      </c>
    </row>
    <row r="128" spans="1:7">
      <c r="A128" s="421">
        <v>8802322</v>
      </c>
      <c r="B128" s="421" t="s">
        <v>573</v>
      </c>
      <c r="C128" s="421" t="s">
        <v>609</v>
      </c>
      <c r="D128" s="421" t="s">
        <v>949</v>
      </c>
      <c r="E128" s="421" t="s">
        <v>173</v>
      </c>
      <c r="F128" s="421" t="s">
        <v>613</v>
      </c>
      <c r="G128" s="421" t="s">
        <v>1940</v>
      </c>
    </row>
    <row r="129" spans="1:7">
      <c r="A129" s="421">
        <v>8802212</v>
      </c>
      <c r="B129" s="421" t="s">
        <v>573</v>
      </c>
      <c r="C129" s="421" t="s">
        <v>609</v>
      </c>
      <c r="D129" s="421" t="s">
        <v>394</v>
      </c>
      <c r="E129" s="421" t="s">
        <v>173</v>
      </c>
      <c r="F129" s="421" t="s">
        <v>613</v>
      </c>
      <c r="G129" s="421" t="s">
        <v>167</v>
      </c>
    </row>
    <row r="130" spans="1:7">
      <c r="A130" s="421">
        <v>8802215</v>
      </c>
      <c r="B130" s="421" t="s">
        <v>573</v>
      </c>
      <c r="C130" s="421" t="s">
        <v>609</v>
      </c>
      <c r="D130" s="421" t="s">
        <v>950</v>
      </c>
      <c r="E130" s="421" t="s">
        <v>173</v>
      </c>
      <c r="F130" s="421" t="s">
        <v>613</v>
      </c>
      <c r="G130" s="421" t="s">
        <v>956</v>
      </c>
    </row>
    <row r="131" spans="1:7">
      <c r="A131" s="421">
        <v>8802211</v>
      </c>
      <c r="B131" s="421" t="s">
        <v>573</v>
      </c>
      <c r="C131" s="421" t="s">
        <v>609</v>
      </c>
      <c r="D131" s="421" t="s">
        <v>30</v>
      </c>
      <c r="E131" s="421" t="s">
        <v>173</v>
      </c>
      <c r="F131" s="421" t="s">
        <v>613</v>
      </c>
      <c r="G131" s="421" t="s">
        <v>957</v>
      </c>
    </row>
    <row r="132" spans="1:7">
      <c r="A132" s="421">
        <v>8800852</v>
      </c>
      <c r="B132" s="421" t="s">
        <v>573</v>
      </c>
      <c r="C132" s="421" t="s">
        <v>609</v>
      </c>
      <c r="D132" s="421" t="s">
        <v>106</v>
      </c>
      <c r="E132" s="421" t="s">
        <v>173</v>
      </c>
      <c r="F132" s="421" t="s">
        <v>613</v>
      </c>
      <c r="G132" s="421" t="s">
        <v>84</v>
      </c>
    </row>
    <row r="133" spans="1:7">
      <c r="A133" s="421">
        <v>8800812</v>
      </c>
      <c r="B133" s="421" t="s">
        <v>573</v>
      </c>
      <c r="C133" s="421" t="s">
        <v>609</v>
      </c>
      <c r="D133" s="421" t="s">
        <v>456</v>
      </c>
      <c r="E133" s="421" t="s">
        <v>173</v>
      </c>
      <c r="F133" s="421" t="s">
        <v>613</v>
      </c>
      <c r="G133" s="421" t="s">
        <v>958</v>
      </c>
    </row>
    <row r="134" spans="1:7">
      <c r="A134" s="421">
        <v>8800003</v>
      </c>
      <c r="B134" s="421" t="s">
        <v>573</v>
      </c>
      <c r="C134" s="421" t="s">
        <v>609</v>
      </c>
      <c r="D134" s="421" t="s">
        <v>618</v>
      </c>
      <c r="E134" s="421" t="s">
        <v>173</v>
      </c>
      <c r="F134" s="421" t="s">
        <v>613</v>
      </c>
      <c r="G134" s="421" t="s">
        <v>795</v>
      </c>
    </row>
    <row r="135" spans="1:7">
      <c r="A135" s="421">
        <v>8800855</v>
      </c>
      <c r="B135" s="421" t="s">
        <v>573</v>
      </c>
      <c r="C135" s="421" t="s">
        <v>609</v>
      </c>
      <c r="D135" s="421" t="s">
        <v>961</v>
      </c>
      <c r="E135" s="421" t="s">
        <v>173</v>
      </c>
      <c r="F135" s="421" t="s">
        <v>613</v>
      </c>
      <c r="G135" s="421" t="s">
        <v>464</v>
      </c>
    </row>
    <row r="136" spans="1:7">
      <c r="A136" s="421">
        <v>8800001</v>
      </c>
      <c r="B136" s="421" t="s">
        <v>573</v>
      </c>
      <c r="C136" s="421" t="s">
        <v>609</v>
      </c>
      <c r="D136" s="421" t="s">
        <v>513</v>
      </c>
      <c r="E136" s="421" t="s">
        <v>173</v>
      </c>
      <c r="F136" s="421" t="s">
        <v>613</v>
      </c>
      <c r="G136" s="421" t="s">
        <v>963</v>
      </c>
    </row>
    <row r="137" spans="1:7">
      <c r="A137" s="421">
        <v>8800805</v>
      </c>
      <c r="B137" s="421" t="s">
        <v>573</v>
      </c>
      <c r="C137" s="421" t="s">
        <v>609</v>
      </c>
      <c r="D137" s="421" t="s">
        <v>644</v>
      </c>
      <c r="E137" s="421" t="s">
        <v>173</v>
      </c>
      <c r="F137" s="421" t="s">
        <v>613</v>
      </c>
      <c r="G137" s="421" t="s">
        <v>588</v>
      </c>
    </row>
    <row r="138" spans="1:7">
      <c r="A138" s="421">
        <v>8800908</v>
      </c>
      <c r="B138" s="421" t="s">
        <v>573</v>
      </c>
      <c r="C138" s="421" t="s">
        <v>609</v>
      </c>
      <c r="D138" s="421" t="s">
        <v>964</v>
      </c>
      <c r="E138" s="421" t="s">
        <v>173</v>
      </c>
      <c r="F138" s="421" t="s">
        <v>613</v>
      </c>
      <c r="G138" s="421" t="s">
        <v>452</v>
      </c>
    </row>
    <row r="139" spans="1:7">
      <c r="A139" s="421">
        <v>8800909</v>
      </c>
      <c r="B139" s="421" t="s">
        <v>573</v>
      </c>
      <c r="C139" s="421" t="s">
        <v>609</v>
      </c>
      <c r="D139" s="421" t="s">
        <v>965</v>
      </c>
      <c r="E139" s="421" t="s">
        <v>173</v>
      </c>
      <c r="F139" s="421" t="s">
        <v>613</v>
      </c>
      <c r="G139" s="421" t="s">
        <v>966</v>
      </c>
    </row>
    <row r="140" spans="1:7">
      <c r="A140" s="421">
        <v>8891703</v>
      </c>
      <c r="B140" s="421" t="s">
        <v>573</v>
      </c>
      <c r="C140" s="421" t="s">
        <v>609</v>
      </c>
      <c r="D140" s="421" t="s">
        <v>968</v>
      </c>
      <c r="E140" s="421" t="s">
        <v>173</v>
      </c>
      <c r="F140" s="421" t="s">
        <v>613</v>
      </c>
      <c r="G140" s="421" t="s">
        <v>972</v>
      </c>
    </row>
    <row r="141" spans="1:7">
      <c r="A141" s="421">
        <v>8891702</v>
      </c>
      <c r="B141" s="421" t="s">
        <v>573</v>
      </c>
      <c r="C141" s="421" t="s">
        <v>609</v>
      </c>
      <c r="D141" s="421" t="s">
        <v>973</v>
      </c>
      <c r="E141" s="421" t="s">
        <v>173</v>
      </c>
      <c r="F141" s="421" t="s">
        <v>613</v>
      </c>
      <c r="G141" s="421" t="s">
        <v>974</v>
      </c>
    </row>
    <row r="142" spans="1:7">
      <c r="A142" s="421">
        <v>8891701</v>
      </c>
      <c r="B142" s="421" t="s">
        <v>573</v>
      </c>
      <c r="C142" s="421" t="s">
        <v>609</v>
      </c>
      <c r="D142" s="421" t="s">
        <v>433</v>
      </c>
      <c r="E142" s="421" t="s">
        <v>173</v>
      </c>
      <c r="F142" s="421" t="s">
        <v>613</v>
      </c>
      <c r="G142" s="421" t="s">
        <v>158</v>
      </c>
    </row>
    <row r="143" spans="1:7">
      <c r="A143" s="421">
        <v>8891704</v>
      </c>
      <c r="B143" s="421" t="s">
        <v>573</v>
      </c>
      <c r="C143" s="421" t="s">
        <v>609</v>
      </c>
      <c r="D143" s="421" t="s">
        <v>425</v>
      </c>
      <c r="E143" s="421" t="s">
        <v>173</v>
      </c>
      <c r="F143" s="421" t="s">
        <v>613</v>
      </c>
      <c r="G143" s="421" t="s">
        <v>975</v>
      </c>
    </row>
    <row r="144" spans="1:7">
      <c r="A144" s="421">
        <v>8800911</v>
      </c>
      <c r="B144" s="421" t="s">
        <v>573</v>
      </c>
      <c r="C144" s="421" t="s">
        <v>609</v>
      </c>
      <c r="D144" s="421" t="s">
        <v>616</v>
      </c>
      <c r="E144" s="421" t="s">
        <v>173</v>
      </c>
      <c r="F144" s="421" t="s">
        <v>613</v>
      </c>
      <c r="G144" s="421" t="s">
        <v>977</v>
      </c>
    </row>
    <row r="145" spans="1:7">
      <c r="A145" s="421">
        <v>8800006</v>
      </c>
      <c r="B145" s="421" t="s">
        <v>573</v>
      </c>
      <c r="C145" s="421" t="s">
        <v>609</v>
      </c>
      <c r="D145" s="421" t="s">
        <v>914</v>
      </c>
      <c r="E145" s="421" t="s">
        <v>173</v>
      </c>
      <c r="F145" s="421" t="s">
        <v>613</v>
      </c>
      <c r="G145" s="421" t="s">
        <v>979</v>
      </c>
    </row>
    <row r="146" spans="1:7">
      <c r="A146" s="421">
        <v>8800002</v>
      </c>
      <c r="B146" s="421" t="s">
        <v>573</v>
      </c>
      <c r="C146" s="421" t="s">
        <v>609</v>
      </c>
      <c r="D146" s="421" t="s">
        <v>984</v>
      </c>
      <c r="E146" s="421" t="s">
        <v>173</v>
      </c>
      <c r="F146" s="421" t="s">
        <v>613</v>
      </c>
      <c r="G146" s="421" t="s">
        <v>986</v>
      </c>
    </row>
    <row r="147" spans="1:7">
      <c r="A147" s="421">
        <v>8800926</v>
      </c>
      <c r="B147" s="421" t="s">
        <v>573</v>
      </c>
      <c r="C147" s="421" t="s">
        <v>609</v>
      </c>
      <c r="D147" s="421" t="s">
        <v>987</v>
      </c>
      <c r="E147" s="421" t="s">
        <v>173</v>
      </c>
      <c r="F147" s="421" t="s">
        <v>613</v>
      </c>
      <c r="G147" s="421" t="s">
        <v>872</v>
      </c>
    </row>
    <row r="148" spans="1:7">
      <c r="A148" s="421">
        <v>8802232</v>
      </c>
      <c r="B148" s="421" t="s">
        <v>573</v>
      </c>
      <c r="C148" s="421" t="s">
        <v>609</v>
      </c>
      <c r="D148" s="421" t="s">
        <v>988</v>
      </c>
      <c r="E148" s="421" t="s">
        <v>173</v>
      </c>
      <c r="F148" s="421" t="s">
        <v>613</v>
      </c>
      <c r="G148" s="421" t="s">
        <v>256</v>
      </c>
    </row>
    <row r="149" spans="1:7">
      <c r="A149" s="421">
        <v>8800913</v>
      </c>
      <c r="B149" s="421" t="s">
        <v>573</v>
      </c>
      <c r="C149" s="421" t="s">
        <v>609</v>
      </c>
      <c r="D149" s="421" t="s">
        <v>991</v>
      </c>
      <c r="E149" s="421" t="s">
        <v>173</v>
      </c>
      <c r="F149" s="421" t="s">
        <v>613</v>
      </c>
      <c r="G149" s="421" t="s">
        <v>992</v>
      </c>
    </row>
    <row r="150" spans="1:7">
      <c r="A150" s="421">
        <v>8800916</v>
      </c>
      <c r="B150" s="421" t="s">
        <v>573</v>
      </c>
      <c r="C150" s="421" t="s">
        <v>609</v>
      </c>
      <c r="D150" s="421" t="s">
        <v>970</v>
      </c>
      <c r="E150" s="421" t="s">
        <v>173</v>
      </c>
      <c r="F150" s="421" t="s">
        <v>613</v>
      </c>
      <c r="G150" s="421" t="s">
        <v>994</v>
      </c>
    </row>
    <row r="151" spans="1:7">
      <c r="A151" s="421">
        <v>8800915</v>
      </c>
      <c r="B151" s="421" t="s">
        <v>573</v>
      </c>
      <c r="C151" s="421" t="s">
        <v>609</v>
      </c>
      <c r="D151" s="421" t="s">
        <v>995</v>
      </c>
      <c r="E151" s="421" t="s">
        <v>173</v>
      </c>
      <c r="F151" s="421" t="s">
        <v>613</v>
      </c>
      <c r="G151" s="421" t="s">
        <v>996</v>
      </c>
    </row>
    <row r="152" spans="1:7">
      <c r="A152" s="421">
        <v>8800014</v>
      </c>
      <c r="B152" s="421" t="s">
        <v>573</v>
      </c>
      <c r="C152" s="421" t="s">
        <v>609</v>
      </c>
      <c r="D152" s="421" t="s">
        <v>35</v>
      </c>
      <c r="E152" s="421" t="s">
        <v>173</v>
      </c>
      <c r="F152" s="421" t="s">
        <v>613</v>
      </c>
      <c r="G152" s="421" t="s">
        <v>255</v>
      </c>
    </row>
    <row r="153" spans="1:7">
      <c r="A153" s="421">
        <v>8800861</v>
      </c>
      <c r="B153" s="421" t="s">
        <v>573</v>
      </c>
      <c r="C153" s="421" t="s">
        <v>609</v>
      </c>
      <c r="D153" s="421" t="s">
        <v>1000</v>
      </c>
      <c r="E153" s="421" t="s">
        <v>173</v>
      </c>
      <c r="F153" s="421" t="s">
        <v>613</v>
      </c>
      <c r="G153" s="421" t="s">
        <v>1001</v>
      </c>
    </row>
    <row r="154" spans="1:7">
      <c r="A154" s="421">
        <v>8800936</v>
      </c>
      <c r="B154" s="421" t="s">
        <v>573</v>
      </c>
      <c r="C154" s="421" t="s">
        <v>609</v>
      </c>
      <c r="D154" s="421" t="s">
        <v>335</v>
      </c>
      <c r="E154" s="421" t="s">
        <v>173</v>
      </c>
      <c r="F154" s="421" t="s">
        <v>613</v>
      </c>
      <c r="G154" s="421" t="s">
        <v>1003</v>
      </c>
    </row>
    <row r="155" spans="1:7">
      <c r="A155" s="421">
        <v>8800935</v>
      </c>
      <c r="B155" s="421" t="s">
        <v>573</v>
      </c>
      <c r="C155" s="421" t="s">
        <v>609</v>
      </c>
      <c r="D155" s="421" t="s">
        <v>953</v>
      </c>
      <c r="E155" s="421" t="s">
        <v>173</v>
      </c>
      <c r="F155" s="421" t="s">
        <v>613</v>
      </c>
      <c r="G155" s="421" t="s">
        <v>1007</v>
      </c>
    </row>
    <row r="156" spans="1:7">
      <c r="A156" s="421">
        <v>8800928</v>
      </c>
      <c r="B156" s="421" t="s">
        <v>573</v>
      </c>
      <c r="C156" s="421" t="s">
        <v>609</v>
      </c>
      <c r="D156" s="421" t="s">
        <v>445</v>
      </c>
      <c r="E156" s="421" t="s">
        <v>173</v>
      </c>
      <c r="F156" s="421" t="s">
        <v>613</v>
      </c>
      <c r="G156" s="421" t="s">
        <v>847</v>
      </c>
    </row>
    <row r="157" spans="1:7">
      <c r="A157" s="421">
        <v>8802114</v>
      </c>
      <c r="B157" s="421" t="s">
        <v>573</v>
      </c>
      <c r="C157" s="421" t="s">
        <v>609</v>
      </c>
      <c r="D157" s="421" t="s">
        <v>726</v>
      </c>
      <c r="E157" s="421" t="s">
        <v>173</v>
      </c>
      <c r="F157" s="421" t="s">
        <v>613</v>
      </c>
      <c r="G157" s="421" t="s">
        <v>1009</v>
      </c>
    </row>
    <row r="158" spans="1:7">
      <c r="A158" s="421">
        <v>8800025</v>
      </c>
      <c r="B158" s="421" t="s">
        <v>573</v>
      </c>
      <c r="C158" s="421" t="s">
        <v>609</v>
      </c>
      <c r="D158" s="421" t="s">
        <v>730</v>
      </c>
      <c r="E158" s="421" t="s">
        <v>173</v>
      </c>
      <c r="F158" s="421" t="s">
        <v>613</v>
      </c>
      <c r="G158" s="421" t="s">
        <v>1010</v>
      </c>
    </row>
    <row r="159" spans="1:7">
      <c r="A159" s="421">
        <v>8800853</v>
      </c>
      <c r="B159" s="421" t="s">
        <v>573</v>
      </c>
      <c r="C159" s="421" t="s">
        <v>609</v>
      </c>
      <c r="D159" s="421" t="s">
        <v>1013</v>
      </c>
      <c r="E159" s="421" t="s">
        <v>173</v>
      </c>
      <c r="F159" s="421" t="s">
        <v>613</v>
      </c>
      <c r="G159" s="421" t="s">
        <v>23</v>
      </c>
    </row>
    <row r="160" spans="1:7">
      <c r="A160" s="421">
        <v>8800904</v>
      </c>
      <c r="B160" s="421" t="s">
        <v>573</v>
      </c>
      <c r="C160" s="421" t="s">
        <v>609</v>
      </c>
      <c r="D160" s="421" t="s">
        <v>1014</v>
      </c>
      <c r="E160" s="421" t="s">
        <v>173</v>
      </c>
      <c r="F160" s="421" t="s">
        <v>613</v>
      </c>
      <c r="G160" s="421" t="s">
        <v>759</v>
      </c>
    </row>
    <row r="161" spans="1:7">
      <c r="A161" s="421">
        <v>8800905</v>
      </c>
      <c r="B161" s="421" t="s">
        <v>573</v>
      </c>
      <c r="C161" s="421" t="s">
        <v>609</v>
      </c>
      <c r="D161" s="421" t="s">
        <v>1016</v>
      </c>
      <c r="E161" s="421" t="s">
        <v>173</v>
      </c>
      <c r="F161" s="421" t="s">
        <v>613</v>
      </c>
      <c r="G161" s="421" t="s">
        <v>1020</v>
      </c>
    </row>
    <row r="162" spans="1:7">
      <c r="A162" s="421">
        <v>8802115</v>
      </c>
      <c r="B162" s="421" t="s">
        <v>573</v>
      </c>
      <c r="C162" s="421" t="s">
        <v>609</v>
      </c>
      <c r="D162" s="421" t="s">
        <v>912</v>
      </c>
      <c r="E162" s="421" t="s">
        <v>173</v>
      </c>
      <c r="F162" s="421" t="s">
        <v>613</v>
      </c>
      <c r="G162" s="421" t="s">
        <v>414</v>
      </c>
    </row>
    <row r="163" spans="1:7">
      <c r="A163" s="421">
        <v>8800826</v>
      </c>
      <c r="B163" s="421" t="s">
        <v>573</v>
      </c>
      <c r="C163" s="421" t="s">
        <v>609</v>
      </c>
      <c r="D163" s="421" t="s">
        <v>1023</v>
      </c>
      <c r="E163" s="421" t="s">
        <v>173</v>
      </c>
      <c r="F163" s="421" t="s">
        <v>613</v>
      </c>
      <c r="G163" s="421" t="s">
        <v>26</v>
      </c>
    </row>
    <row r="164" spans="1:7">
      <c r="A164" s="421">
        <v>8800124</v>
      </c>
      <c r="B164" s="421" t="s">
        <v>573</v>
      </c>
      <c r="C164" s="421" t="s">
        <v>609</v>
      </c>
      <c r="D164" s="421" t="s">
        <v>149</v>
      </c>
      <c r="E164" s="421" t="s">
        <v>173</v>
      </c>
      <c r="F164" s="421" t="s">
        <v>613</v>
      </c>
      <c r="G164" s="421" t="s">
        <v>1024</v>
      </c>
    </row>
    <row r="165" spans="1:7">
      <c r="A165" s="421">
        <v>8800027</v>
      </c>
      <c r="B165" s="421" t="s">
        <v>573</v>
      </c>
      <c r="C165" s="421" t="s">
        <v>609</v>
      </c>
      <c r="D165" s="421" t="s">
        <v>683</v>
      </c>
      <c r="E165" s="421" t="s">
        <v>173</v>
      </c>
      <c r="F165" s="421" t="s">
        <v>613</v>
      </c>
      <c r="G165" s="421" t="s">
        <v>921</v>
      </c>
    </row>
    <row r="166" spans="1:7">
      <c r="A166" s="421">
        <v>8800818</v>
      </c>
      <c r="B166" s="421" t="s">
        <v>573</v>
      </c>
      <c r="C166" s="421" t="s">
        <v>609</v>
      </c>
      <c r="D166" s="421" t="s">
        <v>1025</v>
      </c>
      <c r="E166" s="421" t="s">
        <v>173</v>
      </c>
      <c r="F166" s="421" t="s">
        <v>613</v>
      </c>
      <c r="G166" s="421" t="s">
        <v>1027</v>
      </c>
    </row>
    <row r="167" spans="1:7">
      <c r="A167" s="421">
        <v>8800811</v>
      </c>
      <c r="B167" s="421" t="s">
        <v>573</v>
      </c>
      <c r="C167" s="421" t="s">
        <v>609</v>
      </c>
      <c r="D167" s="421" t="s">
        <v>1028</v>
      </c>
      <c r="E167" s="421" t="s">
        <v>173</v>
      </c>
      <c r="F167" s="421" t="s">
        <v>613</v>
      </c>
      <c r="G167" s="421" t="s">
        <v>1029</v>
      </c>
    </row>
    <row r="168" spans="1:7">
      <c r="A168" s="421">
        <v>8800016</v>
      </c>
      <c r="B168" s="421" t="s">
        <v>573</v>
      </c>
      <c r="C168" s="421" t="s">
        <v>609</v>
      </c>
      <c r="D168" s="421" t="s">
        <v>1035</v>
      </c>
      <c r="E168" s="421" t="s">
        <v>173</v>
      </c>
      <c r="F168" s="421" t="s">
        <v>613</v>
      </c>
      <c r="G168" s="421" t="s">
        <v>18</v>
      </c>
    </row>
    <row r="169" spans="1:7">
      <c r="A169" s="421">
        <v>8800036</v>
      </c>
      <c r="B169" s="421" t="s">
        <v>573</v>
      </c>
      <c r="C169" s="421" t="s">
        <v>609</v>
      </c>
      <c r="D169" s="421" t="s">
        <v>655</v>
      </c>
      <c r="E169" s="421" t="s">
        <v>173</v>
      </c>
      <c r="F169" s="421" t="s">
        <v>613</v>
      </c>
      <c r="G169" s="421" t="s">
        <v>325</v>
      </c>
    </row>
    <row r="170" spans="1:7">
      <c r="A170" s="421">
        <v>8800026</v>
      </c>
      <c r="B170" s="421" t="s">
        <v>573</v>
      </c>
      <c r="C170" s="421" t="s">
        <v>609</v>
      </c>
      <c r="D170" s="421" t="s">
        <v>1039</v>
      </c>
      <c r="E170" s="421" t="s">
        <v>173</v>
      </c>
      <c r="F170" s="421" t="s">
        <v>613</v>
      </c>
      <c r="G170" s="421" t="s">
        <v>1042</v>
      </c>
    </row>
    <row r="171" spans="1:7">
      <c r="A171" s="421">
        <v>8800939</v>
      </c>
      <c r="B171" s="421" t="s">
        <v>573</v>
      </c>
      <c r="C171" s="421" t="s">
        <v>609</v>
      </c>
      <c r="D171" s="421" t="s">
        <v>1044</v>
      </c>
      <c r="E171" s="421" t="s">
        <v>173</v>
      </c>
      <c r="F171" s="421" t="s">
        <v>613</v>
      </c>
      <c r="G171" s="421" t="s">
        <v>444</v>
      </c>
    </row>
    <row r="172" spans="1:7">
      <c r="A172" s="421">
        <v>8800930</v>
      </c>
      <c r="B172" s="421" t="s">
        <v>573</v>
      </c>
      <c r="C172" s="421" t="s">
        <v>609</v>
      </c>
      <c r="D172" s="421" t="s">
        <v>1046</v>
      </c>
      <c r="E172" s="421" t="s">
        <v>173</v>
      </c>
      <c r="F172" s="421" t="s">
        <v>613</v>
      </c>
      <c r="G172" s="421" t="s">
        <v>1047</v>
      </c>
    </row>
    <row r="173" spans="1:7">
      <c r="A173" s="421">
        <v>8800007</v>
      </c>
      <c r="B173" s="421" t="s">
        <v>573</v>
      </c>
      <c r="C173" s="421" t="s">
        <v>609</v>
      </c>
      <c r="D173" s="421" t="s">
        <v>1008</v>
      </c>
      <c r="E173" s="421" t="s">
        <v>173</v>
      </c>
      <c r="F173" s="421" t="s">
        <v>613</v>
      </c>
      <c r="G173" s="421" t="s">
        <v>1052</v>
      </c>
    </row>
    <row r="174" spans="1:7">
      <c r="A174" s="421">
        <v>8800832</v>
      </c>
      <c r="B174" s="421" t="s">
        <v>573</v>
      </c>
      <c r="C174" s="421" t="s">
        <v>609</v>
      </c>
      <c r="D174" s="421" t="s">
        <v>1054</v>
      </c>
      <c r="E174" s="421" t="s">
        <v>173</v>
      </c>
      <c r="F174" s="421" t="s">
        <v>613</v>
      </c>
      <c r="G174" s="421" t="s">
        <v>651</v>
      </c>
    </row>
    <row r="175" spans="1:7">
      <c r="A175" s="421">
        <v>8800825</v>
      </c>
      <c r="B175" s="421" t="s">
        <v>573</v>
      </c>
      <c r="C175" s="421" t="s">
        <v>609</v>
      </c>
      <c r="D175" s="421" t="s">
        <v>1056</v>
      </c>
      <c r="E175" s="421" t="s">
        <v>173</v>
      </c>
      <c r="F175" s="421" t="s">
        <v>613</v>
      </c>
      <c r="G175" s="421" t="s">
        <v>1058</v>
      </c>
    </row>
    <row r="176" spans="1:7">
      <c r="A176" s="421">
        <v>8800901</v>
      </c>
      <c r="B176" s="421" t="s">
        <v>573</v>
      </c>
      <c r="C176" s="421" t="s">
        <v>609</v>
      </c>
      <c r="D176" s="421" t="s">
        <v>1059</v>
      </c>
      <c r="E176" s="421" t="s">
        <v>173</v>
      </c>
      <c r="F176" s="421" t="s">
        <v>613</v>
      </c>
      <c r="G176" s="421" t="s">
        <v>865</v>
      </c>
    </row>
    <row r="177" spans="1:7">
      <c r="A177" s="421">
        <v>8800856</v>
      </c>
      <c r="B177" s="421" t="s">
        <v>573</v>
      </c>
      <c r="C177" s="421" t="s">
        <v>609</v>
      </c>
      <c r="D177" s="421" t="s">
        <v>1063</v>
      </c>
      <c r="E177" s="421" t="s">
        <v>173</v>
      </c>
      <c r="F177" s="421" t="s">
        <v>613</v>
      </c>
      <c r="G177" s="421" t="s">
        <v>1019</v>
      </c>
    </row>
    <row r="178" spans="1:7">
      <c r="A178" s="421">
        <v>8800806</v>
      </c>
      <c r="B178" s="421" t="s">
        <v>573</v>
      </c>
      <c r="C178" s="421" t="s">
        <v>609</v>
      </c>
      <c r="D178" s="421" t="s">
        <v>133</v>
      </c>
      <c r="E178" s="421" t="s">
        <v>173</v>
      </c>
      <c r="F178" s="421" t="s">
        <v>613</v>
      </c>
      <c r="G178" s="421" t="s">
        <v>1064</v>
      </c>
    </row>
    <row r="179" spans="1:7">
      <c r="A179" s="421">
        <v>8800125</v>
      </c>
      <c r="B179" s="421" t="s">
        <v>573</v>
      </c>
      <c r="C179" s="421" t="s">
        <v>609</v>
      </c>
      <c r="D179" s="421" t="s">
        <v>656</v>
      </c>
      <c r="E179" s="421" t="s">
        <v>173</v>
      </c>
      <c r="F179" s="421" t="s">
        <v>613</v>
      </c>
      <c r="G179" s="421" t="s">
        <v>134</v>
      </c>
    </row>
    <row r="180" spans="1:7">
      <c r="A180" s="421">
        <v>8800946</v>
      </c>
      <c r="B180" s="421" t="s">
        <v>573</v>
      </c>
      <c r="C180" s="421" t="s">
        <v>609</v>
      </c>
      <c r="D180" s="421" t="s">
        <v>1068</v>
      </c>
      <c r="E180" s="421" t="s">
        <v>173</v>
      </c>
      <c r="F180" s="421" t="s">
        <v>613</v>
      </c>
      <c r="G180" s="421" t="s">
        <v>1070</v>
      </c>
    </row>
    <row r="181" spans="1:7">
      <c r="A181" s="421">
        <v>8800945</v>
      </c>
      <c r="B181" s="421" t="s">
        <v>573</v>
      </c>
      <c r="C181" s="421" t="s">
        <v>609</v>
      </c>
      <c r="D181" s="421" t="s">
        <v>1071</v>
      </c>
      <c r="E181" s="421" t="s">
        <v>173</v>
      </c>
      <c r="F181" s="421" t="s">
        <v>613</v>
      </c>
      <c r="G181" s="421" t="s">
        <v>1074</v>
      </c>
    </row>
    <row r="182" spans="1:7">
      <c r="A182" s="421">
        <v>8800031</v>
      </c>
      <c r="B182" s="421" t="s">
        <v>573</v>
      </c>
      <c r="C182" s="421" t="s">
        <v>609</v>
      </c>
      <c r="D182" s="421" t="s">
        <v>1078</v>
      </c>
      <c r="E182" s="421" t="s">
        <v>173</v>
      </c>
      <c r="F182" s="421" t="s">
        <v>613</v>
      </c>
      <c r="G182" s="421" t="s">
        <v>225</v>
      </c>
    </row>
    <row r="183" spans="1:7">
      <c r="A183" s="421">
        <v>8800931</v>
      </c>
      <c r="B183" s="421" t="s">
        <v>573</v>
      </c>
      <c r="C183" s="421" t="s">
        <v>609</v>
      </c>
      <c r="D183" s="421" t="s">
        <v>1082</v>
      </c>
      <c r="E183" s="421" t="s">
        <v>173</v>
      </c>
      <c r="F183" s="421" t="s">
        <v>613</v>
      </c>
      <c r="G183" s="421" t="s">
        <v>1083</v>
      </c>
    </row>
    <row r="184" spans="1:7">
      <c r="A184" s="421">
        <v>8800046</v>
      </c>
      <c r="B184" s="421" t="s">
        <v>573</v>
      </c>
      <c r="C184" s="421" t="s">
        <v>609</v>
      </c>
      <c r="D184" s="421" t="s">
        <v>1011</v>
      </c>
      <c r="E184" s="421" t="s">
        <v>173</v>
      </c>
      <c r="F184" s="421" t="s">
        <v>613</v>
      </c>
      <c r="G184" s="421" t="s">
        <v>653</v>
      </c>
    </row>
    <row r="185" spans="1:7">
      <c r="A185" s="421">
        <v>8800047</v>
      </c>
      <c r="B185" s="421" t="s">
        <v>573</v>
      </c>
      <c r="C185" s="421" t="s">
        <v>609</v>
      </c>
      <c r="D185" s="421" t="s">
        <v>1084</v>
      </c>
      <c r="E185" s="421" t="s">
        <v>173</v>
      </c>
      <c r="F185" s="421" t="s">
        <v>613</v>
      </c>
      <c r="G185" s="421" t="s">
        <v>997</v>
      </c>
    </row>
    <row r="186" spans="1:7">
      <c r="A186" s="421">
        <v>8800042</v>
      </c>
      <c r="B186" s="421" t="s">
        <v>573</v>
      </c>
      <c r="C186" s="421" t="s">
        <v>609</v>
      </c>
      <c r="D186" s="421" t="s">
        <v>1087</v>
      </c>
      <c r="E186" s="421" t="s">
        <v>173</v>
      </c>
      <c r="F186" s="421" t="s">
        <v>613</v>
      </c>
      <c r="G186" s="421" t="s">
        <v>1088</v>
      </c>
    </row>
    <row r="187" spans="1:7">
      <c r="A187" s="421">
        <v>8800802</v>
      </c>
      <c r="B187" s="421" t="s">
        <v>573</v>
      </c>
      <c r="C187" s="421" t="s">
        <v>609</v>
      </c>
      <c r="D187" s="421" t="s">
        <v>1089</v>
      </c>
      <c r="E187" s="421" t="s">
        <v>173</v>
      </c>
      <c r="F187" s="421" t="s">
        <v>613</v>
      </c>
      <c r="G187" s="421" t="s">
        <v>1060</v>
      </c>
    </row>
    <row r="188" spans="1:7">
      <c r="A188" s="421">
        <v>8800123</v>
      </c>
      <c r="B188" s="421" t="s">
        <v>573</v>
      </c>
      <c r="C188" s="421" t="s">
        <v>609</v>
      </c>
      <c r="D188" s="421" t="s">
        <v>1030</v>
      </c>
      <c r="E188" s="421" t="s">
        <v>173</v>
      </c>
      <c r="F188" s="421" t="s">
        <v>613</v>
      </c>
      <c r="G188" s="421" t="s">
        <v>719</v>
      </c>
    </row>
    <row r="189" spans="1:7">
      <c r="A189" s="421">
        <v>8891716</v>
      </c>
      <c r="B189" s="421" t="s">
        <v>573</v>
      </c>
      <c r="C189" s="421" t="s">
        <v>609</v>
      </c>
      <c r="D189" s="421" t="s">
        <v>329</v>
      </c>
      <c r="E189" s="421" t="s">
        <v>173</v>
      </c>
      <c r="F189" s="421" t="s">
        <v>613</v>
      </c>
      <c r="G189" s="421" t="s">
        <v>519</v>
      </c>
    </row>
    <row r="190" spans="1:7">
      <c r="A190" s="421">
        <v>8802116</v>
      </c>
      <c r="B190" s="421" t="s">
        <v>573</v>
      </c>
      <c r="C190" s="421" t="s">
        <v>609</v>
      </c>
      <c r="D190" s="421" t="s">
        <v>397</v>
      </c>
      <c r="E190" s="421" t="s">
        <v>173</v>
      </c>
      <c r="F190" s="421" t="s">
        <v>613</v>
      </c>
      <c r="G190" s="421" t="s">
        <v>1576</v>
      </c>
    </row>
    <row r="191" spans="1:7">
      <c r="A191" s="421">
        <v>8800873</v>
      </c>
      <c r="B191" s="421" t="s">
        <v>573</v>
      </c>
      <c r="C191" s="421" t="s">
        <v>609</v>
      </c>
      <c r="D191" s="421" t="s">
        <v>981</v>
      </c>
      <c r="E191" s="421" t="s">
        <v>173</v>
      </c>
      <c r="F191" s="421" t="s">
        <v>613</v>
      </c>
      <c r="G191" s="421" t="s">
        <v>1090</v>
      </c>
    </row>
    <row r="192" spans="1:7">
      <c r="A192" s="421">
        <v>8800922</v>
      </c>
      <c r="B192" s="421" t="s">
        <v>573</v>
      </c>
      <c r="C192" s="421" t="s">
        <v>609</v>
      </c>
      <c r="D192" s="421" t="s">
        <v>1093</v>
      </c>
      <c r="E192" s="421" t="s">
        <v>173</v>
      </c>
      <c r="F192" s="421" t="s">
        <v>613</v>
      </c>
      <c r="G192" s="421" t="s">
        <v>1094</v>
      </c>
    </row>
    <row r="193" spans="1:7">
      <c r="A193" s="421">
        <v>8800925</v>
      </c>
      <c r="B193" s="421" t="s">
        <v>573</v>
      </c>
      <c r="C193" s="421" t="s">
        <v>609</v>
      </c>
      <c r="D193" s="421" t="s">
        <v>1096</v>
      </c>
      <c r="E193" s="421" t="s">
        <v>173</v>
      </c>
      <c r="F193" s="421" t="s">
        <v>613</v>
      </c>
      <c r="G193" s="421" t="s">
        <v>710</v>
      </c>
    </row>
    <row r="194" spans="1:7">
      <c r="A194" s="421">
        <v>8800921</v>
      </c>
      <c r="B194" s="421" t="s">
        <v>573</v>
      </c>
      <c r="C194" s="421" t="s">
        <v>609</v>
      </c>
      <c r="D194" s="421" t="s">
        <v>1099</v>
      </c>
      <c r="E194" s="421" t="s">
        <v>173</v>
      </c>
      <c r="F194" s="421" t="s">
        <v>613</v>
      </c>
      <c r="G194" s="421" t="s">
        <v>1100</v>
      </c>
    </row>
    <row r="195" spans="1:7">
      <c r="A195" s="421">
        <v>8800863</v>
      </c>
      <c r="B195" s="421" t="s">
        <v>573</v>
      </c>
      <c r="C195" s="421" t="s">
        <v>609</v>
      </c>
      <c r="D195" s="421" t="s">
        <v>285</v>
      </c>
      <c r="E195" s="421" t="s">
        <v>173</v>
      </c>
      <c r="F195" s="421" t="s">
        <v>613</v>
      </c>
      <c r="G195" s="421" t="s">
        <v>1102</v>
      </c>
    </row>
    <row r="196" spans="1:7">
      <c r="A196" s="421">
        <v>8800013</v>
      </c>
      <c r="B196" s="421" t="s">
        <v>573</v>
      </c>
      <c r="C196" s="421" t="s">
        <v>609</v>
      </c>
      <c r="D196" s="421" t="s">
        <v>1106</v>
      </c>
      <c r="E196" s="421" t="s">
        <v>173</v>
      </c>
      <c r="F196" s="421" t="s">
        <v>613</v>
      </c>
      <c r="G196" s="421" t="s">
        <v>1110</v>
      </c>
    </row>
    <row r="197" spans="1:7">
      <c r="A197" s="421">
        <v>8800865</v>
      </c>
      <c r="B197" s="421" t="s">
        <v>573</v>
      </c>
      <c r="C197" s="421" t="s">
        <v>609</v>
      </c>
      <c r="D197" s="421" t="s">
        <v>993</v>
      </c>
      <c r="E197" s="421" t="s">
        <v>173</v>
      </c>
      <c r="F197" s="421" t="s">
        <v>613</v>
      </c>
      <c r="G197" s="421" t="s">
        <v>506</v>
      </c>
    </row>
    <row r="198" spans="1:7">
      <c r="A198" s="421">
        <v>8800929</v>
      </c>
      <c r="B198" s="421" t="s">
        <v>573</v>
      </c>
      <c r="C198" s="421" t="s">
        <v>609</v>
      </c>
      <c r="D198" s="421" t="s">
        <v>671</v>
      </c>
      <c r="E198" s="421" t="s">
        <v>173</v>
      </c>
      <c r="F198" s="421" t="s">
        <v>613</v>
      </c>
      <c r="G198" s="421" t="s">
        <v>1116</v>
      </c>
    </row>
    <row r="199" spans="1:7">
      <c r="A199" s="421">
        <v>8800813</v>
      </c>
      <c r="B199" s="421" t="s">
        <v>573</v>
      </c>
      <c r="C199" s="421" t="s">
        <v>609</v>
      </c>
      <c r="D199" s="421" t="s">
        <v>1117</v>
      </c>
      <c r="E199" s="421" t="s">
        <v>173</v>
      </c>
      <c r="F199" s="421" t="s">
        <v>613</v>
      </c>
      <c r="G199" s="421" t="s">
        <v>1119</v>
      </c>
    </row>
    <row r="200" spans="1:7">
      <c r="A200" s="421">
        <v>8800052</v>
      </c>
      <c r="B200" s="421" t="s">
        <v>573</v>
      </c>
      <c r="C200" s="421" t="s">
        <v>609</v>
      </c>
      <c r="D200" s="421" t="s">
        <v>1120</v>
      </c>
      <c r="E200" s="421" t="s">
        <v>173</v>
      </c>
      <c r="F200" s="421" t="s">
        <v>613</v>
      </c>
      <c r="G200" s="421" t="s">
        <v>634</v>
      </c>
    </row>
    <row r="201" spans="1:7">
      <c r="A201" s="421">
        <v>8800858</v>
      </c>
      <c r="B201" s="421" t="s">
        <v>573</v>
      </c>
      <c r="C201" s="421" t="s">
        <v>609</v>
      </c>
      <c r="D201" s="421" t="s">
        <v>640</v>
      </c>
      <c r="E201" s="421" t="s">
        <v>173</v>
      </c>
      <c r="F201" s="421" t="s">
        <v>613</v>
      </c>
      <c r="G201" s="421" t="s">
        <v>796</v>
      </c>
    </row>
    <row r="202" spans="1:7">
      <c r="A202" s="421">
        <v>8800851</v>
      </c>
      <c r="B202" s="421" t="s">
        <v>573</v>
      </c>
      <c r="C202" s="421" t="s">
        <v>609</v>
      </c>
      <c r="D202" s="421" t="s">
        <v>1122</v>
      </c>
      <c r="E202" s="421" t="s">
        <v>173</v>
      </c>
      <c r="F202" s="421" t="s">
        <v>613</v>
      </c>
      <c r="G202" s="421" t="s">
        <v>1123</v>
      </c>
    </row>
    <row r="203" spans="1:7">
      <c r="A203" s="421">
        <v>8800037</v>
      </c>
      <c r="B203" s="421" t="s">
        <v>573</v>
      </c>
      <c r="C203" s="421" t="s">
        <v>609</v>
      </c>
      <c r="D203" s="421" t="s">
        <v>1124</v>
      </c>
      <c r="E203" s="421" t="s">
        <v>173</v>
      </c>
      <c r="F203" s="421" t="s">
        <v>613</v>
      </c>
      <c r="G203" s="421" t="s">
        <v>1127</v>
      </c>
    </row>
    <row r="204" spans="1:7">
      <c r="A204" s="421">
        <v>8800005</v>
      </c>
      <c r="B204" s="421" t="s">
        <v>573</v>
      </c>
      <c r="C204" s="421" t="s">
        <v>609</v>
      </c>
      <c r="D204" s="421" t="s">
        <v>764</v>
      </c>
      <c r="E204" s="421" t="s">
        <v>173</v>
      </c>
      <c r="F204" s="421" t="s">
        <v>613</v>
      </c>
      <c r="G204" s="421" t="s">
        <v>1129</v>
      </c>
    </row>
    <row r="205" spans="1:7">
      <c r="A205" s="421">
        <v>8800055</v>
      </c>
      <c r="B205" s="421" t="s">
        <v>573</v>
      </c>
      <c r="C205" s="421" t="s">
        <v>609</v>
      </c>
      <c r="D205" s="421" t="s">
        <v>1130</v>
      </c>
      <c r="E205" s="421" t="s">
        <v>173</v>
      </c>
      <c r="F205" s="421" t="s">
        <v>613</v>
      </c>
      <c r="G205" s="421" t="s">
        <v>400</v>
      </c>
    </row>
    <row r="206" spans="1:7">
      <c r="A206" s="421">
        <v>8800906</v>
      </c>
      <c r="B206" s="421" t="s">
        <v>573</v>
      </c>
      <c r="C206" s="421" t="s">
        <v>609</v>
      </c>
      <c r="D206" s="421" t="s">
        <v>765</v>
      </c>
      <c r="E206" s="421" t="s">
        <v>173</v>
      </c>
      <c r="F206" s="421" t="s">
        <v>613</v>
      </c>
      <c r="G206" s="421" t="s">
        <v>1131</v>
      </c>
    </row>
    <row r="207" spans="1:7">
      <c r="A207" s="421">
        <v>8800879</v>
      </c>
      <c r="B207" s="421" t="s">
        <v>573</v>
      </c>
      <c r="C207" s="421" t="s">
        <v>609</v>
      </c>
      <c r="D207" s="421" t="s">
        <v>1133</v>
      </c>
      <c r="E207" s="421" t="s">
        <v>173</v>
      </c>
      <c r="F207" s="421" t="s">
        <v>613</v>
      </c>
      <c r="G207" s="421" t="s">
        <v>1134</v>
      </c>
    </row>
    <row r="208" spans="1:7">
      <c r="A208" s="421">
        <v>8800804</v>
      </c>
      <c r="B208" s="421" t="s">
        <v>573</v>
      </c>
      <c r="C208" s="421" t="s">
        <v>609</v>
      </c>
      <c r="D208" s="421" t="s">
        <v>222</v>
      </c>
      <c r="E208" s="421" t="s">
        <v>173</v>
      </c>
      <c r="F208" s="421" t="s">
        <v>613</v>
      </c>
      <c r="G208" s="421" t="s">
        <v>1136</v>
      </c>
    </row>
    <row r="209" spans="1:7">
      <c r="A209" s="421">
        <v>8800914</v>
      </c>
      <c r="B209" s="421" t="s">
        <v>573</v>
      </c>
      <c r="C209" s="421" t="s">
        <v>609</v>
      </c>
      <c r="D209" s="421" t="s">
        <v>1138</v>
      </c>
      <c r="E209" s="421" t="s">
        <v>173</v>
      </c>
      <c r="F209" s="421" t="s">
        <v>613</v>
      </c>
      <c r="G209" s="421" t="s">
        <v>1139</v>
      </c>
    </row>
    <row r="210" spans="1:7">
      <c r="A210" s="421">
        <v>8800877</v>
      </c>
      <c r="B210" s="421" t="s">
        <v>573</v>
      </c>
      <c r="C210" s="421" t="s">
        <v>609</v>
      </c>
      <c r="D210" s="421" t="s">
        <v>1140</v>
      </c>
      <c r="E210" s="421" t="s">
        <v>173</v>
      </c>
      <c r="F210" s="421" t="s">
        <v>613</v>
      </c>
      <c r="G210" s="421" t="s">
        <v>239</v>
      </c>
    </row>
    <row r="211" spans="1:7">
      <c r="A211" s="421">
        <v>8800837</v>
      </c>
      <c r="B211" s="421" t="s">
        <v>573</v>
      </c>
      <c r="C211" s="421" t="s">
        <v>609</v>
      </c>
      <c r="D211" s="421" t="s">
        <v>207</v>
      </c>
      <c r="E211" s="421" t="s">
        <v>173</v>
      </c>
      <c r="F211" s="421" t="s">
        <v>613</v>
      </c>
      <c r="G211" s="421" t="s">
        <v>1141</v>
      </c>
    </row>
    <row r="212" spans="1:7">
      <c r="A212" s="421">
        <v>8800004</v>
      </c>
      <c r="B212" s="421" t="s">
        <v>573</v>
      </c>
      <c r="C212" s="421" t="s">
        <v>609</v>
      </c>
      <c r="D212" s="421" t="s">
        <v>825</v>
      </c>
      <c r="E212" s="421" t="s">
        <v>173</v>
      </c>
      <c r="F212" s="421" t="s">
        <v>613</v>
      </c>
      <c r="G212" s="421" t="s">
        <v>884</v>
      </c>
    </row>
    <row r="213" spans="1:7">
      <c r="A213" s="421">
        <v>8800844</v>
      </c>
      <c r="B213" s="421" t="s">
        <v>573</v>
      </c>
      <c r="C213" s="421" t="s">
        <v>609</v>
      </c>
      <c r="D213" s="421" t="s">
        <v>834</v>
      </c>
      <c r="E213" s="421" t="s">
        <v>173</v>
      </c>
      <c r="F213" s="421" t="s">
        <v>613</v>
      </c>
      <c r="G213" s="421" t="s">
        <v>897</v>
      </c>
    </row>
    <row r="214" spans="1:7">
      <c r="A214" s="421">
        <v>8800034</v>
      </c>
      <c r="B214" s="421" t="s">
        <v>573</v>
      </c>
      <c r="C214" s="421" t="s">
        <v>609</v>
      </c>
      <c r="D214" s="421" t="s">
        <v>1143</v>
      </c>
      <c r="E214" s="421" t="s">
        <v>173</v>
      </c>
      <c r="F214" s="421" t="s">
        <v>613</v>
      </c>
      <c r="G214" s="421" t="s">
        <v>870</v>
      </c>
    </row>
    <row r="215" spans="1:7">
      <c r="A215" s="421">
        <v>8800836</v>
      </c>
      <c r="B215" s="421" t="s">
        <v>573</v>
      </c>
      <c r="C215" s="421" t="s">
        <v>609</v>
      </c>
      <c r="D215" s="421" t="s">
        <v>786</v>
      </c>
      <c r="E215" s="421" t="s">
        <v>173</v>
      </c>
      <c r="F215" s="421" t="s">
        <v>613</v>
      </c>
      <c r="G215" s="421" t="s">
        <v>756</v>
      </c>
    </row>
    <row r="216" spans="1:7">
      <c r="A216" s="421">
        <v>8800878</v>
      </c>
      <c r="B216" s="421" t="s">
        <v>573</v>
      </c>
      <c r="C216" s="421" t="s">
        <v>609</v>
      </c>
      <c r="D216" s="421" t="s">
        <v>1145</v>
      </c>
      <c r="E216" s="421" t="s">
        <v>173</v>
      </c>
      <c r="F216" s="421" t="s">
        <v>613</v>
      </c>
      <c r="G216" s="421" t="s">
        <v>1147</v>
      </c>
    </row>
    <row r="217" spans="1:7">
      <c r="A217" s="421">
        <v>8802233</v>
      </c>
      <c r="B217" s="421" t="s">
        <v>573</v>
      </c>
      <c r="C217" s="421" t="s">
        <v>609</v>
      </c>
      <c r="D217" s="421" t="s">
        <v>1150</v>
      </c>
      <c r="E217" s="421" t="s">
        <v>173</v>
      </c>
      <c r="F217" s="421" t="s">
        <v>613</v>
      </c>
      <c r="G217" s="421" t="s">
        <v>1152</v>
      </c>
    </row>
    <row r="218" spans="1:7">
      <c r="A218" s="421">
        <v>8800841</v>
      </c>
      <c r="B218" s="421" t="s">
        <v>573</v>
      </c>
      <c r="C218" s="421" t="s">
        <v>609</v>
      </c>
      <c r="D218" s="421" t="s">
        <v>1154</v>
      </c>
      <c r="E218" s="421" t="s">
        <v>173</v>
      </c>
      <c r="F218" s="421" t="s">
        <v>613</v>
      </c>
      <c r="G218" s="421" t="s">
        <v>470</v>
      </c>
    </row>
    <row r="219" spans="1:7">
      <c r="A219" s="421">
        <v>8800907</v>
      </c>
      <c r="B219" s="421" t="s">
        <v>573</v>
      </c>
      <c r="C219" s="421" t="s">
        <v>609</v>
      </c>
      <c r="D219" s="421" t="s">
        <v>1156</v>
      </c>
      <c r="E219" s="421" t="s">
        <v>173</v>
      </c>
      <c r="F219" s="421" t="s">
        <v>613</v>
      </c>
      <c r="G219" s="421" t="s">
        <v>502</v>
      </c>
    </row>
    <row r="220" spans="1:7">
      <c r="A220" s="421">
        <v>8800023</v>
      </c>
      <c r="B220" s="421" t="s">
        <v>573</v>
      </c>
      <c r="C220" s="421" t="s">
        <v>609</v>
      </c>
      <c r="D220" s="421" t="s">
        <v>776</v>
      </c>
      <c r="E220" s="421" t="s">
        <v>173</v>
      </c>
      <c r="F220" s="421" t="s">
        <v>613</v>
      </c>
      <c r="G220" s="421" t="s">
        <v>1157</v>
      </c>
    </row>
    <row r="221" spans="1:7">
      <c r="A221" s="421">
        <v>8850000</v>
      </c>
      <c r="B221" s="421" t="s">
        <v>573</v>
      </c>
      <c r="C221" s="421" t="s">
        <v>1158</v>
      </c>
      <c r="D221" s="421" t="s">
        <v>474</v>
      </c>
      <c r="E221" s="421" t="s">
        <v>173</v>
      </c>
      <c r="F221" s="421" t="s">
        <v>108</v>
      </c>
    </row>
    <row r="222" spans="1:7">
      <c r="A222" s="421">
        <v>8850034</v>
      </c>
      <c r="B222" s="421" t="s">
        <v>573</v>
      </c>
      <c r="C222" s="421" t="s">
        <v>1158</v>
      </c>
      <c r="D222" s="421" t="s">
        <v>1160</v>
      </c>
      <c r="E222" s="421" t="s">
        <v>173</v>
      </c>
      <c r="F222" s="421" t="s">
        <v>108</v>
      </c>
      <c r="G222" s="421" t="s">
        <v>1161</v>
      </c>
    </row>
    <row r="223" spans="1:7">
      <c r="A223" s="421">
        <v>8850041</v>
      </c>
      <c r="B223" s="421" t="s">
        <v>573</v>
      </c>
      <c r="C223" s="421" t="s">
        <v>1158</v>
      </c>
      <c r="D223" s="421" t="s">
        <v>853</v>
      </c>
      <c r="E223" s="421" t="s">
        <v>173</v>
      </c>
      <c r="F223" s="421" t="s">
        <v>108</v>
      </c>
      <c r="G223" s="421" t="s">
        <v>1162</v>
      </c>
    </row>
    <row r="224" spans="1:7">
      <c r="A224" s="421">
        <v>8850064</v>
      </c>
      <c r="B224" s="421" t="s">
        <v>573</v>
      </c>
      <c r="C224" s="421" t="s">
        <v>1158</v>
      </c>
      <c r="D224" s="421" t="s">
        <v>704</v>
      </c>
      <c r="E224" s="421" t="s">
        <v>173</v>
      </c>
      <c r="F224" s="421" t="s">
        <v>108</v>
      </c>
      <c r="G224" s="421" t="s">
        <v>1166</v>
      </c>
    </row>
    <row r="225" spans="1:7">
      <c r="A225" s="421">
        <v>8851101</v>
      </c>
      <c r="B225" s="421" t="s">
        <v>573</v>
      </c>
      <c r="C225" s="421" t="s">
        <v>1158</v>
      </c>
      <c r="D225" s="421" t="s">
        <v>267</v>
      </c>
      <c r="E225" s="421" t="s">
        <v>173</v>
      </c>
      <c r="F225" s="421" t="s">
        <v>108</v>
      </c>
      <c r="G225" s="421" t="s">
        <v>1168</v>
      </c>
    </row>
    <row r="226" spans="1:7">
      <c r="A226" s="421">
        <v>8850019</v>
      </c>
      <c r="B226" s="421" t="s">
        <v>573</v>
      </c>
      <c r="C226" s="421" t="s">
        <v>1158</v>
      </c>
      <c r="D226" s="421" t="s">
        <v>727</v>
      </c>
      <c r="E226" s="421" t="s">
        <v>173</v>
      </c>
      <c r="F226" s="421" t="s">
        <v>108</v>
      </c>
      <c r="G226" s="421" t="s">
        <v>379</v>
      </c>
    </row>
    <row r="227" spans="1:7">
      <c r="A227" s="421">
        <v>8850014</v>
      </c>
      <c r="B227" s="421" t="s">
        <v>573</v>
      </c>
      <c r="C227" s="421" t="s">
        <v>1158</v>
      </c>
      <c r="D227" s="421" t="s">
        <v>1169</v>
      </c>
      <c r="E227" s="421" t="s">
        <v>173</v>
      </c>
      <c r="F227" s="421" t="s">
        <v>108</v>
      </c>
      <c r="G227" s="421" t="s">
        <v>1077</v>
      </c>
    </row>
    <row r="228" spans="1:7">
      <c r="A228" s="421">
        <v>8850063</v>
      </c>
      <c r="B228" s="421" t="s">
        <v>573</v>
      </c>
      <c r="C228" s="421" t="s">
        <v>1158</v>
      </c>
      <c r="D228" s="421" t="s">
        <v>1170</v>
      </c>
      <c r="E228" s="421" t="s">
        <v>173</v>
      </c>
      <c r="F228" s="421" t="s">
        <v>108</v>
      </c>
      <c r="G228" s="421" t="s">
        <v>395</v>
      </c>
    </row>
    <row r="229" spans="1:7">
      <c r="A229" s="421">
        <v>8850062</v>
      </c>
      <c r="B229" s="421" t="s">
        <v>573</v>
      </c>
      <c r="C229" s="421" t="s">
        <v>1158</v>
      </c>
      <c r="D229" s="421" t="s">
        <v>998</v>
      </c>
      <c r="E229" s="421" t="s">
        <v>173</v>
      </c>
      <c r="F229" s="421" t="s">
        <v>108</v>
      </c>
      <c r="G229" s="421" t="s">
        <v>179</v>
      </c>
    </row>
    <row r="230" spans="1:7">
      <c r="A230" s="421">
        <v>8850112</v>
      </c>
      <c r="B230" s="421" t="s">
        <v>573</v>
      </c>
      <c r="C230" s="421" t="s">
        <v>1158</v>
      </c>
      <c r="D230" s="421" t="s">
        <v>1101</v>
      </c>
      <c r="E230" s="421" t="s">
        <v>173</v>
      </c>
      <c r="F230" s="421" t="s">
        <v>108</v>
      </c>
      <c r="G230" s="421" t="s">
        <v>73</v>
      </c>
    </row>
    <row r="231" spans="1:7">
      <c r="A231" s="421">
        <v>8850074</v>
      </c>
      <c r="B231" s="421" t="s">
        <v>573</v>
      </c>
      <c r="C231" s="421" t="s">
        <v>1158</v>
      </c>
      <c r="D231" s="421" t="s">
        <v>215</v>
      </c>
      <c r="E231" s="421" t="s">
        <v>173</v>
      </c>
      <c r="F231" s="421" t="s">
        <v>108</v>
      </c>
      <c r="G231" s="421" t="s">
        <v>382</v>
      </c>
    </row>
    <row r="232" spans="1:7">
      <c r="A232" s="421">
        <v>8850111</v>
      </c>
      <c r="B232" s="421" t="s">
        <v>573</v>
      </c>
      <c r="C232" s="421" t="s">
        <v>1158</v>
      </c>
      <c r="D232" s="421" t="s">
        <v>940</v>
      </c>
      <c r="E232" s="421" t="s">
        <v>173</v>
      </c>
      <c r="F232" s="421" t="s">
        <v>108</v>
      </c>
      <c r="G232" s="421" t="s">
        <v>436</v>
      </c>
    </row>
    <row r="233" spans="1:7">
      <c r="A233" s="421">
        <v>8850001</v>
      </c>
      <c r="B233" s="421" t="s">
        <v>573</v>
      </c>
      <c r="C233" s="421" t="s">
        <v>1158</v>
      </c>
      <c r="D233" s="421" t="s">
        <v>383</v>
      </c>
      <c r="E233" s="421" t="s">
        <v>173</v>
      </c>
      <c r="F233" s="421" t="s">
        <v>108</v>
      </c>
      <c r="G233" s="421" t="s">
        <v>1107</v>
      </c>
    </row>
    <row r="234" spans="1:7">
      <c r="A234" s="421">
        <v>8850012</v>
      </c>
      <c r="B234" s="421" t="s">
        <v>573</v>
      </c>
      <c r="C234" s="421" t="s">
        <v>1158</v>
      </c>
      <c r="D234" s="421" t="s">
        <v>1171</v>
      </c>
      <c r="E234" s="421" t="s">
        <v>173</v>
      </c>
      <c r="F234" s="421" t="s">
        <v>108</v>
      </c>
      <c r="G234" s="421" t="s">
        <v>1067</v>
      </c>
    </row>
    <row r="235" spans="1:7">
      <c r="A235" s="421">
        <v>8851103</v>
      </c>
      <c r="B235" s="421" t="s">
        <v>573</v>
      </c>
      <c r="C235" s="421" t="s">
        <v>1158</v>
      </c>
      <c r="D235" s="421" t="s">
        <v>1172</v>
      </c>
      <c r="E235" s="421" t="s">
        <v>173</v>
      </c>
      <c r="F235" s="421" t="s">
        <v>108</v>
      </c>
      <c r="G235" s="421" t="s">
        <v>479</v>
      </c>
    </row>
    <row r="236" spans="1:7">
      <c r="A236" s="421">
        <v>8850042</v>
      </c>
      <c r="B236" s="421" t="s">
        <v>573</v>
      </c>
      <c r="C236" s="421" t="s">
        <v>1158</v>
      </c>
      <c r="D236" s="421" t="s">
        <v>350</v>
      </c>
      <c r="E236" s="421" t="s">
        <v>173</v>
      </c>
      <c r="F236" s="421" t="s">
        <v>108</v>
      </c>
      <c r="G236" s="421" t="s">
        <v>685</v>
      </c>
    </row>
    <row r="237" spans="1:7">
      <c r="A237" s="421">
        <v>8850053</v>
      </c>
      <c r="B237" s="421" t="s">
        <v>573</v>
      </c>
      <c r="C237" s="421" t="s">
        <v>1158</v>
      </c>
      <c r="D237" s="421" t="s">
        <v>1174</v>
      </c>
      <c r="E237" s="421" t="s">
        <v>173</v>
      </c>
      <c r="F237" s="421" t="s">
        <v>108</v>
      </c>
      <c r="G237" s="421" t="s">
        <v>493</v>
      </c>
    </row>
    <row r="238" spans="1:7">
      <c r="A238" s="421">
        <v>8850072</v>
      </c>
      <c r="B238" s="421" t="s">
        <v>573</v>
      </c>
      <c r="C238" s="421" t="s">
        <v>1158</v>
      </c>
      <c r="D238" s="421" t="s">
        <v>978</v>
      </c>
      <c r="E238" s="421" t="s">
        <v>173</v>
      </c>
      <c r="F238" s="421" t="s">
        <v>108</v>
      </c>
      <c r="G238" s="421" t="s">
        <v>1175</v>
      </c>
    </row>
    <row r="239" spans="1:7">
      <c r="A239" s="421">
        <v>8850024</v>
      </c>
      <c r="B239" s="421" t="s">
        <v>573</v>
      </c>
      <c r="C239" s="421" t="s">
        <v>1158</v>
      </c>
      <c r="D239" s="421" t="s">
        <v>1177</v>
      </c>
      <c r="E239" s="421" t="s">
        <v>173</v>
      </c>
      <c r="F239" s="421" t="s">
        <v>108</v>
      </c>
      <c r="G239" s="421" t="s">
        <v>883</v>
      </c>
    </row>
    <row r="240" spans="1:7">
      <c r="A240" s="421">
        <v>8850086</v>
      </c>
      <c r="B240" s="421" t="s">
        <v>573</v>
      </c>
      <c r="C240" s="421" t="s">
        <v>1158</v>
      </c>
      <c r="D240" s="421" t="s">
        <v>1151</v>
      </c>
      <c r="E240" s="421" t="s">
        <v>173</v>
      </c>
      <c r="F240" s="421" t="s">
        <v>108</v>
      </c>
      <c r="G240" s="421" t="s">
        <v>202</v>
      </c>
    </row>
    <row r="241" spans="1:7">
      <c r="A241" s="421">
        <v>8850051</v>
      </c>
      <c r="B241" s="421" t="s">
        <v>573</v>
      </c>
      <c r="C241" s="421" t="s">
        <v>1158</v>
      </c>
      <c r="D241" s="421" t="s">
        <v>1148</v>
      </c>
      <c r="E241" s="421" t="s">
        <v>173</v>
      </c>
      <c r="F241" s="421" t="s">
        <v>108</v>
      </c>
      <c r="G241" s="421" t="s">
        <v>1184</v>
      </c>
    </row>
    <row r="242" spans="1:7">
      <c r="A242" s="421">
        <v>8850018</v>
      </c>
      <c r="B242" s="421" t="s">
        <v>573</v>
      </c>
      <c r="C242" s="421" t="s">
        <v>1158</v>
      </c>
      <c r="D242" s="421" t="s">
        <v>715</v>
      </c>
      <c r="E242" s="421" t="s">
        <v>173</v>
      </c>
      <c r="F242" s="421" t="s">
        <v>108</v>
      </c>
      <c r="G242" s="421" t="s">
        <v>1186</v>
      </c>
    </row>
    <row r="243" spans="1:7">
      <c r="A243" s="421">
        <v>8850013</v>
      </c>
      <c r="B243" s="421" t="s">
        <v>573</v>
      </c>
      <c r="C243" s="421" t="s">
        <v>1158</v>
      </c>
      <c r="D243" s="421" t="s">
        <v>1188</v>
      </c>
      <c r="E243" s="421" t="s">
        <v>173</v>
      </c>
      <c r="F243" s="421" t="s">
        <v>108</v>
      </c>
      <c r="G243" s="421" t="s">
        <v>1190</v>
      </c>
    </row>
    <row r="244" spans="1:7">
      <c r="A244" s="421">
        <v>8850084</v>
      </c>
      <c r="B244" s="421" t="s">
        <v>573</v>
      </c>
      <c r="C244" s="421" t="s">
        <v>1158</v>
      </c>
      <c r="D244" s="421" t="s">
        <v>176</v>
      </c>
      <c r="E244" s="421" t="s">
        <v>173</v>
      </c>
      <c r="F244" s="421" t="s">
        <v>108</v>
      </c>
      <c r="G244" s="421" t="s">
        <v>377</v>
      </c>
    </row>
    <row r="245" spans="1:7">
      <c r="A245" s="421">
        <v>8850022</v>
      </c>
      <c r="B245" s="421" t="s">
        <v>573</v>
      </c>
      <c r="C245" s="421" t="s">
        <v>1158</v>
      </c>
      <c r="D245" s="421" t="s">
        <v>1043</v>
      </c>
      <c r="E245" s="421" t="s">
        <v>173</v>
      </c>
      <c r="F245" s="421" t="s">
        <v>108</v>
      </c>
      <c r="G245" s="421" t="s">
        <v>1069</v>
      </c>
    </row>
    <row r="246" spans="1:7">
      <c r="A246" s="421">
        <v>8850023</v>
      </c>
      <c r="B246" s="421" t="s">
        <v>573</v>
      </c>
      <c r="C246" s="421" t="s">
        <v>1158</v>
      </c>
      <c r="D246" s="421" t="s">
        <v>1192</v>
      </c>
      <c r="E246" s="421" t="s">
        <v>173</v>
      </c>
      <c r="F246" s="421" t="s">
        <v>108</v>
      </c>
      <c r="G246" s="421" t="s">
        <v>916</v>
      </c>
    </row>
    <row r="247" spans="1:7">
      <c r="A247" s="421">
        <v>8850093</v>
      </c>
      <c r="B247" s="421" t="s">
        <v>573</v>
      </c>
      <c r="C247" s="421" t="s">
        <v>1158</v>
      </c>
      <c r="D247" s="421" t="s">
        <v>1194</v>
      </c>
      <c r="E247" s="421" t="s">
        <v>173</v>
      </c>
      <c r="F247" s="421" t="s">
        <v>108</v>
      </c>
      <c r="G247" s="421" t="s">
        <v>1195</v>
      </c>
    </row>
    <row r="248" spans="1:7">
      <c r="A248" s="421">
        <v>8850011</v>
      </c>
      <c r="B248" s="421" t="s">
        <v>573</v>
      </c>
      <c r="C248" s="421" t="s">
        <v>1158</v>
      </c>
      <c r="D248" s="421" t="s">
        <v>439</v>
      </c>
      <c r="E248" s="421" t="s">
        <v>173</v>
      </c>
      <c r="F248" s="421" t="s">
        <v>108</v>
      </c>
      <c r="G248" s="421" t="s">
        <v>514</v>
      </c>
    </row>
    <row r="249" spans="1:7">
      <c r="A249" s="421">
        <v>8851102</v>
      </c>
      <c r="B249" s="421" t="s">
        <v>573</v>
      </c>
      <c r="C249" s="421" t="s">
        <v>1158</v>
      </c>
      <c r="D249" s="421" t="s">
        <v>962</v>
      </c>
      <c r="E249" s="421" t="s">
        <v>173</v>
      </c>
      <c r="F249" s="421" t="s">
        <v>108</v>
      </c>
      <c r="G249" s="421" t="s">
        <v>1198</v>
      </c>
    </row>
    <row r="250" spans="1:7">
      <c r="A250" s="421">
        <v>8850061</v>
      </c>
      <c r="B250" s="421" t="s">
        <v>573</v>
      </c>
      <c r="C250" s="421" t="s">
        <v>1158</v>
      </c>
      <c r="D250" s="421" t="s">
        <v>1200</v>
      </c>
      <c r="E250" s="421" t="s">
        <v>173</v>
      </c>
      <c r="F250" s="421" t="s">
        <v>108</v>
      </c>
      <c r="G250" s="421" t="s">
        <v>889</v>
      </c>
    </row>
    <row r="251" spans="1:7">
      <c r="A251" s="421">
        <v>8850114</v>
      </c>
      <c r="B251" s="421" t="s">
        <v>573</v>
      </c>
      <c r="C251" s="421" t="s">
        <v>1158</v>
      </c>
      <c r="D251" s="421" t="s">
        <v>693</v>
      </c>
      <c r="E251" s="421" t="s">
        <v>173</v>
      </c>
      <c r="F251" s="421" t="s">
        <v>108</v>
      </c>
      <c r="G251" s="421" t="s">
        <v>1202</v>
      </c>
    </row>
    <row r="252" spans="1:7">
      <c r="A252" s="421">
        <v>8850005</v>
      </c>
      <c r="B252" s="421" t="s">
        <v>573</v>
      </c>
      <c r="C252" s="421" t="s">
        <v>1158</v>
      </c>
      <c r="D252" s="421" t="s">
        <v>559</v>
      </c>
      <c r="E252" s="421" t="s">
        <v>173</v>
      </c>
      <c r="F252" s="421" t="s">
        <v>108</v>
      </c>
      <c r="G252" s="421" t="s">
        <v>862</v>
      </c>
    </row>
    <row r="253" spans="1:7">
      <c r="A253" s="421">
        <v>8850113</v>
      </c>
      <c r="B253" s="421" t="s">
        <v>573</v>
      </c>
      <c r="C253" s="421" t="s">
        <v>1158</v>
      </c>
      <c r="D253" s="421" t="s">
        <v>1203</v>
      </c>
      <c r="E253" s="421" t="s">
        <v>173</v>
      </c>
      <c r="F253" s="421" t="s">
        <v>108</v>
      </c>
      <c r="G253" s="421" t="s">
        <v>1149</v>
      </c>
    </row>
    <row r="254" spans="1:7">
      <c r="A254" s="421">
        <v>8850015</v>
      </c>
      <c r="B254" s="421" t="s">
        <v>573</v>
      </c>
      <c r="C254" s="421" t="s">
        <v>1158</v>
      </c>
      <c r="D254" s="421" t="s">
        <v>1002</v>
      </c>
      <c r="E254" s="421" t="s">
        <v>173</v>
      </c>
      <c r="F254" s="421" t="s">
        <v>108</v>
      </c>
      <c r="G254" s="421" t="s">
        <v>25</v>
      </c>
    </row>
    <row r="255" spans="1:7">
      <c r="A255" s="421">
        <v>8850026</v>
      </c>
      <c r="B255" s="421" t="s">
        <v>573</v>
      </c>
      <c r="C255" s="421" t="s">
        <v>1158</v>
      </c>
      <c r="D255" s="421" t="s">
        <v>813</v>
      </c>
      <c r="E255" s="421" t="s">
        <v>173</v>
      </c>
      <c r="F255" s="421" t="s">
        <v>108</v>
      </c>
      <c r="G255" s="421" t="s">
        <v>828</v>
      </c>
    </row>
    <row r="256" spans="1:7">
      <c r="A256" s="421">
        <v>8850081</v>
      </c>
      <c r="B256" s="421" t="s">
        <v>573</v>
      </c>
      <c r="C256" s="421" t="s">
        <v>1158</v>
      </c>
      <c r="D256" s="421" t="s">
        <v>420</v>
      </c>
      <c r="E256" s="421" t="s">
        <v>173</v>
      </c>
      <c r="F256" s="421" t="s">
        <v>108</v>
      </c>
      <c r="G256" s="421" t="s">
        <v>1204</v>
      </c>
    </row>
    <row r="257" spans="1:7">
      <c r="A257" s="421">
        <v>8850003</v>
      </c>
      <c r="B257" s="421" t="s">
        <v>573</v>
      </c>
      <c r="C257" s="421" t="s">
        <v>1158</v>
      </c>
      <c r="D257" s="421" t="s">
        <v>1206</v>
      </c>
      <c r="E257" s="421" t="s">
        <v>173</v>
      </c>
      <c r="F257" s="421" t="s">
        <v>108</v>
      </c>
      <c r="G257" s="421" t="s">
        <v>1207</v>
      </c>
    </row>
    <row r="258" spans="1:7">
      <c r="A258" s="421">
        <v>8894502</v>
      </c>
      <c r="B258" s="421" t="s">
        <v>573</v>
      </c>
      <c r="C258" s="421" t="s">
        <v>1158</v>
      </c>
      <c r="D258" s="421" t="s">
        <v>1208</v>
      </c>
      <c r="E258" s="421" t="s">
        <v>173</v>
      </c>
      <c r="F258" s="421" t="s">
        <v>108</v>
      </c>
      <c r="G258" s="421" t="s">
        <v>1210</v>
      </c>
    </row>
    <row r="259" spans="1:7">
      <c r="A259" s="421">
        <v>8894505</v>
      </c>
      <c r="B259" s="421" t="s">
        <v>573</v>
      </c>
      <c r="C259" s="421" t="s">
        <v>1158</v>
      </c>
      <c r="D259" s="421" t="s">
        <v>378</v>
      </c>
      <c r="E259" s="421" t="s">
        <v>173</v>
      </c>
      <c r="F259" s="421" t="s">
        <v>108</v>
      </c>
      <c r="G259" s="421" t="s">
        <v>1214</v>
      </c>
    </row>
    <row r="260" spans="1:7">
      <c r="A260" s="421">
        <v>8894504</v>
      </c>
      <c r="B260" s="421" t="s">
        <v>573</v>
      </c>
      <c r="C260" s="421" t="s">
        <v>1158</v>
      </c>
      <c r="D260" s="421" t="s">
        <v>602</v>
      </c>
      <c r="E260" s="421" t="s">
        <v>173</v>
      </c>
      <c r="F260" s="421" t="s">
        <v>108</v>
      </c>
      <c r="G260" s="421" t="s">
        <v>1216</v>
      </c>
    </row>
    <row r="261" spans="1:7">
      <c r="A261" s="421">
        <v>8894503</v>
      </c>
      <c r="B261" s="421" t="s">
        <v>573</v>
      </c>
      <c r="C261" s="421" t="s">
        <v>1158</v>
      </c>
      <c r="D261" s="421" t="s">
        <v>50</v>
      </c>
      <c r="E261" s="421" t="s">
        <v>173</v>
      </c>
      <c r="F261" s="421" t="s">
        <v>108</v>
      </c>
      <c r="G261" s="421" t="s">
        <v>1218</v>
      </c>
    </row>
    <row r="262" spans="1:7">
      <c r="A262" s="421">
        <v>8894501</v>
      </c>
      <c r="B262" s="421" t="s">
        <v>573</v>
      </c>
      <c r="C262" s="421" t="s">
        <v>1158</v>
      </c>
      <c r="D262" s="421" t="s">
        <v>499</v>
      </c>
      <c r="E262" s="421" t="s">
        <v>173</v>
      </c>
      <c r="F262" s="421" t="s">
        <v>108</v>
      </c>
      <c r="G262" s="421" t="s">
        <v>1219</v>
      </c>
    </row>
    <row r="263" spans="1:7">
      <c r="A263" s="421">
        <v>8894506</v>
      </c>
      <c r="B263" s="421" t="s">
        <v>573</v>
      </c>
      <c r="C263" s="421" t="s">
        <v>1158</v>
      </c>
      <c r="D263" s="421" t="s">
        <v>1220</v>
      </c>
      <c r="E263" s="421" t="s">
        <v>173</v>
      </c>
      <c r="F263" s="421" t="s">
        <v>108</v>
      </c>
      <c r="G263" s="421" t="s">
        <v>491</v>
      </c>
    </row>
    <row r="264" spans="1:7">
      <c r="A264" s="421">
        <v>8851311</v>
      </c>
      <c r="B264" s="421" t="s">
        <v>573</v>
      </c>
      <c r="C264" s="421" t="s">
        <v>1158</v>
      </c>
      <c r="D264" s="421" t="s">
        <v>309</v>
      </c>
      <c r="E264" s="421" t="s">
        <v>173</v>
      </c>
      <c r="F264" s="421" t="s">
        <v>108</v>
      </c>
      <c r="G264" s="421" t="s">
        <v>1222</v>
      </c>
    </row>
    <row r="265" spans="1:7">
      <c r="A265" s="421">
        <v>8851205</v>
      </c>
      <c r="B265" s="421" t="s">
        <v>573</v>
      </c>
      <c r="C265" s="421" t="s">
        <v>1158</v>
      </c>
      <c r="D265" s="421" t="s">
        <v>1224</v>
      </c>
      <c r="E265" s="421" t="s">
        <v>173</v>
      </c>
      <c r="F265" s="421" t="s">
        <v>108</v>
      </c>
      <c r="G265" s="421" t="s">
        <v>168</v>
      </c>
    </row>
    <row r="266" spans="1:7">
      <c r="A266" s="421">
        <v>8851203</v>
      </c>
      <c r="B266" s="421" t="s">
        <v>573</v>
      </c>
      <c r="C266" s="421" t="s">
        <v>1158</v>
      </c>
      <c r="D266" s="421" t="s">
        <v>1225</v>
      </c>
      <c r="E266" s="421" t="s">
        <v>173</v>
      </c>
      <c r="F266" s="421" t="s">
        <v>108</v>
      </c>
      <c r="G266" s="421" t="s">
        <v>835</v>
      </c>
    </row>
    <row r="267" spans="1:7">
      <c r="A267" s="421">
        <v>8851204</v>
      </c>
      <c r="B267" s="421" t="s">
        <v>573</v>
      </c>
      <c r="C267" s="421" t="s">
        <v>1158</v>
      </c>
      <c r="D267" s="421" t="s">
        <v>819</v>
      </c>
      <c r="E267" s="421" t="s">
        <v>173</v>
      </c>
      <c r="F267" s="421" t="s">
        <v>108</v>
      </c>
      <c r="G267" s="421" t="s">
        <v>180</v>
      </c>
    </row>
    <row r="268" spans="1:7">
      <c r="A268" s="421">
        <v>8851312</v>
      </c>
      <c r="B268" s="421" t="s">
        <v>573</v>
      </c>
      <c r="C268" s="421" t="s">
        <v>1158</v>
      </c>
      <c r="D268" s="421" t="s">
        <v>33</v>
      </c>
      <c r="E268" s="421" t="s">
        <v>173</v>
      </c>
      <c r="F268" s="421" t="s">
        <v>108</v>
      </c>
      <c r="G268" s="421" t="s">
        <v>540</v>
      </c>
    </row>
    <row r="269" spans="1:7">
      <c r="A269" s="421">
        <v>8851201</v>
      </c>
      <c r="B269" s="421" t="s">
        <v>573</v>
      </c>
      <c r="C269" s="421" t="s">
        <v>1158</v>
      </c>
      <c r="D269" s="421" t="s">
        <v>891</v>
      </c>
      <c r="E269" s="421" t="s">
        <v>173</v>
      </c>
      <c r="F269" s="421" t="s">
        <v>108</v>
      </c>
      <c r="G269" s="421" t="s">
        <v>1227</v>
      </c>
    </row>
    <row r="270" spans="1:7">
      <c r="A270" s="421">
        <v>8851202</v>
      </c>
      <c r="B270" s="421" t="s">
        <v>573</v>
      </c>
      <c r="C270" s="421" t="s">
        <v>1158</v>
      </c>
      <c r="D270" s="421" t="s">
        <v>1229</v>
      </c>
      <c r="E270" s="421" t="s">
        <v>173</v>
      </c>
      <c r="F270" s="421" t="s">
        <v>108</v>
      </c>
      <c r="G270" s="421" t="s">
        <v>899</v>
      </c>
    </row>
    <row r="271" spans="1:7">
      <c r="A271" s="421">
        <v>8850221</v>
      </c>
      <c r="B271" s="421" t="s">
        <v>573</v>
      </c>
      <c r="C271" s="421" t="s">
        <v>1158</v>
      </c>
      <c r="D271" s="421" t="s">
        <v>1097</v>
      </c>
      <c r="E271" s="421" t="s">
        <v>173</v>
      </c>
      <c r="F271" s="421" t="s">
        <v>108</v>
      </c>
      <c r="G271" s="421" t="s">
        <v>1231</v>
      </c>
    </row>
    <row r="272" spans="1:7">
      <c r="A272" s="421">
        <v>8850035</v>
      </c>
      <c r="B272" s="421" t="s">
        <v>573</v>
      </c>
      <c r="C272" s="421" t="s">
        <v>1158</v>
      </c>
      <c r="D272" s="421" t="s">
        <v>1232</v>
      </c>
      <c r="E272" s="421" t="s">
        <v>173</v>
      </c>
      <c r="F272" s="421" t="s">
        <v>108</v>
      </c>
      <c r="G272" s="421" t="s">
        <v>1233</v>
      </c>
    </row>
    <row r="273" spans="1:7">
      <c r="A273" s="421">
        <v>8850002</v>
      </c>
      <c r="B273" s="421" t="s">
        <v>573</v>
      </c>
      <c r="C273" s="421" t="s">
        <v>1158</v>
      </c>
      <c r="D273" s="421" t="s">
        <v>1234</v>
      </c>
      <c r="E273" s="421" t="s">
        <v>173</v>
      </c>
      <c r="F273" s="421" t="s">
        <v>108</v>
      </c>
      <c r="G273" s="421" t="s">
        <v>1182</v>
      </c>
    </row>
    <row r="274" spans="1:7">
      <c r="A274" s="421">
        <v>8850033</v>
      </c>
      <c r="B274" s="421" t="s">
        <v>573</v>
      </c>
      <c r="C274" s="421" t="s">
        <v>1158</v>
      </c>
      <c r="D274" s="421" t="s">
        <v>1021</v>
      </c>
      <c r="E274" s="421" t="s">
        <v>173</v>
      </c>
      <c r="F274" s="421" t="s">
        <v>108</v>
      </c>
      <c r="G274" s="421" t="s">
        <v>1237</v>
      </c>
    </row>
    <row r="275" spans="1:7">
      <c r="A275" s="421">
        <v>8850031</v>
      </c>
      <c r="B275" s="421" t="s">
        <v>573</v>
      </c>
      <c r="C275" s="421" t="s">
        <v>1158</v>
      </c>
      <c r="D275" s="421" t="s">
        <v>820</v>
      </c>
      <c r="E275" s="421" t="s">
        <v>173</v>
      </c>
      <c r="F275" s="421" t="s">
        <v>108</v>
      </c>
      <c r="G275" s="421" t="s">
        <v>1240</v>
      </c>
    </row>
    <row r="276" spans="1:7">
      <c r="A276" s="421">
        <v>8850017</v>
      </c>
      <c r="B276" s="421" t="s">
        <v>573</v>
      </c>
      <c r="C276" s="421" t="s">
        <v>1158</v>
      </c>
      <c r="D276" s="421" t="s">
        <v>1241</v>
      </c>
      <c r="E276" s="421" t="s">
        <v>173</v>
      </c>
      <c r="F276" s="421" t="s">
        <v>108</v>
      </c>
      <c r="G276" s="421" t="s">
        <v>1244</v>
      </c>
    </row>
    <row r="277" spans="1:7">
      <c r="A277" s="421">
        <v>8850004</v>
      </c>
      <c r="B277" s="421" t="s">
        <v>573</v>
      </c>
      <c r="C277" s="421" t="s">
        <v>1158</v>
      </c>
      <c r="D277" s="421" t="s">
        <v>947</v>
      </c>
      <c r="E277" s="421" t="s">
        <v>173</v>
      </c>
      <c r="F277" s="421" t="s">
        <v>108</v>
      </c>
      <c r="G277" s="421" t="s">
        <v>1199</v>
      </c>
    </row>
    <row r="278" spans="1:7">
      <c r="A278" s="421">
        <v>8850043</v>
      </c>
      <c r="B278" s="421" t="s">
        <v>573</v>
      </c>
      <c r="C278" s="421" t="s">
        <v>1158</v>
      </c>
      <c r="D278" s="421" t="s">
        <v>635</v>
      </c>
      <c r="E278" s="421" t="s">
        <v>173</v>
      </c>
      <c r="F278" s="421" t="s">
        <v>108</v>
      </c>
      <c r="G278" s="421" t="s">
        <v>1245</v>
      </c>
    </row>
    <row r="279" spans="1:7">
      <c r="A279" s="421">
        <v>8850032</v>
      </c>
      <c r="B279" s="421" t="s">
        <v>573</v>
      </c>
      <c r="C279" s="421" t="s">
        <v>1158</v>
      </c>
      <c r="D279" s="421" t="s">
        <v>1248</v>
      </c>
      <c r="E279" s="421" t="s">
        <v>173</v>
      </c>
      <c r="F279" s="421" t="s">
        <v>108</v>
      </c>
      <c r="G279" s="421" t="s">
        <v>848</v>
      </c>
    </row>
    <row r="280" spans="1:7">
      <c r="A280" s="421">
        <v>8850071</v>
      </c>
      <c r="B280" s="421" t="s">
        <v>573</v>
      </c>
      <c r="C280" s="421" t="s">
        <v>1158</v>
      </c>
      <c r="D280" s="421" t="s">
        <v>1250</v>
      </c>
      <c r="E280" s="421" t="s">
        <v>173</v>
      </c>
      <c r="F280" s="421" t="s">
        <v>108</v>
      </c>
      <c r="G280" s="421" t="s">
        <v>860</v>
      </c>
    </row>
    <row r="281" spans="1:7">
      <c r="A281" s="421">
        <v>8850225</v>
      </c>
      <c r="B281" s="421" t="s">
        <v>573</v>
      </c>
      <c r="C281" s="421" t="s">
        <v>1158</v>
      </c>
      <c r="D281" s="421" t="s">
        <v>686</v>
      </c>
      <c r="E281" s="421" t="s">
        <v>173</v>
      </c>
      <c r="F281" s="421" t="s">
        <v>108</v>
      </c>
      <c r="G281" s="421" t="s">
        <v>560</v>
      </c>
    </row>
    <row r="282" spans="1:7">
      <c r="A282" s="421">
        <v>8850076</v>
      </c>
      <c r="B282" s="421" t="s">
        <v>573</v>
      </c>
      <c r="C282" s="421" t="s">
        <v>1158</v>
      </c>
      <c r="D282" s="421" t="s">
        <v>1253</v>
      </c>
      <c r="E282" s="421" t="s">
        <v>173</v>
      </c>
      <c r="F282" s="421" t="s">
        <v>108</v>
      </c>
      <c r="G282" s="421" t="s">
        <v>1254</v>
      </c>
    </row>
    <row r="283" spans="1:7">
      <c r="A283" s="421">
        <v>8851104</v>
      </c>
      <c r="B283" s="421" t="s">
        <v>573</v>
      </c>
      <c r="C283" s="421" t="s">
        <v>1158</v>
      </c>
      <c r="D283" s="421" t="s">
        <v>1255</v>
      </c>
      <c r="E283" s="421" t="s">
        <v>173</v>
      </c>
      <c r="F283" s="421" t="s">
        <v>108</v>
      </c>
      <c r="G283" s="421" t="s">
        <v>662</v>
      </c>
    </row>
    <row r="284" spans="1:7">
      <c r="A284" s="421">
        <v>8850075</v>
      </c>
      <c r="B284" s="421" t="s">
        <v>573</v>
      </c>
      <c r="C284" s="421" t="s">
        <v>1158</v>
      </c>
      <c r="D284" s="421" t="s">
        <v>1259</v>
      </c>
      <c r="E284" s="421" t="s">
        <v>173</v>
      </c>
      <c r="F284" s="421" t="s">
        <v>108</v>
      </c>
      <c r="G284" s="421" t="s">
        <v>136</v>
      </c>
    </row>
    <row r="285" spans="1:7">
      <c r="A285" s="421">
        <v>8850037</v>
      </c>
      <c r="B285" s="421" t="s">
        <v>573</v>
      </c>
      <c r="C285" s="421" t="s">
        <v>1158</v>
      </c>
      <c r="D285" s="421" t="s">
        <v>336</v>
      </c>
      <c r="E285" s="421" t="s">
        <v>173</v>
      </c>
      <c r="F285" s="421" t="s">
        <v>108</v>
      </c>
      <c r="G285" s="421" t="s">
        <v>545</v>
      </c>
    </row>
    <row r="286" spans="1:7">
      <c r="A286" s="421">
        <v>8850055</v>
      </c>
      <c r="B286" s="421" t="s">
        <v>573</v>
      </c>
      <c r="C286" s="421" t="s">
        <v>1158</v>
      </c>
      <c r="D286" s="421" t="s">
        <v>690</v>
      </c>
      <c r="E286" s="421" t="s">
        <v>173</v>
      </c>
      <c r="F286" s="421" t="s">
        <v>108</v>
      </c>
      <c r="G286" s="421" t="s">
        <v>1260</v>
      </c>
    </row>
    <row r="287" spans="1:7">
      <c r="A287" s="421">
        <v>8850016</v>
      </c>
      <c r="B287" s="421" t="s">
        <v>573</v>
      </c>
      <c r="C287" s="421" t="s">
        <v>1158</v>
      </c>
      <c r="D287" s="421" t="s">
        <v>392</v>
      </c>
      <c r="E287" s="421" t="s">
        <v>173</v>
      </c>
      <c r="F287" s="421" t="s">
        <v>108</v>
      </c>
      <c r="G287" s="421" t="s">
        <v>533</v>
      </c>
    </row>
    <row r="288" spans="1:7">
      <c r="A288" s="421">
        <v>8850052</v>
      </c>
      <c r="B288" s="421" t="s">
        <v>573</v>
      </c>
      <c r="C288" s="421" t="s">
        <v>1158</v>
      </c>
      <c r="D288" s="421" t="s">
        <v>720</v>
      </c>
      <c r="E288" s="421" t="s">
        <v>173</v>
      </c>
      <c r="F288" s="421" t="s">
        <v>108</v>
      </c>
      <c r="G288" s="421" t="s">
        <v>1261</v>
      </c>
    </row>
    <row r="289" spans="1:7">
      <c r="A289" s="421">
        <v>8850073</v>
      </c>
      <c r="B289" s="421" t="s">
        <v>573</v>
      </c>
      <c r="C289" s="421" t="s">
        <v>1158</v>
      </c>
      <c r="D289" s="421" t="s">
        <v>440</v>
      </c>
      <c r="E289" s="421" t="s">
        <v>173</v>
      </c>
      <c r="F289" s="421" t="s">
        <v>108</v>
      </c>
      <c r="G289" s="421" t="s">
        <v>1238</v>
      </c>
    </row>
    <row r="290" spans="1:7">
      <c r="A290" s="421">
        <v>8850021</v>
      </c>
      <c r="B290" s="421" t="s">
        <v>573</v>
      </c>
      <c r="C290" s="421" t="s">
        <v>1158</v>
      </c>
      <c r="D290" s="421" t="s">
        <v>668</v>
      </c>
      <c r="E290" s="421" t="s">
        <v>173</v>
      </c>
      <c r="F290" s="421" t="s">
        <v>108</v>
      </c>
      <c r="G290" s="421" t="s">
        <v>880</v>
      </c>
    </row>
    <row r="291" spans="1:7">
      <c r="A291" s="421">
        <v>8850085</v>
      </c>
      <c r="B291" s="421" t="s">
        <v>573</v>
      </c>
      <c r="C291" s="421" t="s">
        <v>1158</v>
      </c>
      <c r="D291" s="421" t="s">
        <v>1205</v>
      </c>
      <c r="E291" s="421" t="s">
        <v>173</v>
      </c>
      <c r="F291" s="421" t="s">
        <v>108</v>
      </c>
      <c r="G291" s="421" t="s">
        <v>1262</v>
      </c>
    </row>
    <row r="292" spans="1:7">
      <c r="A292" s="421">
        <v>8850036</v>
      </c>
      <c r="B292" s="421" t="s">
        <v>573</v>
      </c>
      <c r="C292" s="421" t="s">
        <v>1158</v>
      </c>
      <c r="D292" s="421" t="s">
        <v>681</v>
      </c>
      <c r="E292" s="421" t="s">
        <v>173</v>
      </c>
      <c r="F292" s="421" t="s">
        <v>108</v>
      </c>
      <c r="G292" s="421" t="s">
        <v>1263</v>
      </c>
    </row>
    <row r="293" spans="1:7">
      <c r="A293" s="421">
        <v>8850025</v>
      </c>
      <c r="B293" s="421" t="s">
        <v>573</v>
      </c>
      <c r="C293" s="421" t="s">
        <v>1158</v>
      </c>
      <c r="D293" s="421" t="s">
        <v>1265</v>
      </c>
      <c r="E293" s="421" t="s">
        <v>173</v>
      </c>
      <c r="F293" s="421" t="s">
        <v>108</v>
      </c>
      <c r="G293" s="421" t="s">
        <v>724</v>
      </c>
    </row>
    <row r="294" spans="1:7">
      <c r="A294" s="421">
        <v>8850077</v>
      </c>
      <c r="B294" s="421" t="s">
        <v>573</v>
      </c>
      <c r="C294" s="421" t="s">
        <v>1158</v>
      </c>
      <c r="D294" s="421" t="s">
        <v>95</v>
      </c>
      <c r="E294" s="421" t="s">
        <v>173</v>
      </c>
      <c r="F294" s="421" t="s">
        <v>108</v>
      </c>
      <c r="G294" s="421" t="s">
        <v>1266</v>
      </c>
    </row>
    <row r="295" spans="1:7">
      <c r="A295" s="421">
        <v>8851105</v>
      </c>
      <c r="B295" s="421" t="s">
        <v>573</v>
      </c>
      <c r="C295" s="421" t="s">
        <v>1158</v>
      </c>
      <c r="D295" s="421" t="s">
        <v>407</v>
      </c>
      <c r="E295" s="421" t="s">
        <v>173</v>
      </c>
      <c r="F295" s="421" t="s">
        <v>108</v>
      </c>
      <c r="G295" s="421" t="s">
        <v>520</v>
      </c>
    </row>
    <row r="296" spans="1:7">
      <c r="A296" s="421">
        <v>8850224</v>
      </c>
      <c r="B296" s="421" t="s">
        <v>573</v>
      </c>
      <c r="C296" s="421" t="s">
        <v>1158</v>
      </c>
      <c r="D296" s="421" t="s">
        <v>1267</v>
      </c>
      <c r="E296" s="421" t="s">
        <v>173</v>
      </c>
      <c r="F296" s="421" t="s">
        <v>108</v>
      </c>
      <c r="G296" s="421" t="s">
        <v>622</v>
      </c>
    </row>
    <row r="297" spans="1:7">
      <c r="A297" s="421">
        <v>8850222</v>
      </c>
      <c r="B297" s="421" t="s">
        <v>573</v>
      </c>
      <c r="C297" s="421" t="s">
        <v>1158</v>
      </c>
      <c r="D297" s="421" t="s">
        <v>923</v>
      </c>
      <c r="E297" s="421" t="s">
        <v>173</v>
      </c>
      <c r="F297" s="421" t="s">
        <v>108</v>
      </c>
      <c r="G297" s="421" t="s">
        <v>1268</v>
      </c>
    </row>
    <row r="298" spans="1:7">
      <c r="A298" s="421">
        <v>8850082</v>
      </c>
      <c r="B298" s="421" t="s">
        <v>573</v>
      </c>
      <c r="C298" s="421" t="s">
        <v>1158</v>
      </c>
      <c r="D298" s="421" t="s">
        <v>1271</v>
      </c>
      <c r="E298" s="421" t="s">
        <v>173</v>
      </c>
      <c r="F298" s="421" t="s">
        <v>108</v>
      </c>
      <c r="G298" s="421" t="s">
        <v>1091</v>
      </c>
    </row>
    <row r="299" spans="1:7">
      <c r="A299" s="421">
        <v>8850092</v>
      </c>
      <c r="B299" s="421" t="s">
        <v>573</v>
      </c>
      <c r="C299" s="421" t="s">
        <v>1158</v>
      </c>
      <c r="D299" s="421" t="s">
        <v>1272</v>
      </c>
      <c r="E299" s="421" t="s">
        <v>173</v>
      </c>
      <c r="F299" s="421" t="s">
        <v>108</v>
      </c>
      <c r="G299" s="421" t="s">
        <v>1274</v>
      </c>
    </row>
    <row r="300" spans="1:7">
      <c r="A300" s="421">
        <v>8850095</v>
      </c>
      <c r="B300" s="421" t="s">
        <v>573</v>
      </c>
      <c r="C300" s="421" t="s">
        <v>1158</v>
      </c>
      <c r="D300" s="421" t="s">
        <v>1072</v>
      </c>
      <c r="E300" s="421" t="s">
        <v>173</v>
      </c>
      <c r="F300" s="421" t="s">
        <v>108</v>
      </c>
      <c r="G300" s="421" t="s">
        <v>279</v>
      </c>
    </row>
    <row r="301" spans="1:7">
      <c r="A301" s="421">
        <v>8850083</v>
      </c>
      <c r="B301" s="421" t="s">
        <v>573</v>
      </c>
      <c r="C301" s="421" t="s">
        <v>1158</v>
      </c>
      <c r="D301" s="421" t="s">
        <v>1146</v>
      </c>
      <c r="E301" s="421" t="s">
        <v>173</v>
      </c>
      <c r="F301" s="421" t="s">
        <v>108</v>
      </c>
      <c r="G301" s="421" t="s">
        <v>1275</v>
      </c>
    </row>
    <row r="302" spans="1:7">
      <c r="A302" s="421">
        <v>8850094</v>
      </c>
      <c r="B302" s="421" t="s">
        <v>573</v>
      </c>
      <c r="C302" s="421" t="s">
        <v>1158</v>
      </c>
      <c r="D302" s="421" t="s">
        <v>575</v>
      </c>
      <c r="E302" s="421" t="s">
        <v>173</v>
      </c>
      <c r="F302" s="421" t="s">
        <v>108</v>
      </c>
      <c r="G302" s="421" t="s">
        <v>1276</v>
      </c>
    </row>
    <row r="303" spans="1:7">
      <c r="A303" s="421">
        <v>8850078</v>
      </c>
      <c r="B303" s="421" t="s">
        <v>573</v>
      </c>
      <c r="C303" s="421" t="s">
        <v>1158</v>
      </c>
      <c r="D303" s="421" t="s">
        <v>1277</v>
      </c>
      <c r="E303" s="421" t="s">
        <v>173</v>
      </c>
      <c r="F303" s="421" t="s">
        <v>108</v>
      </c>
      <c r="G303" s="421" t="s">
        <v>301</v>
      </c>
    </row>
    <row r="304" spans="1:7">
      <c r="A304" s="421">
        <v>8850079</v>
      </c>
      <c r="B304" s="421" t="s">
        <v>573</v>
      </c>
      <c r="C304" s="421" t="s">
        <v>1158</v>
      </c>
      <c r="D304" s="421" t="s">
        <v>1280</v>
      </c>
      <c r="E304" s="421" t="s">
        <v>173</v>
      </c>
      <c r="F304" s="421" t="s">
        <v>108</v>
      </c>
      <c r="G304" s="421" t="s">
        <v>1282</v>
      </c>
    </row>
    <row r="305" spans="1:7">
      <c r="A305" s="421">
        <v>8850044</v>
      </c>
      <c r="B305" s="421" t="s">
        <v>573</v>
      </c>
      <c r="C305" s="421" t="s">
        <v>1158</v>
      </c>
      <c r="D305" s="421" t="s">
        <v>1080</v>
      </c>
      <c r="E305" s="421" t="s">
        <v>173</v>
      </c>
      <c r="F305" s="421" t="s">
        <v>108</v>
      </c>
      <c r="G305" s="421" t="s">
        <v>1284</v>
      </c>
    </row>
    <row r="306" spans="1:7">
      <c r="A306" s="421">
        <v>8894602</v>
      </c>
      <c r="B306" s="421" t="s">
        <v>573</v>
      </c>
      <c r="C306" s="421" t="s">
        <v>1158</v>
      </c>
      <c r="D306" s="421" t="s">
        <v>797</v>
      </c>
      <c r="E306" s="421" t="s">
        <v>173</v>
      </c>
      <c r="F306" s="421" t="s">
        <v>108</v>
      </c>
      <c r="G306" s="421" t="s">
        <v>1286</v>
      </c>
    </row>
    <row r="307" spans="1:7">
      <c r="A307" s="421">
        <v>8894601</v>
      </c>
      <c r="B307" s="421" t="s">
        <v>573</v>
      </c>
      <c r="C307" s="421" t="s">
        <v>1158</v>
      </c>
      <c r="D307" s="421" t="s">
        <v>999</v>
      </c>
      <c r="E307" s="421" t="s">
        <v>173</v>
      </c>
      <c r="F307" s="421" t="s">
        <v>108</v>
      </c>
      <c r="G307" s="421" t="s">
        <v>111</v>
      </c>
    </row>
    <row r="308" spans="1:7">
      <c r="A308" s="421">
        <v>8891801</v>
      </c>
      <c r="B308" s="421" t="s">
        <v>573</v>
      </c>
      <c r="C308" s="421" t="s">
        <v>1158</v>
      </c>
      <c r="D308" s="421" t="s">
        <v>639</v>
      </c>
      <c r="E308" s="421" t="s">
        <v>173</v>
      </c>
      <c r="F308" s="421" t="s">
        <v>108</v>
      </c>
      <c r="G308" s="421" t="s">
        <v>809</v>
      </c>
    </row>
    <row r="309" spans="1:7">
      <c r="A309" s="421">
        <v>8891802</v>
      </c>
      <c r="B309" s="421" t="s">
        <v>573</v>
      </c>
      <c r="C309" s="421" t="s">
        <v>1158</v>
      </c>
      <c r="D309" s="421" t="s">
        <v>1287</v>
      </c>
      <c r="E309" s="421" t="s">
        <v>173</v>
      </c>
      <c r="F309" s="421" t="s">
        <v>108</v>
      </c>
      <c r="G309" s="421" t="s">
        <v>784</v>
      </c>
    </row>
    <row r="310" spans="1:7">
      <c r="A310" s="421">
        <v>8802303</v>
      </c>
      <c r="B310" s="421" t="s">
        <v>573</v>
      </c>
      <c r="C310" s="421" t="s">
        <v>1158</v>
      </c>
      <c r="D310" s="421" t="s">
        <v>1288</v>
      </c>
      <c r="E310" s="421" t="s">
        <v>173</v>
      </c>
      <c r="F310" s="421" t="s">
        <v>108</v>
      </c>
      <c r="G310" s="421" t="s">
        <v>1289</v>
      </c>
    </row>
    <row r="311" spans="1:7">
      <c r="A311" s="421">
        <v>8891803</v>
      </c>
      <c r="B311" s="421" t="s">
        <v>573</v>
      </c>
      <c r="C311" s="421" t="s">
        <v>1158</v>
      </c>
      <c r="D311" s="421" t="s">
        <v>66</v>
      </c>
      <c r="E311" s="421" t="s">
        <v>173</v>
      </c>
      <c r="F311" s="421" t="s">
        <v>108</v>
      </c>
      <c r="G311" s="421" t="s">
        <v>1941</v>
      </c>
    </row>
    <row r="312" spans="1:7">
      <c r="A312" s="421">
        <v>8850091</v>
      </c>
      <c r="B312" s="421" t="s">
        <v>573</v>
      </c>
      <c r="C312" s="421" t="s">
        <v>1158</v>
      </c>
      <c r="D312" s="421" t="s">
        <v>824</v>
      </c>
      <c r="E312" s="421" t="s">
        <v>173</v>
      </c>
      <c r="F312" s="421" t="s">
        <v>108</v>
      </c>
      <c r="G312" s="421" t="s">
        <v>1109</v>
      </c>
    </row>
    <row r="313" spans="1:7">
      <c r="A313" s="421">
        <v>8850006</v>
      </c>
      <c r="B313" s="421" t="s">
        <v>573</v>
      </c>
      <c r="C313" s="421" t="s">
        <v>1158</v>
      </c>
      <c r="D313" s="421" t="s">
        <v>536</v>
      </c>
      <c r="E313" s="421" t="s">
        <v>173</v>
      </c>
      <c r="F313" s="421" t="s">
        <v>108</v>
      </c>
      <c r="G313" s="421" t="s">
        <v>393</v>
      </c>
    </row>
    <row r="314" spans="1:7">
      <c r="A314" s="421">
        <v>8850223</v>
      </c>
      <c r="B314" s="421" t="s">
        <v>573</v>
      </c>
      <c r="C314" s="421" t="s">
        <v>1158</v>
      </c>
      <c r="D314" s="421" t="s">
        <v>1290</v>
      </c>
      <c r="E314" s="421" t="s">
        <v>173</v>
      </c>
      <c r="F314" s="421" t="s">
        <v>108</v>
      </c>
      <c r="G314" s="421" t="s">
        <v>139</v>
      </c>
    </row>
    <row r="315" spans="1:7">
      <c r="A315" s="421">
        <v>8850054</v>
      </c>
      <c r="B315" s="421" t="s">
        <v>573</v>
      </c>
      <c r="C315" s="421" t="s">
        <v>1158</v>
      </c>
      <c r="D315" s="421" t="s">
        <v>1291</v>
      </c>
      <c r="E315" s="421" t="s">
        <v>173</v>
      </c>
      <c r="F315" s="421" t="s">
        <v>108</v>
      </c>
      <c r="G315" s="421" t="s">
        <v>310</v>
      </c>
    </row>
    <row r="316" spans="1:7">
      <c r="A316" s="421">
        <v>8820000</v>
      </c>
      <c r="B316" s="421" t="s">
        <v>573</v>
      </c>
      <c r="C316" s="421" t="s">
        <v>1292</v>
      </c>
      <c r="D316" s="421" t="s">
        <v>474</v>
      </c>
      <c r="E316" s="421" t="s">
        <v>173</v>
      </c>
      <c r="F316" s="421" t="s">
        <v>1293</v>
      </c>
    </row>
    <row r="317" spans="1:7">
      <c r="A317" s="421">
        <v>8890517</v>
      </c>
      <c r="B317" s="421" t="s">
        <v>573</v>
      </c>
      <c r="C317" s="421" t="s">
        <v>1292</v>
      </c>
      <c r="D317" s="421" t="s">
        <v>428</v>
      </c>
      <c r="E317" s="421" t="s">
        <v>173</v>
      </c>
      <c r="F317" s="421" t="s">
        <v>1293</v>
      </c>
      <c r="G317" s="421" t="s">
        <v>1294</v>
      </c>
    </row>
    <row r="318" spans="1:7">
      <c r="A318" s="421">
        <v>8820845</v>
      </c>
      <c r="B318" s="421" t="s">
        <v>573</v>
      </c>
      <c r="C318" s="421" t="s">
        <v>1292</v>
      </c>
      <c r="D318" s="421" t="s">
        <v>1295</v>
      </c>
      <c r="E318" s="421" t="s">
        <v>173</v>
      </c>
      <c r="F318" s="421" t="s">
        <v>1293</v>
      </c>
      <c r="G318" s="421" t="s">
        <v>1297</v>
      </c>
    </row>
    <row r="319" spans="1:7">
      <c r="A319" s="421">
        <v>8890507</v>
      </c>
      <c r="B319" s="421" t="s">
        <v>573</v>
      </c>
      <c r="C319" s="421" t="s">
        <v>1292</v>
      </c>
      <c r="D319" s="421" t="s">
        <v>1197</v>
      </c>
      <c r="E319" s="421" t="s">
        <v>173</v>
      </c>
      <c r="F319" s="421" t="s">
        <v>1293</v>
      </c>
      <c r="G319" s="421" t="s">
        <v>1015</v>
      </c>
    </row>
    <row r="320" spans="1:7">
      <c r="A320" s="421">
        <v>8820847</v>
      </c>
      <c r="B320" s="421" t="s">
        <v>573</v>
      </c>
      <c r="C320" s="421" t="s">
        <v>1292</v>
      </c>
      <c r="D320" s="421" t="s">
        <v>663</v>
      </c>
      <c r="E320" s="421" t="s">
        <v>173</v>
      </c>
      <c r="F320" s="421" t="s">
        <v>1293</v>
      </c>
      <c r="G320" s="421" t="s">
        <v>967</v>
      </c>
    </row>
    <row r="321" spans="1:7">
      <c r="A321" s="421">
        <v>8820872</v>
      </c>
      <c r="B321" s="421" t="s">
        <v>573</v>
      </c>
      <c r="C321" s="421" t="s">
        <v>1292</v>
      </c>
      <c r="D321" s="421" t="s">
        <v>1299</v>
      </c>
      <c r="E321" s="421" t="s">
        <v>173</v>
      </c>
      <c r="F321" s="421" t="s">
        <v>1293</v>
      </c>
      <c r="G321" s="421" t="s">
        <v>1301</v>
      </c>
    </row>
    <row r="322" spans="1:7">
      <c r="A322" s="421">
        <v>8820871</v>
      </c>
      <c r="B322" s="421" t="s">
        <v>573</v>
      </c>
      <c r="C322" s="421" t="s">
        <v>1292</v>
      </c>
      <c r="D322" s="421" t="s">
        <v>1249</v>
      </c>
      <c r="E322" s="421" t="s">
        <v>173</v>
      </c>
      <c r="F322" s="421" t="s">
        <v>1293</v>
      </c>
      <c r="G322" s="421" t="s">
        <v>1302</v>
      </c>
    </row>
    <row r="323" spans="1:7">
      <c r="A323" s="421">
        <v>8820071</v>
      </c>
      <c r="B323" s="421" t="s">
        <v>573</v>
      </c>
      <c r="C323" s="421" t="s">
        <v>1292</v>
      </c>
      <c r="D323" s="421" t="s">
        <v>422</v>
      </c>
      <c r="E323" s="421" t="s">
        <v>173</v>
      </c>
      <c r="F323" s="421" t="s">
        <v>1293</v>
      </c>
      <c r="G323" s="421" t="s">
        <v>1304</v>
      </c>
    </row>
    <row r="324" spans="1:7">
      <c r="A324" s="421">
        <v>8820025</v>
      </c>
      <c r="B324" s="421" t="s">
        <v>573</v>
      </c>
      <c r="C324" s="421" t="s">
        <v>1292</v>
      </c>
      <c r="D324" s="421" t="s">
        <v>1305</v>
      </c>
      <c r="E324" s="421" t="s">
        <v>173</v>
      </c>
      <c r="F324" s="421" t="s">
        <v>1293</v>
      </c>
      <c r="G324" s="421" t="s">
        <v>316</v>
      </c>
    </row>
    <row r="325" spans="1:7">
      <c r="A325" s="421">
        <v>8890503</v>
      </c>
      <c r="B325" s="421" t="s">
        <v>573</v>
      </c>
      <c r="C325" s="421" t="s">
        <v>1292</v>
      </c>
      <c r="D325" s="421" t="s">
        <v>515</v>
      </c>
      <c r="E325" s="421" t="s">
        <v>173</v>
      </c>
      <c r="F325" s="421" t="s">
        <v>1293</v>
      </c>
      <c r="G325" s="421" t="s">
        <v>1252</v>
      </c>
    </row>
    <row r="326" spans="1:7">
      <c r="A326" s="421">
        <v>8890501</v>
      </c>
      <c r="B326" s="421" t="s">
        <v>573</v>
      </c>
      <c r="C326" s="421" t="s">
        <v>1292</v>
      </c>
      <c r="D326" s="421" t="s">
        <v>1306</v>
      </c>
      <c r="E326" s="421" t="s">
        <v>173</v>
      </c>
      <c r="F326" s="421" t="s">
        <v>1293</v>
      </c>
      <c r="G326" s="421" t="s">
        <v>1278</v>
      </c>
    </row>
    <row r="327" spans="1:7">
      <c r="A327" s="421">
        <v>8820831</v>
      </c>
      <c r="B327" s="421" t="s">
        <v>573</v>
      </c>
      <c r="C327" s="421" t="s">
        <v>1292</v>
      </c>
      <c r="D327" s="421" t="s">
        <v>702</v>
      </c>
      <c r="E327" s="421" t="s">
        <v>173</v>
      </c>
      <c r="F327" s="421" t="s">
        <v>1293</v>
      </c>
      <c r="G327" s="421" t="s">
        <v>1307</v>
      </c>
    </row>
    <row r="328" spans="1:7">
      <c r="A328" s="421">
        <v>8820856</v>
      </c>
      <c r="B328" s="421" t="s">
        <v>573</v>
      </c>
      <c r="C328" s="421" t="s">
        <v>1292</v>
      </c>
      <c r="D328" s="421" t="s">
        <v>282</v>
      </c>
      <c r="E328" s="421" t="s">
        <v>173</v>
      </c>
      <c r="F328" s="421" t="s">
        <v>1293</v>
      </c>
      <c r="G328" s="421" t="s">
        <v>553</v>
      </c>
    </row>
    <row r="329" spans="1:7">
      <c r="A329" s="421">
        <v>8820003</v>
      </c>
      <c r="B329" s="421" t="s">
        <v>573</v>
      </c>
      <c r="C329" s="421" t="s">
        <v>1292</v>
      </c>
      <c r="D329" s="421" t="s">
        <v>181</v>
      </c>
      <c r="E329" s="421" t="s">
        <v>173</v>
      </c>
      <c r="F329" s="421" t="s">
        <v>1293</v>
      </c>
      <c r="G329" s="421" t="s">
        <v>1310</v>
      </c>
    </row>
    <row r="330" spans="1:7">
      <c r="A330" s="421">
        <v>8820095</v>
      </c>
      <c r="B330" s="421" t="s">
        <v>573</v>
      </c>
      <c r="C330" s="421" t="s">
        <v>1292</v>
      </c>
      <c r="D330" s="421" t="s">
        <v>744</v>
      </c>
      <c r="E330" s="421" t="s">
        <v>173</v>
      </c>
      <c r="F330" s="421" t="s">
        <v>1293</v>
      </c>
      <c r="G330" s="421" t="s">
        <v>1312</v>
      </c>
    </row>
    <row r="331" spans="1:7">
      <c r="A331" s="421">
        <v>8820084</v>
      </c>
      <c r="B331" s="421" t="s">
        <v>573</v>
      </c>
      <c r="C331" s="421" t="s">
        <v>1292</v>
      </c>
      <c r="D331" s="421" t="s">
        <v>1314</v>
      </c>
      <c r="E331" s="421" t="s">
        <v>173</v>
      </c>
      <c r="F331" s="421" t="s">
        <v>1293</v>
      </c>
      <c r="G331" s="421" t="s">
        <v>47</v>
      </c>
    </row>
    <row r="332" spans="1:7">
      <c r="A332" s="421">
        <v>8820046</v>
      </c>
      <c r="B332" s="421" t="s">
        <v>573</v>
      </c>
      <c r="C332" s="421" t="s">
        <v>1292</v>
      </c>
      <c r="D332" s="421" t="s">
        <v>576</v>
      </c>
      <c r="E332" s="421" t="s">
        <v>173</v>
      </c>
      <c r="F332" s="421" t="s">
        <v>1293</v>
      </c>
      <c r="G332" s="421" t="s">
        <v>1316</v>
      </c>
    </row>
    <row r="333" spans="1:7">
      <c r="A333" s="421">
        <v>8820013</v>
      </c>
      <c r="B333" s="421" t="s">
        <v>573</v>
      </c>
      <c r="C333" s="421" t="s">
        <v>1292</v>
      </c>
      <c r="D333" s="421" t="s">
        <v>1108</v>
      </c>
      <c r="E333" s="421" t="s">
        <v>173</v>
      </c>
      <c r="F333" s="421" t="s">
        <v>1293</v>
      </c>
      <c r="G333" s="421" t="s">
        <v>1318</v>
      </c>
    </row>
    <row r="334" spans="1:7">
      <c r="A334" s="421">
        <v>8820001</v>
      </c>
      <c r="B334" s="421" t="s">
        <v>573</v>
      </c>
      <c r="C334" s="421" t="s">
        <v>1292</v>
      </c>
      <c r="D334" s="421" t="s">
        <v>525</v>
      </c>
      <c r="E334" s="421" t="s">
        <v>173</v>
      </c>
      <c r="F334" s="421" t="s">
        <v>1293</v>
      </c>
      <c r="G334" s="421" t="s">
        <v>1319</v>
      </c>
    </row>
    <row r="335" spans="1:7">
      <c r="A335" s="421">
        <v>8820027</v>
      </c>
      <c r="B335" s="421" t="s">
        <v>573</v>
      </c>
      <c r="C335" s="421" t="s">
        <v>1292</v>
      </c>
      <c r="D335" s="421" t="s">
        <v>1321</v>
      </c>
      <c r="E335" s="421" t="s">
        <v>173</v>
      </c>
      <c r="F335" s="421" t="s">
        <v>1293</v>
      </c>
      <c r="G335" s="421" t="s">
        <v>1322</v>
      </c>
    </row>
    <row r="336" spans="1:7">
      <c r="A336" s="421">
        <v>8820841</v>
      </c>
      <c r="B336" s="421" t="s">
        <v>573</v>
      </c>
      <c r="C336" s="421" t="s">
        <v>1292</v>
      </c>
      <c r="D336" s="421" t="s">
        <v>203</v>
      </c>
      <c r="E336" s="421" t="s">
        <v>173</v>
      </c>
      <c r="F336" s="421" t="s">
        <v>1293</v>
      </c>
      <c r="G336" s="421" t="s">
        <v>1324</v>
      </c>
    </row>
    <row r="337" spans="1:7">
      <c r="A337" s="421">
        <v>8820024</v>
      </c>
      <c r="B337" s="421" t="s">
        <v>573</v>
      </c>
      <c r="C337" s="421" t="s">
        <v>1292</v>
      </c>
      <c r="D337" s="421" t="s">
        <v>1325</v>
      </c>
      <c r="E337" s="421" t="s">
        <v>173</v>
      </c>
      <c r="F337" s="421" t="s">
        <v>1293</v>
      </c>
      <c r="G337" s="421" t="s">
        <v>633</v>
      </c>
    </row>
    <row r="338" spans="1:7">
      <c r="A338" s="421">
        <v>8820803</v>
      </c>
      <c r="B338" s="421" t="s">
        <v>573</v>
      </c>
      <c r="C338" s="421" t="s">
        <v>1292</v>
      </c>
      <c r="D338" s="421" t="s">
        <v>1065</v>
      </c>
      <c r="E338" s="421" t="s">
        <v>173</v>
      </c>
      <c r="F338" s="421" t="s">
        <v>1293</v>
      </c>
      <c r="G338" s="421" t="s">
        <v>749</v>
      </c>
    </row>
    <row r="339" spans="1:7">
      <c r="A339" s="421">
        <v>8820086</v>
      </c>
      <c r="B339" s="421" t="s">
        <v>573</v>
      </c>
      <c r="C339" s="421" t="s">
        <v>1292</v>
      </c>
      <c r="D339" s="421" t="s">
        <v>1326</v>
      </c>
      <c r="E339" s="421" t="s">
        <v>173</v>
      </c>
      <c r="F339" s="421" t="s">
        <v>1293</v>
      </c>
      <c r="G339" s="421" t="s">
        <v>1329</v>
      </c>
    </row>
    <row r="340" spans="1:7">
      <c r="A340" s="421">
        <v>8820056</v>
      </c>
      <c r="B340" s="421" t="s">
        <v>573</v>
      </c>
      <c r="C340" s="421" t="s">
        <v>1292</v>
      </c>
      <c r="D340" s="421" t="s">
        <v>360</v>
      </c>
      <c r="E340" s="421" t="s">
        <v>173</v>
      </c>
      <c r="F340" s="421" t="s">
        <v>1293</v>
      </c>
      <c r="G340" s="421" t="s">
        <v>1330</v>
      </c>
    </row>
    <row r="341" spans="1:7">
      <c r="A341" s="421">
        <v>8820057</v>
      </c>
      <c r="B341" s="421" t="s">
        <v>573</v>
      </c>
      <c r="C341" s="421" t="s">
        <v>1292</v>
      </c>
      <c r="D341" s="421" t="s">
        <v>1331</v>
      </c>
      <c r="E341" s="421" t="s">
        <v>173</v>
      </c>
      <c r="F341" s="421" t="s">
        <v>1293</v>
      </c>
      <c r="G341" s="421" t="s">
        <v>1334</v>
      </c>
    </row>
    <row r="342" spans="1:7">
      <c r="A342" s="421">
        <v>8820075</v>
      </c>
      <c r="B342" s="421" t="s">
        <v>573</v>
      </c>
      <c r="C342" s="421" t="s">
        <v>1292</v>
      </c>
      <c r="D342" s="421" t="s">
        <v>1279</v>
      </c>
      <c r="E342" s="421" t="s">
        <v>173</v>
      </c>
      <c r="F342" s="421" t="s">
        <v>1293</v>
      </c>
      <c r="G342" s="421" t="s">
        <v>1335</v>
      </c>
    </row>
    <row r="343" spans="1:7">
      <c r="A343" s="421">
        <v>8820876</v>
      </c>
      <c r="B343" s="421" t="s">
        <v>573</v>
      </c>
      <c r="C343" s="421" t="s">
        <v>1292</v>
      </c>
      <c r="D343" s="421" t="s">
        <v>272</v>
      </c>
      <c r="E343" s="421" t="s">
        <v>173</v>
      </c>
      <c r="F343" s="421" t="s">
        <v>1293</v>
      </c>
      <c r="G343" s="421" t="s">
        <v>454</v>
      </c>
    </row>
    <row r="344" spans="1:7">
      <c r="A344" s="421">
        <v>8820006</v>
      </c>
      <c r="B344" s="421" t="s">
        <v>573</v>
      </c>
      <c r="C344" s="421" t="s">
        <v>1292</v>
      </c>
      <c r="D344" s="421" t="s">
        <v>1336</v>
      </c>
      <c r="E344" s="421" t="s">
        <v>173</v>
      </c>
      <c r="F344" s="421" t="s">
        <v>1293</v>
      </c>
      <c r="G344" s="421" t="s">
        <v>227</v>
      </c>
    </row>
    <row r="345" spans="1:7">
      <c r="A345" s="421">
        <v>8820855</v>
      </c>
      <c r="B345" s="421" t="s">
        <v>573</v>
      </c>
      <c r="C345" s="421" t="s">
        <v>1292</v>
      </c>
      <c r="D345" s="421" t="s">
        <v>845</v>
      </c>
      <c r="E345" s="421" t="s">
        <v>173</v>
      </c>
      <c r="F345" s="421" t="s">
        <v>1293</v>
      </c>
      <c r="G345" s="421" t="s">
        <v>614</v>
      </c>
    </row>
    <row r="346" spans="1:7">
      <c r="A346" s="421">
        <v>8820073</v>
      </c>
      <c r="B346" s="421" t="s">
        <v>573</v>
      </c>
      <c r="C346" s="421" t="s">
        <v>1292</v>
      </c>
      <c r="D346" s="421" t="s">
        <v>878</v>
      </c>
      <c r="E346" s="421" t="s">
        <v>173</v>
      </c>
      <c r="F346" s="421" t="s">
        <v>1293</v>
      </c>
      <c r="G346" s="421" t="s">
        <v>948</v>
      </c>
    </row>
    <row r="347" spans="1:7">
      <c r="A347" s="421">
        <v>8820085</v>
      </c>
      <c r="B347" s="421" t="s">
        <v>573</v>
      </c>
      <c r="C347" s="421" t="s">
        <v>1292</v>
      </c>
      <c r="D347" s="421" t="s">
        <v>1337</v>
      </c>
      <c r="E347" s="421" t="s">
        <v>173</v>
      </c>
      <c r="F347" s="421" t="s">
        <v>1293</v>
      </c>
      <c r="G347" s="421" t="s">
        <v>1338</v>
      </c>
    </row>
    <row r="348" spans="1:7">
      <c r="A348" s="421">
        <v>8820004</v>
      </c>
      <c r="B348" s="421" t="s">
        <v>573</v>
      </c>
      <c r="C348" s="421" t="s">
        <v>1292</v>
      </c>
      <c r="D348" s="421" t="s">
        <v>1339</v>
      </c>
      <c r="E348" s="421" t="s">
        <v>173</v>
      </c>
      <c r="F348" s="421" t="s">
        <v>1293</v>
      </c>
      <c r="G348" s="421" t="s">
        <v>1040</v>
      </c>
    </row>
    <row r="349" spans="1:7">
      <c r="A349" s="421">
        <v>8820012</v>
      </c>
      <c r="B349" s="421" t="s">
        <v>573</v>
      </c>
      <c r="C349" s="421" t="s">
        <v>1292</v>
      </c>
      <c r="D349" s="421" t="s">
        <v>1340</v>
      </c>
      <c r="E349" s="421" t="s">
        <v>173</v>
      </c>
      <c r="F349" s="421" t="s">
        <v>1293</v>
      </c>
      <c r="G349" s="421" t="s">
        <v>1341</v>
      </c>
    </row>
    <row r="350" spans="1:7">
      <c r="A350" s="421">
        <v>8820844</v>
      </c>
      <c r="B350" s="421" t="s">
        <v>573</v>
      </c>
      <c r="C350" s="421" t="s">
        <v>1292</v>
      </c>
      <c r="D350" s="421" t="s">
        <v>1309</v>
      </c>
      <c r="E350" s="421" t="s">
        <v>173</v>
      </c>
      <c r="F350" s="421" t="s">
        <v>1293</v>
      </c>
      <c r="G350" s="421" t="s">
        <v>1342</v>
      </c>
    </row>
    <row r="351" spans="1:7">
      <c r="A351" s="421">
        <v>8820877</v>
      </c>
      <c r="B351" s="421" t="s">
        <v>573</v>
      </c>
      <c r="C351" s="421" t="s">
        <v>1292</v>
      </c>
      <c r="D351" s="421" t="s">
        <v>477</v>
      </c>
      <c r="E351" s="421" t="s">
        <v>173</v>
      </c>
      <c r="F351" s="421" t="s">
        <v>1293</v>
      </c>
      <c r="G351" s="421" t="s">
        <v>1113</v>
      </c>
    </row>
    <row r="352" spans="1:7">
      <c r="A352" s="421">
        <v>8820867</v>
      </c>
      <c r="B352" s="421" t="s">
        <v>573</v>
      </c>
      <c r="C352" s="421" t="s">
        <v>1292</v>
      </c>
      <c r="D352" s="421" t="s">
        <v>1343</v>
      </c>
      <c r="E352" s="421" t="s">
        <v>173</v>
      </c>
      <c r="F352" s="421" t="s">
        <v>1293</v>
      </c>
      <c r="G352" s="421" t="s">
        <v>1344</v>
      </c>
    </row>
    <row r="353" spans="1:7">
      <c r="A353" s="421">
        <v>8890502</v>
      </c>
      <c r="B353" s="421" t="s">
        <v>573</v>
      </c>
      <c r="C353" s="421" t="s">
        <v>1292</v>
      </c>
      <c r="D353" s="421" t="s">
        <v>1345</v>
      </c>
      <c r="E353" s="421" t="s">
        <v>173</v>
      </c>
      <c r="F353" s="421" t="s">
        <v>1293</v>
      </c>
      <c r="G353" s="421" t="s">
        <v>1346</v>
      </c>
    </row>
    <row r="354" spans="1:7">
      <c r="A354" s="421">
        <v>8820833</v>
      </c>
      <c r="B354" s="421" t="s">
        <v>573</v>
      </c>
      <c r="C354" s="421" t="s">
        <v>1292</v>
      </c>
      <c r="D354" s="421" t="s">
        <v>112</v>
      </c>
      <c r="E354" s="421" t="s">
        <v>173</v>
      </c>
      <c r="F354" s="421" t="s">
        <v>1293</v>
      </c>
      <c r="G354" s="421" t="s">
        <v>886</v>
      </c>
    </row>
    <row r="355" spans="1:7">
      <c r="A355" s="421">
        <v>8820885</v>
      </c>
      <c r="B355" s="421" t="s">
        <v>573</v>
      </c>
      <c r="C355" s="421" t="s">
        <v>1292</v>
      </c>
      <c r="D355" s="421" t="s">
        <v>154</v>
      </c>
      <c r="E355" s="421" t="s">
        <v>173</v>
      </c>
      <c r="F355" s="421" t="s">
        <v>1293</v>
      </c>
      <c r="G355" s="421" t="s">
        <v>1348</v>
      </c>
    </row>
    <row r="356" spans="1:7">
      <c r="A356" s="421">
        <v>8820017</v>
      </c>
      <c r="B356" s="421" t="s">
        <v>573</v>
      </c>
      <c r="C356" s="421" t="s">
        <v>1292</v>
      </c>
      <c r="D356" s="421" t="s">
        <v>1049</v>
      </c>
      <c r="E356" s="421" t="s">
        <v>173</v>
      </c>
      <c r="F356" s="421" t="s">
        <v>1293</v>
      </c>
      <c r="G356" s="421" t="s">
        <v>1351</v>
      </c>
    </row>
    <row r="357" spans="1:7">
      <c r="A357" s="421">
        <v>8820033</v>
      </c>
      <c r="B357" s="421" t="s">
        <v>573</v>
      </c>
      <c r="C357" s="421" t="s">
        <v>1292</v>
      </c>
      <c r="D357" s="421" t="s">
        <v>1352</v>
      </c>
      <c r="E357" s="421" t="s">
        <v>173</v>
      </c>
      <c r="F357" s="421" t="s">
        <v>1293</v>
      </c>
      <c r="G357" s="421" t="s">
        <v>1221</v>
      </c>
    </row>
    <row r="358" spans="1:7">
      <c r="A358" s="421">
        <v>8820043</v>
      </c>
      <c r="B358" s="421" t="s">
        <v>573</v>
      </c>
      <c r="C358" s="421" t="s">
        <v>1292</v>
      </c>
      <c r="D358" s="421" t="s">
        <v>1111</v>
      </c>
      <c r="E358" s="421" t="s">
        <v>173</v>
      </c>
      <c r="F358" s="421" t="s">
        <v>1293</v>
      </c>
      <c r="G358" s="421" t="s">
        <v>620</v>
      </c>
    </row>
    <row r="359" spans="1:7">
      <c r="A359" s="421">
        <v>8890302</v>
      </c>
      <c r="B359" s="421" t="s">
        <v>573</v>
      </c>
      <c r="C359" s="421" t="s">
        <v>1292</v>
      </c>
      <c r="D359" s="421" t="s">
        <v>31</v>
      </c>
      <c r="E359" s="421" t="s">
        <v>173</v>
      </c>
      <c r="F359" s="421" t="s">
        <v>1293</v>
      </c>
      <c r="G359" s="421" t="s">
        <v>1353</v>
      </c>
    </row>
    <row r="360" spans="1:7">
      <c r="A360" s="421">
        <v>8890301</v>
      </c>
      <c r="B360" s="421" t="s">
        <v>573</v>
      </c>
      <c r="C360" s="421" t="s">
        <v>1292</v>
      </c>
      <c r="D360" s="421" t="s">
        <v>960</v>
      </c>
      <c r="E360" s="421" t="s">
        <v>173</v>
      </c>
      <c r="F360" s="421" t="s">
        <v>1293</v>
      </c>
      <c r="G360" s="421" t="s">
        <v>94</v>
      </c>
    </row>
    <row r="361" spans="1:7">
      <c r="A361" s="421">
        <v>8890304</v>
      </c>
      <c r="B361" s="421" t="s">
        <v>573</v>
      </c>
      <c r="C361" s="421" t="s">
        <v>1292</v>
      </c>
      <c r="D361" s="421" t="s">
        <v>461</v>
      </c>
      <c r="E361" s="421" t="s">
        <v>173</v>
      </c>
      <c r="F361" s="421" t="s">
        <v>1293</v>
      </c>
      <c r="G361" s="421" t="s">
        <v>1354</v>
      </c>
    </row>
    <row r="362" spans="1:7">
      <c r="A362" s="421">
        <v>8890303</v>
      </c>
      <c r="B362" s="421" t="s">
        <v>573</v>
      </c>
      <c r="C362" s="421" t="s">
        <v>1292</v>
      </c>
      <c r="D362" s="421" t="s">
        <v>1355</v>
      </c>
      <c r="E362" s="421" t="s">
        <v>173</v>
      </c>
      <c r="F362" s="421" t="s">
        <v>1293</v>
      </c>
      <c r="G362" s="421" t="s">
        <v>772</v>
      </c>
    </row>
    <row r="363" spans="1:7">
      <c r="A363" s="421">
        <v>8820121</v>
      </c>
      <c r="B363" s="421" t="s">
        <v>573</v>
      </c>
      <c r="C363" s="421" t="s">
        <v>1292</v>
      </c>
      <c r="D363" s="421" t="s">
        <v>1086</v>
      </c>
      <c r="E363" s="421" t="s">
        <v>173</v>
      </c>
      <c r="F363" s="421" t="s">
        <v>1293</v>
      </c>
      <c r="G363" s="421" t="s">
        <v>137</v>
      </c>
    </row>
    <row r="364" spans="1:7">
      <c r="A364" s="421">
        <v>8820122</v>
      </c>
      <c r="B364" s="421" t="s">
        <v>573</v>
      </c>
      <c r="C364" s="421" t="s">
        <v>1292</v>
      </c>
      <c r="D364" s="421" t="s">
        <v>96</v>
      </c>
      <c r="E364" s="421" t="s">
        <v>173</v>
      </c>
      <c r="F364" s="421" t="s">
        <v>1293</v>
      </c>
      <c r="G364" s="421" t="s">
        <v>1300</v>
      </c>
    </row>
    <row r="365" spans="1:7">
      <c r="A365" s="421">
        <v>8820123</v>
      </c>
      <c r="B365" s="421" t="s">
        <v>573</v>
      </c>
      <c r="C365" s="421" t="s">
        <v>1292</v>
      </c>
      <c r="D365" s="421" t="s">
        <v>1356</v>
      </c>
      <c r="E365" s="421" t="s">
        <v>173</v>
      </c>
      <c r="F365" s="421" t="s">
        <v>1293</v>
      </c>
      <c r="G365" s="421" t="s">
        <v>610</v>
      </c>
    </row>
    <row r="366" spans="1:7">
      <c r="A366" s="421">
        <v>8820106</v>
      </c>
      <c r="B366" s="421" t="s">
        <v>573</v>
      </c>
      <c r="C366" s="421" t="s">
        <v>1292</v>
      </c>
      <c r="D366" s="421" t="s">
        <v>1358</v>
      </c>
      <c r="E366" s="421" t="s">
        <v>173</v>
      </c>
      <c r="F366" s="421" t="s">
        <v>1293</v>
      </c>
      <c r="G366" s="421" t="s">
        <v>1359</v>
      </c>
    </row>
    <row r="367" spans="1:7">
      <c r="A367" s="421">
        <v>8820126</v>
      </c>
      <c r="B367" s="421" t="s">
        <v>573</v>
      </c>
      <c r="C367" s="421" t="s">
        <v>1292</v>
      </c>
      <c r="D367" s="421" t="s">
        <v>803</v>
      </c>
      <c r="E367" s="421" t="s">
        <v>173</v>
      </c>
      <c r="F367" s="421" t="s">
        <v>1293</v>
      </c>
      <c r="G367" s="421" t="s">
        <v>1031</v>
      </c>
    </row>
    <row r="368" spans="1:7">
      <c r="A368" s="421">
        <v>8820231</v>
      </c>
      <c r="B368" s="421" t="s">
        <v>573</v>
      </c>
      <c r="C368" s="421" t="s">
        <v>1292</v>
      </c>
      <c r="D368" s="421" t="s">
        <v>57</v>
      </c>
      <c r="E368" s="421" t="s">
        <v>173</v>
      </c>
      <c r="F368" s="421" t="s">
        <v>1293</v>
      </c>
      <c r="G368" s="421" t="s">
        <v>1360</v>
      </c>
    </row>
    <row r="369" spans="1:7">
      <c r="A369" s="421">
        <v>8820125</v>
      </c>
      <c r="B369" s="421" t="s">
        <v>573</v>
      </c>
      <c r="C369" s="421" t="s">
        <v>1292</v>
      </c>
      <c r="D369" s="421" t="s">
        <v>895</v>
      </c>
      <c r="E369" s="421" t="s">
        <v>173</v>
      </c>
      <c r="F369" s="421" t="s">
        <v>1293</v>
      </c>
      <c r="G369" s="421" t="s">
        <v>1178</v>
      </c>
    </row>
    <row r="370" spans="1:7">
      <c r="A370" s="421">
        <v>8820129</v>
      </c>
      <c r="B370" s="421" t="s">
        <v>573</v>
      </c>
      <c r="C370" s="421" t="s">
        <v>1292</v>
      </c>
      <c r="D370" s="421" t="s">
        <v>1361</v>
      </c>
      <c r="E370" s="421" t="s">
        <v>173</v>
      </c>
      <c r="F370" s="421" t="s">
        <v>1293</v>
      </c>
      <c r="G370" s="421" t="s">
        <v>1364</v>
      </c>
    </row>
    <row r="371" spans="1:7">
      <c r="A371" s="421">
        <v>8820127</v>
      </c>
      <c r="B371" s="421" t="s">
        <v>573</v>
      </c>
      <c r="C371" s="421" t="s">
        <v>1292</v>
      </c>
      <c r="D371" s="421" t="s">
        <v>71</v>
      </c>
      <c r="E371" s="421" t="s">
        <v>173</v>
      </c>
      <c r="F371" s="421" t="s">
        <v>1293</v>
      </c>
      <c r="G371" s="421" t="s">
        <v>695</v>
      </c>
    </row>
    <row r="372" spans="1:7">
      <c r="A372" s="421">
        <v>8820241</v>
      </c>
      <c r="B372" s="421" t="s">
        <v>573</v>
      </c>
      <c r="C372" s="421" t="s">
        <v>1292</v>
      </c>
      <c r="D372" s="421" t="s">
        <v>1017</v>
      </c>
      <c r="E372" s="421" t="s">
        <v>173</v>
      </c>
      <c r="F372" s="421" t="s">
        <v>1293</v>
      </c>
      <c r="G372" s="421" t="s">
        <v>1189</v>
      </c>
    </row>
    <row r="373" spans="1:7">
      <c r="A373" s="421">
        <v>8820237</v>
      </c>
      <c r="B373" s="421" t="s">
        <v>573</v>
      </c>
      <c r="C373" s="421" t="s">
        <v>1292</v>
      </c>
      <c r="D373" s="421" t="s">
        <v>1273</v>
      </c>
      <c r="E373" s="421" t="s">
        <v>173</v>
      </c>
      <c r="F373" s="421" t="s">
        <v>1293</v>
      </c>
      <c r="G373" s="421" t="s">
        <v>210</v>
      </c>
    </row>
    <row r="374" spans="1:7">
      <c r="A374" s="421">
        <v>8820232</v>
      </c>
      <c r="B374" s="421" t="s">
        <v>573</v>
      </c>
      <c r="C374" s="421" t="s">
        <v>1292</v>
      </c>
      <c r="D374" s="421" t="s">
        <v>854</v>
      </c>
      <c r="E374" s="421" t="s">
        <v>173</v>
      </c>
      <c r="F374" s="421" t="s">
        <v>1293</v>
      </c>
      <c r="G374" s="421" t="s">
        <v>59</v>
      </c>
    </row>
    <row r="375" spans="1:7">
      <c r="A375" s="421">
        <v>8820233</v>
      </c>
      <c r="B375" s="421" t="s">
        <v>573</v>
      </c>
      <c r="C375" s="421" t="s">
        <v>1292</v>
      </c>
      <c r="D375" s="421" t="s">
        <v>45</v>
      </c>
      <c r="E375" s="421" t="s">
        <v>173</v>
      </c>
      <c r="F375" s="421" t="s">
        <v>1293</v>
      </c>
      <c r="G375" s="421" t="s">
        <v>1209</v>
      </c>
    </row>
    <row r="376" spans="1:7">
      <c r="A376" s="421">
        <v>8820124</v>
      </c>
      <c r="B376" s="421" t="s">
        <v>573</v>
      </c>
      <c r="C376" s="421" t="s">
        <v>1292</v>
      </c>
      <c r="D376" s="421" t="s">
        <v>718</v>
      </c>
      <c r="E376" s="421" t="s">
        <v>173</v>
      </c>
      <c r="F376" s="421" t="s">
        <v>1293</v>
      </c>
      <c r="G376" s="421" t="s">
        <v>1365</v>
      </c>
    </row>
    <row r="377" spans="1:7">
      <c r="A377" s="421">
        <v>8820238</v>
      </c>
      <c r="B377" s="421" t="s">
        <v>573</v>
      </c>
      <c r="C377" s="421" t="s">
        <v>1292</v>
      </c>
      <c r="D377" s="421" t="s">
        <v>939</v>
      </c>
      <c r="E377" s="421" t="s">
        <v>173</v>
      </c>
      <c r="F377" s="421" t="s">
        <v>1293</v>
      </c>
      <c r="G377" s="421" t="s">
        <v>942</v>
      </c>
    </row>
    <row r="378" spans="1:7">
      <c r="A378" s="421">
        <v>8820104</v>
      </c>
      <c r="B378" s="421" t="s">
        <v>573</v>
      </c>
      <c r="C378" s="421" t="s">
        <v>1292</v>
      </c>
      <c r="D378" s="421" t="s">
        <v>1368</v>
      </c>
      <c r="E378" s="421" t="s">
        <v>173</v>
      </c>
      <c r="F378" s="421" t="s">
        <v>1293</v>
      </c>
      <c r="G378" s="421" t="s">
        <v>1370</v>
      </c>
    </row>
    <row r="379" spans="1:7">
      <c r="A379" s="421">
        <v>8820245</v>
      </c>
      <c r="B379" s="421" t="s">
        <v>573</v>
      </c>
      <c r="C379" s="421" t="s">
        <v>1292</v>
      </c>
      <c r="D379" s="421" t="s">
        <v>1303</v>
      </c>
      <c r="E379" s="421" t="s">
        <v>173</v>
      </c>
      <c r="F379" s="421" t="s">
        <v>1293</v>
      </c>
      <c r="G379" s="421" t="s">
        <v>512</v>
      </c>
    </row>
    <row r="380" spans="1:7">
      <c r="A380" s="421">
        <v>8820244</v>
      </c>
      <c r="B380" s="421" t="s">
        <v>573</v>
      </c>
      <c r="C380" s="421" t="s">
        <v>1292</v>
      </c>
      <c r="D380" s="421" t="s">
        <v>63</v>
      </c>
      <c r="E380" s="421" t="s">
        <v>173</v>
      </c>
      <c r="F380" s="421" t="s">
        <v>1293</v>
      </c>
      <c r="G380" s="421" t="s">
        <v>39</v>
      </c>
    </row>
    <row r="381" spans="1:7">
      <c r="A381" s="421">
        <v>8820243</v>
      </c>
      <c r="B381" s="421" t="s">
        <v>573</v>
      </c>
      <c r="C381" s="421" t="s">
        <v>1292</v>
      </c>
      <c r="D381" s="421" t="s">
        <v>700</v>
      </c>
      <c r="E381" s="421" t="s">
        <v>173</v>
      </c>
      <c r="F381" s="421" t="s">
        <v>1293</v>
      </c>
      <c r="G381" s="421" t="s">
        <v>734</v>
      </c>
    </row>
    <row r="382" spans="1:7">
      <c r="A382" s="421">
        <v>8820236</v>
      </c>
      <c r="B382" s="421" t="s">
        <v>573</v>
      </c>
      <c r="C382" s="421" t="s">
        <v>1292</v>
      </c>
      <c r="D382" s="421" t="s">
        <v>1235</v>
      </c>
      <c r="E382" s="421" t="s">
        <v>173</v>
      </c>
      <c r="F382" s="421" t="s">
        <v>1293</v>
      </c>
      <c r="G382" s="421" t="s">
        <v>1242</v>
      </c>
    </row>
    <row r="383" spans="1:7">
      <c r="A383" s="421">
        <v>8820107</v>
      </c>
      <c r="B383" s="421" t="s">
        <v>573</v>
      </c>
      <c r="C383" s="421" t="s">
        <v>1292</v>
      </c>
      <c r="D383" s="421" t="s">
        <v>1165</v>
      </c>
      <c r="E383" s="421" t="s">
        <v>173</v>
      </c>
      <c r="F383" s="421" t="s">
        <v>1293</v>
      </c>
      <c r="G383" s="421" t="s">
        <v>1371</v>
      </c>
    </row>
    <row r="384" spans="1:7">
      <c r="A384" s="421">
        <v>8820101</v>
      </c>
      <c r="B384" s="421" t="s">
        <v>573</v>
      </c>
      <c r="C384" s="421" t="s">
        <v>1292</v>
      </c>
      <c r="D384" s="421" t="s">
        <v>489</v>
      </c>
      <c r="E384" s="421" t="s">
        <v>173</v>
      </c>
      <c r="F384" s="421" t="s">
        <v>1293</v>
      </c>
      <c r="G384" s="421" t="s">
        <v>566</v>
      </c>
    </row>
    <row r="385" spans="1:7">
      <c r="A385" s="421">
        <v>8820235</v>
      </c>
      <c r="B385" s="421" t="s">
        <v>573</v>
      </c>
      <c r="C385" s="421" t="s">
        <v>1292</v>
      </c>
      <c r="D385" s="421" t="s">
        <v>1332</v>
      </c>
      <c r="E385" s="421" t="s">
        <v>173</v>
      </c>
      <c r="F385" s="421" t="s">
        <v>1293</v>
      </c>
      <c r="G385" s="421" t="s">
        <v>908</v>
      </c>
    </row>
    <row r="386" spans="1:7">
      <c r="A386" s="421">
        <v>8820128</v>
      </c>
      <c r="B386" s="421" t="s">
        <v>573</v>
      </c>
      <c r="C386" s="421" t="s">
        <v>1292</v>
      </c>
      <c r="D386" s="421" t="s">
        <v>177</v>
      </c>
      <c r="E386" s="421" t="s">
        <v>173</v>
      </c>
      <c r="F386" s="421" t="s">
        <v>1293</v>
      </c>
      <c r="G386" s="421" t="s">
        <v>902</v>
      </c>
    </row>
    <row r="387" spans="1:7">
      <c r="A387" s="421">
        <v>8820234</v>
      </c>
      <c r="B387" s="421" t="s">
        <v>573</v>
      </c>
      <c r="C387" s="421" t="s">
        <v>1292</v>
      </c>
      <c r="D387" s="421" t="s">
        <v>312</v>
      </c>
      <c r="E387" s="421" t="s">
        <v>173</v>
      </c>
      <c r="F387" s="421" t="s">
        <v>1293</v>
      </c>
      <c r="G387" s="421" t="s">
        <v>595</v>
      </c>
    </row>
    <row r="388" spans="1:7">
      <c r="A388" s="421">
        <v>8820242</v>
      </c>
      <c r="B388" s="421" t="s">
        <v>573</v>
      </c>
      <c r="C388" s="421" t="s">
        <v>1292</v>
      </c>
      <c r="D388" s="421" t="s">
        <v>346</v>
      </c>
      <c r="E388" s="421" t="s">
        <v>173</v>
      </c>
      <c r="F388" s="421" t="s">
        <v>1293</v>
      </c>
      <c r="G388" s="421" t="s">
        <v>673</v>
      </c>
    </row>
    <row r="389" spans="1:7">
      <c r="A389" s="421">
        <v>8820097</v>
      </c>
      <c r="B389" s="421" t="s">
        <v>573</v>
      </c>
      <c r="C389" s="421" t="s">
        <v>1292</v>
      </c>
      <c r="D389" s="421" t="s">
        <v>289</v>
      </c>
      <c r="E389" s="421" t="s">
        <v>173</v>
      </c>
      <c r="F389" s="421" t="s">
        <v>1293</v>
      </c>
      <c r="G389" s="421" t="s">
        <v>1374</v>
      </c>
    </row>
    <row r="390" spans="1:7">
      <c r="A390" s="421">
        <v>8890101</v>
      </c>
      <c r="B390" s="421" t="s">
        <v>573</v>
      </c>
      <c r="C390" s="421" t="s">
        <v>1292</v>
      </c>
      <c r="D390" s="421" t="s">
        <v>1375</v>
      </c>
      <c r="E390" s="421" t="s">
        <v>173</v>
      </c>
      <c r="F390" s="421" t="s">
        <v>1293</v>
      </c>
      <c r="G390" s="421" t="s">
        <v>364</v>
      </c>
    </row>
    <row r="391" spans="1:7">
      <c r="A391" s="421">
        <v>8890102</v>
      </c>
      <c r="B391" s="421" t="s">
        <v>573</v>
      </c>
      <c r="C391" s="421" t="s">
        <v>1292</v>
      </c>
      <c r="D391" s="421" t="s">
        <v>1377</v>
      </c>
      <c r="E391" s="421" t="s">
        <v>173</v>
      </c>
      <c r="F391" s="421" t="s">
        <v>1293</v>
      </c>
      <c r="G391" s="421" t="s">
        <v>2</v>
      </c>
    </row>
    <row r="392" spans="1:7">
      <c r="A392" s="421">
        <v>8820041</v>
      </c>
      <c r="B392" s="421" t="s">
        <v>573</v>
      </c>
      <c r="C392" s="421" t="s">
        <v>1292</v>
      </c>
      <c r="D392" s="421" t="s">
        <v>1212</v>
      </c>
      <c r="E392" s="421" t="s">
        <v>173</v>
      </c>
      <c r="F392" s="421" t="s">
        <v>1293</v>
      </c>
      <c r="G392" s="421" t="s">
        <v>555</v>
      </c>
    </row>
    <row r="393" spans="1:7">
      <c r="A393" s="421">
        <v>8820834</v>
      </c>
      <c r="B393" s="421" t="s">
        <v>573</v>
      </c>
      <c r="C393" s="421" t="s">
        <v>1292</v>
      </c>
      <c r="D393" s="421" t="s">
        <v>1378</v>
      </c>
      <c r="E393" s="421" t="s">
        <v>173</v>
      </c>
      <c r="F393" s="421" t="s">
        <v>1293</v>
      </c>
      <c r="G393" s="421" t="s">
        <v>1379</v>
      </c>
    </row>
    <row r="394" spans="1:7">
      <c r="A394" s="421">
        <v>8890505</v>
      </c>
      <c r="B394" s="421" t="s">
        <v>573</v>
      </c>
      <c r="C394" s="421" t="s">
        <v>1292</v>
      </c>
      <c r="D394" s="421" t="s">
        <v>1380</v>
      </c>
      <c r="E394" s="421" t="s">
        <v>173</v>
      </c>
      <c r="F394" s="421" t="s">
        <v>1293</v>
      </c>
      <c r="G394" s="421" t="s">
        <v>1383</v>
      </c>
    </row>
    <row r="395" spans="1:7">
      <c r="A395" s="421">
        <v>8820814</v>
      </c>
      <c r="B395" s="421" t="s">
        <v>573</v>
      </c>
      <c r="C395" s="421" t="s">
        <v>1292</v>
      </c>
      <c r="D395" s="421" t="s">
        <v>716</v>
      </c>
      <c r="E395" s="421" t="s">
        <v>173</v>
      </c>
      <c r="F395" s="421" t="s">
        <v>1293</v>
      </c>
      <c r="G395" s="421" t="s">
        <v>1384</v>
      </c>
    </row>
    <row r="396" spans="1:7">
      <c r="A396" s="421">
        <v>8820873</v>
      </c>
      <c r="B396" s="421" t="s">
        <v>573</v>
      </c>
      <c r="C396" s="421" t="s">
        <v>1292</v>
      </c>
      <c r="D396" s="421" t="s">
        <v>1385</v>
      </c>
      <c r="E396" s="421" t="s">
        <v>173</v>
      </c>
      <c r="F396" s="421" t="s">
        <v>1293</v>
      </c>
      <c r="G396" s="421" t="s">
        <v>627</v>
      </c>
    </row>
    <row r="397" spans="1:7">
      <c r="A397" s="421">
        <v>8890514</v>
      </c>
      <c r="B397" s="421" t="s">
        <v>573</v>
      </c>
      <c r="C397" s="421" t="s">
        <v>1292</v>
      </c>
      <c r="D397" s="421" t="s">
        <v>568</v>
      </c>
      <c r="E397" s="421" t="s">
        <v>173</v>
      </c>
      <c r="F397" s="421" t="s">
        <v>1293</v>
      </c>
      <c r="G397" s="421" t="s">
        <v>1387</v>
      </c>
    </row>
    <row r="398" spans="1:7">
      <c r="A398" s="421">
        <v>8890322</v>
      </c>
      <c r="B398" s="421" t="s">
        <v>573</v>
      </c>
      <c r="C398" s="421" t="s">
        <v>1292</v>
      </c>
      <c r="D398" s="421" t="s">
        <v>980</v>
      </c>
      <c r="E398" s="421" t="s">
        <v>173</v>
      </c>
      <c r="F398" s="421" t="s">
        <v>1293</v>
      </c>
      <c r="G398" s="421" t="s">
        <v>1388</v>
      </c>
    </row>
    <row r="399" spans="1:7">
      <c r="A399" s="421">
        <v>8820091</v>
      </c>
      <c r="B399" s="421" t="s">
        <v>573</v>
      </c>
      <c r="C399" s="421" t="s">
        <v>1292</v>
      </c>
      <c r="D399" s="421" t="s">
        <v>1389</v>
      </c>
      <c r="E399" s="421" t="s">
        <v>173</v>
      </c>
      <c r="F399" s="421" t="s">
        <v>1293</v>
      </c>
      <c r="G399" s="421" t="s">
        <v>1390</v>
      </c>
    </row>
    <row r="400" spans="1:7">
      <c r="A400" s="421">
        <v>8820093</v>
      </c>
      <c r="B400" s="421" t="s">
        <v>573</v>
      </c>
      <c r="C400" s="421" t="s">
        <v>1292</v>
      </c>
      <c r="D400" s="421" t="s">
        <v>1393</v>
      </c>
      <c r="E400" s="421" t="s">
        <v>173</v>
      </c>
      <c r="F400" s="421" t="s">
        <v>1293</v>
      </c>
      <c r="G400" s="421" t="s">
        <v>297</v>
      </c>
    </row>
    <row r="401" spans="1:7">
      <c r="A401" s="421">
        <v>8820076</v>
      </c>
      <c r="B401" s="421" t="s">
        <v>573</v>
      </c>
      <c r="C401" s="421" t="s">
        <v>1292</v>
      </c>
      <c r="D401" s="421" t="s">
        <v>67</v>
      </c>
      <c r="E401" s="421" t="s">
        <v>173</v>
      </c>
      <c r="F401" s="421" t="s">
        <v>1293</v>
      </c>
      <c r="G401" s="421" t="s">
        <v>1394</v>
      </c>
    </row>
    <row r="402" spans="1:7">
      <c r="A402" s="421">
        <v>8820882</v>
      </c>
      <c r="B402" s="421" t="s">
        <v>573</v>
      </c>
      <c r="C402" s="421" t="s">
        <v>1292</v>
      </c>
      <c r="D402" s="421" t="s">
        <v>971</v>
      </c>
      <c r="E402" s="421" t="s">
        <v>173</v>
      </c>
      <c r="F402" s="421" t="s">
        <v>1293</v>
      </c>
      <c r="G402" s="421" t="s">
        <v>1395</v>
      </c>
    </row>
    <row r="403" spans="1:7">
      <c r="A403" s="421">
        <v>8820061</v>
      </c>
      <c r="B403" s="421" t="s">
        <v>573</v>
      </c>
      <c r="C403" s="421" t="s">
        <v>1292</v>
      </c>
      <c r="D403" s="421" t="s">
        <v>1397</v>
      </c>
      <c r="E403" s="421" t="s">
        <v>173</v>
      </c>
      <c r="F403" s="421" t="s">
        <v>1293</v>
      </c>
      <c r="G403" s="421" t="s">
        <v>1398</v>
      </c>
    </row>
    <row r="404" spans="1:7">
      <c r="A404" s="421">
        <v>8820047</v>
      </c>
      <c r="B404" s="421" t="s">
        <v>573</v>
      </c>
      <c r="C404" s="421" t="s">
        <v>1292</v>
      </c>
      <c r="D404" s="421" t="s">
        <v>903</v>
      </c>
      <c r="E404" s="421" t="s">
        <v>173</v>
      </c>
      <c r="F404" s="421" t="s">
        <v>1293</v>
      </c>
      <c r="G404" s="421" t="s">
        <v>1399</v>
      </c>
    </row>
    <row r="405" spans="1:7">
      <c r="A405" s="421">
        <v>8820832</v>
      </c>
      <c r="B405" s="421" t="s">
        <v>573</v>
      </c>
      <c r="C405" s="421" t="s">
        <v>1292</v>
      </c>
      <c r="D405" s="421" t="s">
        <v>1401</v>
      </c>
      <c r="E405" s="421" t="s">
        <v>173</v>
      </c>
      <c r="F405" s="421" t="s">
        <v>1293</v>
      </c>
      <c r="G405" s="421" t="s">
        <v>1402</v>
      </c>
    </row>
    <row r="406" spans="1:7">
      <c r="A406" s="421">
        <v>8820053</v>
      </c>
      <c r="B406" s="421" t="s">
        <v>573</v>
      </c>
      <c r="C406" s="421" t="s">
        <v>1292</v>
      </c>
      <c r="D406" s="421" t="s">
        <v>581</v>
      </c>
      <c r="E406" s="421" t="s">
        <v>173</v>
      </c>
      <c r="F406" s="421" t="s">
        <v>1293</v>
      </c>
      <c r="G406" s="421" t="s">
        <v>1403</v>
      </c>
    </row>
    <row r="407" spans="1:7">
      <c r="A407" s="421">
        <v>8820054</v>
      </c>
      <c r="B407" s="421" t="s">
        <v>573</v>
      </c>
      <c r="C407" s="421" t="s">
        <v>1292</v>
      </c>
      <c r="D407" s="421" t="s">
        <v>1192</v>
      </c>
      <c r="E407" s="421" t="s">
        <v>173</v>
      </c>
      <c r="F407" s="421" t="s">
        <v>1293</v>
      </c>
      <c r="G407" s="421" t="s">
        <v>916</v>
      </c>
    </row>
    <row r="408" spans="1:7">
      <c r="A408" s="421">
        <v>8820007</v>
      </c>
      <c r="B408" s="421" t="s">
        <v>573</v>
      </c>
      <c r="C408" s="421" t="s">
        <v>1292</v>
      </c>
      <c r="D408" s="421" t="s">
        <v>1285</v>
      </c>
      <c r="E408" s="421" t="s">
        <v>173</v>
      </c>
      <c r="F408" s="421" t="s">
        <v>1293</v>
      </c>
      <c r="G408" s="421" t="s">
        <v>985</v>
      </c>
    </row>
    <row r="409" spans="1:7">
      <c r="A409" s="421">
        <v>8820816</v>
      </c>
      <c r="B409" s="421" t="s">
        <v>573</v>
      </c>
      <c r="C409" s="421" t="s">
        <v>1292</v>
      </c>
      <c r="D409" s="421" t="s">
        <v>1308</v>
      </c>
      <c r="E409" s="421" t="s">
        <v>173</v>
      </c>
      <c r="F409" s="421" t="s">
        <v>1293</v>
      </c>
      <c r="G409" s="421" t="s">
        <v>1405</v>
      </c>
    </row>
    <row r="410" spans="1:7">
      <c r="A410" s="421">
        <v>8820036</v>
      </c>
      <c r="B410" s="421" t="s">
        <v>573</v>
      </c>
      <c r="C410" s="421" t="s">
        <v>1292</v>
      </c>
      <c r="D410" s="421" t="s">
        <v>1408</v>
      </c>
      <c r="E410" s="421" t="s">
        <v>173</v>
      </c>
      <c r="F410" s="421" t="s">
        <v>1293</v>
      </c>
      <c r="G410" s="421" t="s">
        <v>1409</v>
      </c>
    </row>
    <row r="411" spans="1:7">
      <c r="A411" s="421">
        <v>8820002</v>
      </c>
      <c r="B411" s="421" t="s">
        <v>573</v>
      </c>
      <c r="C411" s="421" t="s">
        <v>1292</v>
      </c>
      <c r="D411" s="421" t="s">
        <v>1095</v>
      </c>
      <c r="E411" s="421" t="s">
        <v>173</v>
      </c>
      <c r="F411" s="421" t="s">
        <v>1293</v>
      </c>
      <c r="G411" s="421" t="s">
        <v>1410</v>
      </c>
    </row>
    <row r="412" spans="1:7">
      <c r="A412" s="421">
        <v>8820081</v>
      </c>
      <c r="B412" s="421" t="s">
        <v>573</v>
      </c>
      <c r="C412" s="421" t="s">
        <v>1292</v>
      </c>
      <c r="D412" s="421" t="s">
        <v>1411</v>
      </c>
      <c r="E412" s="421" t="s">
        <v>173</v>
      </c>
      <c r="F412" s="421" t="s">
        <v>1293</v>
      </c>
      <c r="G412" s="421" t="s">
        <v>1412</v>
      </c>
    </row>
    <row r="413" spans="1:7">
      <c r="A413" s="421">
        <v>8820864</v>
      </c>
      <c r="B413" s="421" t="s">
        <v>573</v>
      </c>
      <c r="C413" s="421" t="s">
        <v>1292</v>
      </c>
      <c r="D413" s="421" t="s">
        <v>664</v>
      </c>
      <c r="E413" s="421" t="s">
        <v>173</v>
      </c>
      <c r="F413" s="421" t="s">
        <v>1293</v>
      </c>
      <c r="G413" s="421" t="s">
        <v>1413</v>
      </c>
    </row>
    <row r="414" spans="1:7">
      <c r="A414" s="421">
        <v>8820096</v>
      </c>
      <c r="B414" s="421" t="s">
        <v>573</v>
      </c>
      <c r="C414" s="421" t="s">
        <v>1292</v>
      </c>
      <c r="D414" s="421" t="s">
        <v>1415</v>
      </c>
      <c r="E414" s="421" t="s">
        <v>173</v>
      </c>
      <c r="F414" s="421" t="s">
        <v>1293</v>
      </c>
      <c r="G414" s="421" t="s">
        <v>1416</v>
      </c>
    </row>
    <row r="415" spans="1:7">
      <c r="A415" s="421">
        <v>8890504</v>
      </c>
      <c r="B415" s="421" t="s">
        <v>573</v>
      </c>
      <c r="C415" s="421" t="s">
        <v>1292</v>
      </c>
      <c r="D415" s="421" t="s">
        <v>1417</v>
      </c>
      <c r="E415" s="421" t="s">
        <v>173</v>
      </c>
      <c r="F415" s="421" t="s">
        <v>1293</v>
      </c>
      <c r="G415" s="421" t="s">
        <v>1418</v>
      </c>
    </row>
    <row r="416" spans="1:7">
      <c r="A416" s="421">
        <v>8820883</v>
      </c>
      <c r="B416" s="421" t="s">
        <v>573</v>
      </c>
      <c r="C416" s="421" t="s">
        <v>1292</v>
      </c>
      <c r="D416" s="421" t="s">
        <v>1420</v>
      </c>
      <c r="E416" s="421" t="s">
        <v>173</v>
      </c>
      <c r="F416" s="421" t="s">
        <v>1293</v>
      </c>
      <c r="G416" s="421" t="s">
        <v>1421</v>
      </c>
    </row>
    <row r="417" spans="1:7">
      <c r="A417" s="421">
        <v>8820034</v>
      </c>
      <c r="B417" s="421" t="s">
        <v>573</v>
      </c>
      <c r="C417" s="421" t="s">
        <v>1292</v>
      </c>
      <c r="D417" s="421" t="s">
        <v>1422</v>
      </c>
      <c r="E417" s="421" t="s">
        <v>173</v>
      </c>
      <c r="F417" s="421" t="s">
        <v>1293</v>
      </c>
      <c r="G417" s="421" t="s">
        <v>630</v>
      </c>
    </row>
    <row r="418" spans="1:7">
      <c r="A418" s="421">
        <v>8820014</v>
      </c>
      <c r="B418" s="421" t="s">
        <v>573</v>
      </c>
      <c r="C418" s="421" t="s">
        <v>1292</v>
      </c>
      <c r="D418" s="421" t="s">
        <v>1376</v>
      </c>
      <c r="E418" s="421" t="s">
        <v>173</v>
      </c>
      <c r="F418" s="421" t="s">
        <v>1293</v>
      </c>
      <c r="G418" s="421" t="s">
        <v>846</v>
      </c>
    </row>
    <row r="419" spans="1:7">
      <c r="A419" s="421">
        <v>8820835</v>
      </c>
      <c r="B419" s="421" t="s">
        <v>573</v>
      </c>
      <c r="C419" s="421" t="s">
        <v>1292</v>
      </c>
      <c r="D419" s="421" t="s">
        <v>1423</v>
      </c>
      <c r="E419" s="421" t="s">
        <v>173</v>
      </c>
      <c r="F419" s="421" t="s">
        <v>1293</v>
      </c>
      <c r="G419" s="421" t="s">
        <v>1425</v>
      </c>
    </row>
    <row r="420" spans="1:7">
      <c r="A420" s="421">
        <v>8890512</v>
      </c>
      <c r="B420" s="421" t="s">
        <v>573</v>
      </c>
      <c r="C420" s="421" t="s">
        <v>1292</v>
      </c>
      <c r="D420" s="421" t="s">
        <v>1427</v>
      </c>
      <c r="E420" s="421" t="s">
        <v>173</v>
      </c>
      <c r="F420" s="421" t="s">
        <v>1293</v>
      </c>
      <c r="G420" s="421" t="s">
        <v>1428</v>
      </c>
    </row>
    <row r="421" spans="1:7">
      <c r="A421" s="421">
        <v>8820827</v>
      </c>
      <c r="B421" s="421" t="s">
        <v>573</v>
      </c>
      <c r="C421" s="421" t="s">
        <v>1292</v>
      </c>
      <c r="D421" s="421" t="s">
        <v>1432</v>
      </c>
      <c r="E421" s="421" t="s">
        <v>173</v>
      </c>
      <c r="F421" s="421" t="s">
        <v>1293</v>
      </c>
      <c r="G421" s="421" t="s">
        <v>1226</v>
      </c>
    </row>
    <row r="422" spans="1:7">
      <c r="A422" s="421">
        <v>8820011</v>
      </c>
      <c r="B422" s="421" t="s">
        <v>573</v>
      </c>
      <c r="C422" s="421" t="s">
        <v>1292</v>
      </c>
      <c r="D422" s="421" t="s">
        <v>1217</v>
      </c>
      <c r="E422" s="421" t="s">
        <v>173</v>
      </c>
      <c r="F422" s="421" t="s">
        <v>1293</v>
      </c>
      <c r="G422" s="421" t="s">
        <v>645</v>
      </c>
    </row>
    <row r="423" spans="1:7">
      <c r="A423" s="421">
        <v>8820825</v>
      </c>
      <c r="B423" s="421" t="s">
        <v>573</v>
      </c>
      <c r="C423" s="421" t="s">
        <v>1292</v>
      </c>
      <c r="D423" s="421" t="s">
        <v>1363</v>
      </c>
      <c r="E423" s="421" t="s">
        <v>173</v>
      </c>
      <c r="F423" s="421" t="s">
        <v>1293</v>
      </c>
      <c r="G423" s="421" t="s">
        <v>1433</v>
      </c>
    </row>
    <row r="424" spans="1:7">
      <c r="A424" s="421">
        <v>8890321</v>
      </c>
      <c r="B424" s="421" t="s">
        <v>573</v>
      </c>
      <c r="C424" s="421" t="s">
        <v>1292</v>
      </c>
      <c r="D424" s="421" t="s">
        <v>543</v>
      </c>
      <c r="E424" s="421" t="s">
        <v>173</v>
      </c>
      <c r="F424" s="421" t="s">
        <v>1293</v>
      </c>
      <c r="G424" s="421" t="s">
        <v>446</v>
      </c>
    </row>
    <row r="425" spans="1:7">
      <c r="A425" s="421">
        <v>8820045</v>
      </c>
      <c r="B425" s="421" t="s">
        <v>573</v>
      </c>
      <c r="C425" s="421" t="s">
        <v>1292</v>
      </c>
      <c r="D425" s="421" t="s">
        <v>1435</v>
      </c>
      <c r="E425" s="421" t="s">
        <v>173</v>
      </c>
      <c r="F425" s="421" t="s">
        <v>1293</v>
      </c>
      <c r="G425" s="421" t="s">
        <v>268</v>
      </c>
    </row>
    <row r="426" spans="1:7">
      <c r="A426" s="421">
        <v>8820857</v>
      </c>
      <c r="B426" s="421" t="s">
        <v>573</v>
      </c>
      <c r="C426" s="421" t="s">
        <v>1292</v>
      </c>
      <c r="D426" s="421" t="s">
        <v>1436</v>
      </c>
      <c r="E426" s="421" t="s">
        <v>173</v>
      </c>
      <c r="F426" s="421" t="s">
        <v>1293</v>
      </c>
      <c r="G426" s="421" t="s">
        <v>792</v>
      </c>
    </row>
    <row r="427" spans="1:7">
      <c r="A427" s="421">
        <v>8890516</v>
      </c>
      <c r="B427" s="421" t="s">
        <v>573</v>
      </c>
      <c r="C427" s="421" t="s">
        <v>1292</v>
      </c>
      <c r="D427" s="421" t="s">
        <v>1437</v>
      </c>
      <c r="E427" s="421" t="s">
        <v>173</v>
      </c>
      <c r="F427" s="421" t="s">
        <v>1293</v>
      </c>
      <c r="G427" s="421" t="s">
        <v>1438</v>
      </c>
    </row>
    <row r="428" spans="1:7">
      <c r="A428" s="421">
        <v>8820042</v>
      </c>
      <c r="B428" s="421" t="s">
        <v>573</v>
      </c>
      <c r="C428" s="421" t="s">
        <v>1292</v>
      </c>
      <c r="D428" s="421" t="s">
        <v>456</v>
      </c>
      <c r="E428" s="421" t="s">
        <v>173</v>
      </c>
      <c r="F428" s="421" t="s">
        <v>1293</v>
      </c>
      <c r="G428" s="421" t="s">
        <v>958</v>
      </c>
    </row>
    <row r="429" spans="1:7">
      <c r="A429" s="421">
        <v>8820064</v>
      </c>
      <c r="B429" s="421" t="s">
        <v>573</v>
      </c>
      <c r="C429" s="421" t="s">
        <v>1292</v>
      </c>
      <c r="D429" s="421" t="s">
        <v>723</v>
      </c>
      <c r="E429" s="421" t="s">
        <v>173</v>
      </c>
      <c r="F429" s="421" t="s">
        <v>1293</v>
      </c>
      <c r="G429" s="421" t="s">
        <v>1231</v>
      </c>
    </row>
    <row r="430" spans="1:7">
      <c r="A430" s="421">
        <v>8820874</v>
      </c>
      <c r="B430" s="421" t="s">
        <v>573</v>
      </c>
      <c r="C430" s="421" t="s">
        <v>1292</v>
      </c>
      <c r="D430" s="421" t="s">
        <v>1439</v>
      </c>
      <c r="E430" s="421" t="s">
        <v>173</v>
      </c>
      <c r="F430" s="421" t="s">
        <v>1293</v>
      </c>
      <c r="G430" s="421" t="s">
        <v>1440</v>
      </c>
    </row>
    <row r="431" spans="1:7">
      <c r="A431" s="421">
        <v>8820824</v>
      </c>
      <c r="B431" s="421" t="s">
        <v>573</v>
      </c>
      <c r="C431" s="421" t="s">
        <v>1292</v>
      </c>
      <c r="D431" s="421" t="s">
        <v>984</v>
      </c>
      <c r="E431" s="421" t="s">
        <v>173</v>
      </c>
      <c r="F431" s="421" t="s">
        <v>1293</v>
      </c>
      <c r="G431" s="421" t="s">
        <v>986</v>
      </c>
    </row>
    <row r="432" spans="1:7">
      <c r="A432" s="421">
        <v>8820836</v>
      </c>
      <c r="B432" s="421" t="s">
        <v>573</v>
      </c>
      <c r="C432" s="421" t="s">
        <v>1292</v>
      </c>
      <c r="D432" s="421" t="s">
        <v>1441</v>
      </c>
      <c r="E432" s="421" t="s">
        <v>173</v>
      </c>
      <c r="F432" s="421" t="s">
        <v>1293</v>
      </c>
      <c r="G432" s="421" t="s">
        <v>1431</v>
      </c>
    </row>
    <row r="433" spans="1:7">
      <c r="A433" s="421">
        <v>8820865</v>
      </c>
      <c r="B433" s="421" t="s">
        <v>573</v>
      </c>
      <c r="C433" s="421" t="s">
        <v>1292</v>
      </c>
      <c r="D433" s="421" t="s">
        <v>405</v>
      </c>
      <c r="E433" s="421" t="s">
        <v>173</v>
      </c>
      <c r="F433" s="421" t="s">
        <v>1293</v>
      </c>
      <c r="G433" s="421" t="s">
        <v>1442</v>
      </c>
    </row>
    <row r="434" spans="1:7">
      <c r="A434" s="421">
        <v>8820811</v>
      </c>
      <c r="B434" s="421" t="s">
        <v>573</v>
      </c>
      <c r="C434" s="421" t="s">
        <v>1292</v>
      </c>
      <c r="D434" s="421" t="s">
        <v>1443</v>
      </c>
      <c r="E434" s="421" t="s">
        <v>173</v>
      </c>
      <c r="F434" s="421" t="s">
        <v>1293</v>
      </c>
      <c r="G434" s="421" t="s">
        <v>1444</v>
      </c>
    </row>
    <row r="435" spans="1:7">
      <c r="A435" s="421">
        <v>8820016</v>
      </c>
      <c r="B435" s="421" t="s">
        <v>573</v>
      </c>
      <c r="C435" s="421" t="s">
        <v>1292</v>
      </c>
      <c r="D435" s="421" t="s">
        <v>1445</v>
      </c>
      <c r="E435" s="421" t="s">
        <v>173</v>
      </c>
      <c r="F435" s="421" t="s">
        <v>1293</v>
      </c>
      <c r="G435" s="421" t="s">
        <v>1446</v>
      </c>
    </row>
    <row r="436" spans="1:7">
      <c r="A436" s="421">
        <v>8890513</v>
      </c>
      <c r="B436" s="421" t="s">
        <v>573</v>
      </c>
      <c r="C436" s="421" t="s">
        <v>1292</v>
      </c>
      <c r="D436" s="421" t="s">
        <v>717</v>
      </c>
      <c r="E436" s="421" t="s">
        <v>173</v>
      </c>
      <c r="F436" s="421" t="s">
        <v>1293</v>
      </c>
      <c r="G436" s="421" t="s">
        <v>1449</v>
      </c>
    </row>
    <row r="437" spans="1:7">
      <c r="A437" s="421">
        <v>8820051</v>
      </c>
      <c r="B437" s="421" t="s">
        <v>573</v>
      </c>
      <c r="C437" s="421" t="s">
        <v>1292</v>
      </c>
      <c r="D437" s="421" t="s">
        <v>1230</v>
      </c>
      <c r="E437" s="421" t="s">
        <v>173</v>
      </c>
      <c r="F437" s="421" t="s">
        <v>1293</v>
      </c>
      <c r="G437" s="421" t="s">
        <v>1451</v>
      </c>
    </row>
    <row r="438" spans="1:7">
      <c r="A438" s="421">
        <v>8820031</v>
      </c>
      <c r="B438" s="421" t="s">
        <v>573</v>
      </c>
      <c r="C438" s="421" t="s">
        <v>1292</v>
      </c>
      <c r="D438" s="421" t="s">
        <v>1453</v>
      </c>
      <c r="E438" s="421" t="s">
        <v>173</v>
      </c>
      <c r="F438" s="421" t="s">
        <v>1293</v>
      </c>
      <c r="G438" s="421" t="s">
        <v>1454</v>
      </c>
    </row>
    <row r="439" spans="1:7">
      <c r="A439" s="421">
        <v>8820846</v>
      </c>
      <c r="B439" s="421" t="s">
        <v>573</v>
      </c>
      <c r="C439" s="421" t="s">
        <v>1292</v>
      </c>
      <c r="D439" s="421" t="s">
        <v>1455</v>
      </c>
      <c r="E439" s="421" t="s">
        <v>173</v>
      </c>
      <c r="F439" s="421" t="s">
        <v>1293</v>
      </c>
      <c r="G439" s="421" t="s">
        <v>1458</v>
      </c>
    </row>
    <row r="440" spans="1:7">
      <c r="A440" s="421">
        <v>8820032</v>
      </c>
      <c r="B440" s="421" t="s">
        <v>573</v>
      </c>
      <c r="C440" s="421" t="s">
        <v>1292</v>
      </c>
      <c r="D440" s="421" t="s">
        <v>1460</v>
      </c>
      <c r="E440" s="421" t="s">
        <v>173</v>
      </c>
      <c r="F440" s="421" t="s">
        <v>1293</v>
      </c>
      <c r="G440" s="421" t="s">
        <v>537</v>
      </c>
    </row>
    <row r="441" spans="1:7">
      <c r="A441" s="421">
        <v>8820823</v>
      </c>
      <c r="B441" s="421" t="s">
        <v>573</v>
      </c>
      <c r="C441" s="421" t="s">
        <v>1292</v>
      </c>
      <c r="D441" s="421" t="s">
        <v>1250</v>
      </c>
      <c r="E441" s="421" t="s">
        <v>173</v>
      </c>
      <c r="F441" s="421" t="s">
        <v>1293</v>
      </c>
      <c r="G441" s="421" t="s">
        <v>860</v>
      </c>
    </row>
    <row r="442" spans="1:7">
      <c r="A442" s="421">
        <v>8820884</v>
      </c>
      <c r="B442" s="421" t="s">
        <v>573</v>
      </c>
      <c r="C442" s="421" t="s">
        <v>1292</v>
      </c>
      <c r="D442" s="421" t="s">
        <v>1462</v>
      </c>
      <c r="E442" s="421" t="s">
        <v>173</v>
      </c>
      <c r="F442" s="421" t="s">
        <v>1293</v>
      </c>
      <c r="G442" s="421" t="s">
        <v>1463</v>
      </c>
    </row>
    <row r="443" spans="1:7">
      <c r="A443" s="421">
        <v>8820843</v>
      </c>
      <c r="B443" s="421" t="s">
        <v>573</v>
      </c>
      <c r="C443" s="421" t="s">
        <v>1292</v>
      </c>
      <c r="D443" s="421" t="s">
        <v>1464</v>
      </c>
      <c r="E443" s="421" t="s">
        <v>173</v>
      </c>
      <c r="F443" s="421" t="s">
        <v>1293</v>
      </c>
      <c r="G443" s="421" t="s">
        <v>1465</v>
      </c>
    </row>
    <row r="444" spans="1:7">
      <c r="A444" s="421">
        <v>8820854</v>
      </c>
      <c r="B444" s="421" t="s">
        <v>573</v>
      </c>
      <c r="C444" s="421" t="s">
        <v>1292</v>
      </c>
      <c r="D444" s="421" t="s">
        <v>306</v>
      </c>
      <c r="E444" s="421" t="s">
        <v>173</v>
      </c>
      <c r="F444" s="421" t="s">
        <v>1293</v>
      </c>
      <c r="G444" s="421" t="s">
        <v>1135</v>
      </c>
    </row>
    <row r="445" spans="1:7">
      <c r="A445" s="421">
        <v>8820005</v>
      </c>
      <c r="B445" s="421" t="s">
        <v>573</v>
      </c>
      <c r="C445" s="421" t="s">
        <v>1292</v>
      </c>
      <c r="D445" s="421" t="s">
        <v>1466</v>
      </c>
      <c r="E445" s="421" t="s">
        <v>173</v>
      </c>
      <c r="F445" s="421" t="s">
        <v>1293</v>
      </c>
      <c r="G445" s="421" t="s">
        <v>42</v>
      </c>
    </row>
    <row r="446" spans="1:7">
      <c r="A446" s="421">
        <v>8820804</v>
      </c>
      <c r="B446" s="421" t="s">
        <v>573</v>
      </c>
      <c r="C446" s="421" t="s">
        <v>1292</v>
      </c>
      <c r="D446" s="421" t="s">
        <v>1467</v>
      </c>
      <c r="E446" s="421" t="s">
        <v>173</v>
      </c>
      <c r="F446" s="421" t="s">
        <v>1293</v>
      </c>
      <c r="G446" s="421" t="s">
        <v>374</v>
      </c>
    </row>
    <row r="447" spans="1:7">
      <c r="A447" s="421">
        <v>8820802</v>
      </c>
      <c r="B447" s="421" t="s">
        <v>573</v>
      </c>
      <c r="C447" s="421" t="s">
        <v>1292</v>
      </c>
      <c r="D447" s="421" t="s">
        <v>1076</v>
      </c>
      <c r="E447" s="421" t="s">
        <v>173</v>
      </c>
      <c r="F447" s="421" t="s">
        <v>1293</v>
      </c>
      <c r="G447" s="421" t="s">
        <v>1468</v>
      </c>
    </row>
    <row r="448" spans="1:7">
      <c r="A448" s="421">
        <v>8820805</v>
      </c>
      <c r="B448" s="421" t="s">
        <v>573</v>
      </c>
      <c r="C448" s="421" t="s">
        <v>1292</v>
      </c>
      <c r="D448" s="421" t="s">
        <v>1469</v>
      </c>
      <c r="E448" s="421" t="s">
        <v>173</v>
      </c>
      <c r="F448" s="421" t="s">
        <v>1293</v>
      </c>
      <c r="G448" s="421" t="s">
        <v>572</v>
      </c>
    </row>
    <row r="449" spans="1:7">
      <c r="A449" s="421">
        <v>8820801</v>
      </c>
      <c r="B449" s="421" t="s">
        <v>573</v>
      </c>
      <c r="C449" s="421" t="s">
        <v>1292</v>
      </c>
      <c r="D449" s="421" t="s">
        <v>1471</v>
      </c>
      <c r="E449" s="421" t="s">
        <v>173</v>
      </c>
      <c r="F449" s="421" t="s">
        <v>1293</v>
      </c>
      <c r="G449" s="421" t="s">
        <v>1473</v>
      </c>
    </row>
    <row r="450" spans="1:7">
      <c r="A450" s="421">
        <v>8820052</v>
      </c>
      <c r="B450" s="421" t="s">
        <v>573</v>
      </c>
      <c r="C450" s="421" t="s">
        <v>1292</v>
      </c>
      <c r="D450" s="421" t="s">
        <v>1476</v>
      </c>
      <c r="E450" s="421" t="s">
        <v>173</v>
      </c>
      <c r="F450" s="421" t="s">
        <v>1293</v>
      </c>
      <c r="G450" s="421" t="s">
        <v>952</v>
      </c>
    </row>
    <row r="451" spans="1:7">
      <c r="A451" s="421">
        <v>8820044</v>
      </c>
      <c r="B451" s="421" t="s">
        <v>573</v>
      </c>
      <c r="C451" s="421" t="s">
        <v>1292</v>
      </c>
      <c r="D451" s="421" t="s">
        <v>1477</v>
      </c>
      <c r="E451" s="421" t="s">
        <v>173</v>
      </c>
      <c r="F451" s="421" t="s">
        <v>1293</v>
      </c>
      <c r="G451" s="421" t="s">
        <v>955</v>
      </c>
    </row>
    <row r="452" spans="1:7">
      <c r="A452" s="421">
        <v>8820851</v>
      </c>
      <c r="B452" s="421" t="s">
        <v>573</v>
      </c>
      <c r="C452" s="421" t="s">
        <v>1292</v>
      </c>
      <c r="D452" s="421" t="s">
        <v>1479</v>
      </c>
      <c r="E452" s="421" t="s">
        <v>173</v>
      </c>
      <c r="F452" s="421" t="s">
        <v>1293</v>
      </c>
      <c r="G452" s="421" t="s">
        <v>1006</v>
      </c>
    </row>
    <row r="453" spans="1:7">
      <c r="A453" s="421">
        <v>8820862</v>
      </c>
      <c r="B453" s="421" t="s">
        <v>573</v>
      </c>
      <c r="C453" s="421" t="s">
        <v>1292</v>
      </c>
      <c r="D453" s="421" t="s">
        <v>1480</v>
      </c>
      <c r="E453" s="421" t="s">
        <v>173</v>
      </c>
      <c r="F453" s="421" t="s">
        <v>1293</v>
      </c>
      <c r="G453" s="421" t="s">
        <v>1357</v>
      </c>
    </row>
    <row r="454" spans="1:7">
      <c r="A454" s="421">
        <v>8820852</v>
      </c>
      <c r="B454" s="421" t="s">
        <v>573</v>
      </c>
      <c r="C454" s="421" t="s">
        <v>1292</v>
      </c>
      <c r="D454" s="421" t="s">
        <v>1482</v>
      </c>
      <c r="E454" s="421" t="s">
        <v>173</v>
      </c>
      <c r="F454" s="421" t="s">
        <v>1293</v>
      </c>
      <c r="G454" s="421" t="s">
        <v>1038</v>
      </c>
    </row>
    <row r="455" spans="1:7">
      <c r="A455" s="421">
        <v>8820813</v>
      </c>
      <c r="B455" s="421" t="s">
        <v>573</v>
      </c>
      <c r="C455" s="421" t="s">
        <v>1292</v>
      </c>
      <c r="D455" s="421" t="s">
        <v>1483</v>
      </c>
      <c r="E455" s="421" t="s">
        <v>173</v>
      </c>
      <c r="F455" s="421" t="s">
        <v>1293</v>
      </c>
      <c r="G455" s="421" t="s">
        <v>1484</v>
      </c>
    </row>
    <row r="456" spans="1:7">
      <c r="A456" s="421">
        <v>8820035</v>
      </c>
      <c r="B456" s="421" t="s">
        <v>573</v>
      </c>
      <c r="C456" s="421" t="s">
        <v>1292</v>
      </c>
      <c r="D456" s="421" t="s">
        <v>1485</v>
      </c>
      <c r="E456" s="421" t="s">
        <v>173</v>
      </c>
      <c r="F456" s="421" t="s">
        <v>1293</v>
      </c>
      <c r="G456" s="421" t="s">
        <v>1487</v>
      </c>
    </row>
    <row r="457" spans="1:7">
      <c r="A457" s="421">
        <v>8820861</v>
      </c>
      <c r="B457" s="421" t="s">
        <v>573</v>
      </c>
      <c r="C457" s="421" t="s">
        <v>1292</v>
      </c>
      <c r="D457" s="421" t="s">
        <v>328</v>
      </c>
      <c r="E457" s="421" t="s">
        <v>173</v>
      </c>
      <c r="F457" s="421" t="s">
        <v>1293</v>
      </c>
      <c r="G457" s="421" t="s">
        <v>1060</v>
      </c>
    </row>
    <row r="458" spans="1:7">
      <c r="A458" s="421">
        <v>8820065</v>
      </c>
      <c r="B458" s="421" t="s">
        <v>573</v>
      </c>
      <c r="C458" s="421" t="s">
        <v>1292</v>
      </c>
      <c r="D458" s="421" t="s">
        <v>1488</v>
      </c>
      <c r="E458" s="421" t="s">
        <v>173</v>
      </c>
      <c r="F458" s="421" t="s">
        <v>1293</v>
      </c>
      <c r="G458" s="421" t="s">
        <v>1490</v>
      </c>
    </row>
    <row r="459" spans="1:7">
      <c r="A459" s="421">
        <v>8820866</v>
      </c>
      <c r="B459" s="421" t="s">
        <v>573</v>
      </c>
      <c r="C459" s="421" t="s">
        <v>1292</v>
      </c>
      <c r="D459" s="421" t="s">
        <v>1181</v>
      </c>
      <c r="E459" s="421" t="s">
        <v>173</v>
      </c>
      <c r="F459" s="421" t="s">
        <v>1293</v>
      </c>
      <c r="G459" s="421" t="s">
        <v>1492</v>
      </c>
    </row>
    <row r="460" spans="1:7">
      <c r="A460" s="421">
        <v>8820022</v>
      </c>
      <c r="B460" s="421" t="s">
        <v>573</v>
      </c>
      <c r="C460" s="421" t="s">
        <v>1292</v>
      </c>
      <c r="D460" s="421" t="s">
        <v>528</v>
      </c>
      <c r="E460" s="421" t="s">
        <v>173</v>
      </c>
      <c r="F460" s="421" t="s">
        <v>1293</v>
      </c>
      <c r="G460" s="421" t="s">
        <v>1493</v>
      </c>
    </row>
    <row r="461" spans="1:7">
      <c r="A461" s="421">
        <v>8820826</v>
      </c>
      <c r="B461" s="421" t="s">
        <v>573</v>
      </c>
      <c r="C461" s="421" t="s">
        <v>1292</v>
      </c>
      <c r="D461" s="421" t="s">
        <v>1494</v>
      </c>
      <c r="E461" s="421" t="s">
        <v>173</v>
      </c>
      <c r="F461" s="421" t="s">
        <v>1293</v>
      </c>
      <c r="G461" s="421" t="s">
        <v>1434</v>
      </c>
    </row>
    <row r="462" spans="1:7">
      <c r="A462" s="421">
        <v>8820063</v>
      </c>
      <c r="B462" s="421" t="s">
        <v>573</v>
      </c>
      <c r="C462" s="421" t="s">
        <v>1292</v>
      </c>
      <c r="D462" s="421" t="s">
        <v>229</v>
      </c>
      <c r="E462" s="421" t="s">
        <v>173</v>
      </c>
      <c r="F462" s="421" t="s">
        <v>1293</v>
      </c>
      <c r="G462" s="421" t="s">
        <v>1472</v>
      </c>
    </row>
    <row r="463" spans="1:7">
      <c r="A463" s="421">
        <v>8820837</v>
      </c>
      <c r="B463" s="421" t="s">
        <v>573</v>
      </c>
      <c r="C463" s="421" t="s">
        <v>1292</v>
      </c>
      <c r="D463" s="421" t="s">
        <v>708</v>
      </c>
      <c r="E463" s="421" t="s">
        <v>173</v>
      </c>
      <c r="F463" s="421" t="s">
        <v>1293</v>
      </c>
      <c r="G463" s="421" t="s">
        <v>1083</v>
      </c>
    </row>
    <row r="464" spans="1:7">
      <c r="A464" s="421">
        <v>8820853</v>
      </c>
      <c r="B464" s="421" t="s">
        <v>573</v>
      </c>
      <c r="C464" s="421" t="s">
        <v>1292</v>
      </c>
      <c r="D464" s="421" t="s">
        <v>1496</v>
      </c>
      <c r="E464" s="421" t="s">
        <v>173</v>
      </c>
      <c r="F464" s="421" t="s">
        <v>1293</v>
      </c>
      <c r="G464" s="421" t="s">
        <v>1497</v>
      </c>
    </row>
    <row r="465" spans="1:7">
      <c r="A465" s="421">
        <v>8820082</v>
      </c>
      <c r="B465" s="421" t="s">
        <v>573</v>
      </c>
      <c r="C465" s="421" t="s">
        <v>1292</v>
      </c>
      <c r="D465" s="421" t="s">
        <v>1112</v>
      </c>
      <c r="E465" s="421" t="s">
        <v>173</v>
      </c>
      <c r="F465" s="421" t="s">
        <v>1293</v>
      </c>
      <c r="G465" s="421" t="s">
        <v>1498</v>
      </c>
    </row>
    <row r="466" spans="1:7">
      <c r="A466" s="421">
        <v>8820074</v>
      </c>
      <c r="B466" s="421" t="s">
        <v>573</v>
      </c>
      <c r="C466" s="421" t="s">
        <v>1292</v>
      </c>
      <c r="D466" s="421" t="s">
        <v>1499</v>
      </c>
      <c r="E466" s="421" t="s">
        <v>173</v>
      </c>
      <c r="F466" s="421" t="s">
        <v>1293</v>
      </c>
      <c r="G466" s="421" t="s">
        <v>1500</v>
      </c>
    </row>
    <row r="467" spans="1:7">
      <c r="A467" s="421">
        <v>8820812</v>
      </c>
      <c r="B467" s="421" t="s">
        <v>573</v>
      </c>
      <c r="C467" s="421" t="s">
        <v>1292</v>
      </c>
      <c r="D467" s="421" t="s">
        <v>1501</v>
      </c>
      <c r="E467" s="421" t="s">
        <v>173</v>
      </c>
      <c r="F467" s="421" t="s">
        <v>1293</v>
      </c>
      <c r="G467" s="421" t="s">
        <v>1503</v>
      </c>
    </row>
    <row r="468" spans="1:7">
      <c r="A468" s="421">
        <v>8820821</v>
      </c>
      <c r="B468" s="421" t="s">
        <v>573</v>
      </c>
      <c r="C468" s="421" t="s">
        <v>1292</v>
      </c>
      <c r="D468" s="421" t="s">
        <v>1504</v>
      </c>
      <c r="E468" s="421" t="s">
        <v>173</v>
      </c>
      <c r="F468" s="421" t="s">
        <v>1293</v>
      </c>
      <c r="G468" s="421" t="s">
        <v>1505</v>
      </c>
    </row>
    <row r="469" spans="1:7">
      <c r="A469" s="421">
        <v>8820066</v>
      </c>
      <c r="B469" s="421" t="s">
        <v>573</v>
      </c>
      <c r="C469" s="421" t="s">
        <v>1292</v>
      </c>
      <c r="D469" s="421" t="s">
        <v>1506</v>
      </c>
      <c r="E469" s="421" t="s">
        <v>173</v>
      </c>
      <c r="F469" s="421" t="s">
        <v>1293</v>
      </c>
      <c r="G469" s="421" t="s">
        <v>121</v>
      </c>
    </row>
    <row r="470" spans="1:7">
      <c r="A470" s="421">
        <v>8820023</v>
      </c>
      <c r="B470" s="421" t="s">
        <v>573</v>
      </c>
      <c r="C470" s="421" t="s">
        <v>1292</v>
      </c>
      <c r="D470" s="421" t="s">
        <v>1507</v>
      </c>
      <c r="E470" s="421" t="s">
        <v>173</v>
      </c>
      <c r="F470" s="421" t="s">
        <v>1293</v>
      </c>
      <c r="G470" s="421" t="s">
        <v>1508</v>
      </c>
    </row>
    <row r="471" spans="1:7">
      <c r="A471" s="421">
        <v>8890511</v>
      </c>
      <c r="B471" s="421" t="s">
        <v>573</v>
      </c>
      <c r="C471" s="421" t="s">
        <v>1292</v>
      </c>
      <c r="D471" s="421" t="s">
        <v>449</v>
      </c>
      <c r="E471" s="421" t="s">
        <v>173</v>
      </c>
      <c r="F471" s="421" t="s">
        <v>1293</v>
      </c>
      <c r="G471" s="421" t="s">
        <v>1461</v>
      </c>
    </row>
    <row r="472" spans="1:7">
      <c r="A472" s="421">
        <v>8820062</v>
      </c>
      <c r="B472" s="421" t="s">
        <v>573</v>
      </c>
      <c r="C472" s="421" t="s">
        <v>1292</v>
      </c>
      <c r="D472" s="421" t="s">
        <v>1510</v>
      </c>
      <c r="E472" s="421" t="s">
        <v>173</v>
      </c>
      <c r="F472" s="421" t="s">
        <v>1293</v>
      </c>
      <c r="G472" s="421" t="s">
        <v>1513</v>
      </c>
    </row>
    <row r="473" spans="1:7">
      <c r="A473" s="421">
        <v>8820881</v>
      </c>
      <c r="B473" s="421" t="s">
        <v>573</v>
      </c>
      <c r="C473" s="421" t="s">
        <v>1292</v>
      </c>
      <c r="D473" s="421" t="s">
        <v>100</v>
      </c>
      <c r="E473" s="421" t="s">
        <v>173</v>
      </c>
      <c r="F473" s="421" t="s">
        <v>1293</v>
      </c>
      <c r="G473" s="421" t="s">
        <v>1502</v>
      </c>
    </row>
    <row r="474" spans="1:7">
      <c r="A474" s="421">
        <v>8820015</v>
      </c>
      <c r="B474" s="421" t="s">
        <v>573</v>
      </c>
      <c r="C474" s="421" t="s">
        <v>1292</v>
      </c>
      <c r="D474" s="421" t="s">
        <v>217</v>
      </c>
      <c r="E474" s="421" t="s">
        <v>173</v>
      </c>
      <c r="F474" s="421" t="s">
        <v>1293</v>
      </c>
      <c r="G474" s="421" t="s">
        <v>1514</v>
      </c>
    </row>
    <row r="475" spans="1:7">
      <c r="A475" s="421">
        <v>8820842</v>
      </c>
      <c r="B475" s="421" t="s">
        <v>573</v>
      </c>
      <c r="C475" s="421" t="s">
        <v>1292</v>
      </c>
      <c r="D475" s="421" t="s">
        <v>1128</v>
      </c>
      <c r="E475" s="421" t="s">
        <v>173</v>
      </c>
      <c r="F475" s="421" t="s">
        <v>1293</v>
      </c>
      <c r="G475" s="421" t="s">
        <v>919</v>
      </c>
    </row>
    <row r="476" spans="1:7">
      <c r="A476" s="421">
        <v>8820863</v>
      </c>
      <c r="B476" s="421" t="s">
        <v>573</v>
      </c>
      <c r="C476" s="421" t="s">
        <v>1292</v>
      </c>
      <c r="D476" s="421" t="s">
        <v>492</v>
      </c>
      <c r="E476" s="421" t="s">
        <v>173</v>
      </c>
      <c r="F476" s="421" t="s">
        <v>1293</v>
      </c>
      <c r="G476" s="421" t="s">
        <v>1515</v>
      </c>
    </row>
    <row r="477" spans="1:7">
      <c r="A477" s="421">
        <v>8890506</v>
      </c>
      <c r="B477" s="421" t="s">
        <v>573</v>
      </c>
      <c r="C477" s="421" t="s">
        <v>1292</v>
      </c>
      <c r="D477" s="421" t="s">
        <v>1516</v>
      </c>
      <c r="E477" s="421" t="s">
        <v>173</v>
      </c>
      <c r="F477" s="421" t="s">
        <v>1293</v>
      </c>
      <c r="G477" s="421" t="s">
        <v>1517</v>
      </c>
    </row>
    <row r="478" spans="1:7">
      <c r="A478" s="421">
        <v>8820822</v>
      </c>
      <c r="B478" s="421" t="s">
        <v>573</v>
      </c>
      <c r="C478" s="421" t="s">
        <v>1292</v>
      </c>
      <c r="D478" s="421" t="s">
        <v>765</v>
      </c>
      <c r="E478" s="421" t="s">
        <v>173</v>
      </c>
      <c r="F478" s="421" t="s">
        <v>1293</v>
      </c>
      <c r="G478" s="421" t="s">
        <v>1131</v>
      </c>
    </row>
    <row r="479" spans="1:7">
      <c r="A479" s="421">
        <v>8820092</v>
      </c>
      <c r="B479" s="421" t="s">
        <v>573</v>
      </c>
      <c r="C479" s="421" t="s">
        <v>1292</v>
      </c>
      <c r="D479" s="421" t="s">
        <v>1519</v>
      </c>
      <c r="E479" s="421" t="s">
        <v>173</v>
      </c>
      <c r="F479" s="421" t="s">
        <v>1293</v>
      </c>
      <c r="G479" s="421" t="s">
        <v>1521</v>
      </c>
    </row>
    <row r="480" spans="1:7">
      <c r="A480" s="421">
        <v>8890515</v>
      </c>
      <c r="B480" s="421" t="s">
        <v>573</v>
      </c>
      <c r="C480" s="421" t="s">
        <v>1292</v>
      </c>
      <c r="D480" s="421" t="s">
        <v>701</v>
      </c>
      <c r="E480" s="421" t="s">
        <v>173</v>
      </c>
      <c r="F480" s="421" t="s">
        <v>1293</v>
      </c>
      <c r="G480" s="421" t="s">
        <v>937</v>
      </c>
    </row>
    <row r="481" spans="1:7">
      <c r="A481" s="421">
        <v>8820087</v>
      </c>
      <c r="B481" s="421" t="s">
        <v>573</v>
      </c>
      <c r="C481" s="421" t="s">
        <v>1292</v>
      </c>
      <c r="D481" s="421" t="s">
        <v>1522</v>
      </c>
      <c r="E481" s="421" t="s">
        <v>173</v>
      </c>
      <c r="F481" s="421" t="s">
        <v>1293</v>
      </c>
      <c r="G481" s="421" t="s">
        <v>1524</v>
      </c>
    </row>
    <row r="482" spans="1:7">
      <c r="A482" s="421">
        <v>8820077</v>
      </c>
      <c r="B482" s="421" t="s">
        <v>573</v>
      </c>
      <c r="C482" s="421" t="s">
        <v>1292</v>
      </c>
      <c r="D482" s="421" t="s">
        <v>1382</v>
      </c>
      <c r="E482" s="421" t="s">
        <v>173</v>
      </c>
      <c r="F482" s="421" t="s">
        <v>1293</v>
      </c>
      <c r="G482" s="421" t="s">
        <v>1283</v>
      </c>
    </row>
    <row r="483" spans="1:7">
      <c r="A483" s="421">
        <v>8820021</v>
      </c>
      <c r="B483" s="421" t="s">
        <v>573</v>
      </c>
      <c r="C483" s="421" t="s">
        <v>1292</v>
      </c>
      <c r="D483" s="421" t="s">
        <v>1045</v>
      </c>
      <c r="E483" s="421" t="s">
        <v>173</v>
      </c>
      <c r="F483" s="421" t="s">
        <v>1293</v>
      </c>
      <c r="G483" s="421" t="s">
        <v>87</v>
      </c>
    </row>
    <row r="484" spans="1:7">
      <c r="A484" s="421">
        <v>8820094</v>
      </c>
      <c r="B484" s="421" t="s">
        <v>573</v>
      </c>
      <c r="C484" s="421" t="s">
        <v>1292</v>
      </c>
      <c r="D484" s="421" t="s">
        <v>337</v>
      </c>
      <c r="E484" s="421" t="s">
        <v>173</v>
      </c>
      <c r="F484" s="421" t="s">
        <v>1293</v>
      </c>
      <c r="G484" s="421" t="s">
        <v>1525</v>
      </c>
    </row>
    <row r="485" spans="1:7">
      <c r="A485" s="421">
        <v>8820815</v>
      </c>
      <c r="B485" s="421" t="s">
        <v>573</v>
      </c>
      <c r="C485" s="421" t="s">
        <v>1292</v>
      </c>
      <c r="D485" s="421" t="s">
        <v>1526</v>
      </c>
      <c r="E485" s="421" t="s">
        <v>173</v>
      </c>
      <c r="F485" s="421" t="s">
        <v>1293</v>
      </c>
      <c r="G485" s="421" t="s">
        <v>1528</v>
      </c>
    </row>
    <row r="486" spans="1:7">
      <c r="A486" s="421">
        <v>8820055</v>
      </c>
      <c r="B486" s="421" t="s">
        <v>573</v>
      </c>
      <c r="C486" s="421" t="s">
        <v>1292</v>
      </c>
      <c r="D486" s="421" t="s">
        <v>1532</v>
      </c>
      <c r="E486" s="421" t="s">
        <v>173</v>
      </c>
      <c r="F486" s="421" t="s">
        <v>1293</v>
      </c>
      <c r="G486" s="421" t="s">
        <v>1533</v>
      </c>
    </row>
    <row r="487" spans="1:7">
      <c r="A487" s="421">
        <v>8820037</v>
      </c>
      <c r="B487" s="421" t="s">
        <v>573</v>
      </c>
      <c r="C487" s="421" t="s">
        <v>1292</v>
      </c>
      <c r="D487" s="421" t="s">
        <v>890</v>
      </c>
      <c r="E487" s="421" t="s">
        <v>173</v>
      </c>
      <c r="F487" s="421" t="s">
        <v>1293</v>
      </c>
      <c r="G487" s="421" t="s">
        <v>591</v>
      </c>
    </row>
    <row r="488" spans="1:7">
      <c r="A488" s="421">
        <v>8820083</v>
      </c>
      <c r="B488" s="421" t="s">
        <v>573</v>
      </c>
      <c r="C488" s="421" t="s">
        <v>1292</v>
      </c>
      <c r="D488" s="421" t="s">
        <v>276</v>
      </c>
      <c r="E488" s="421" t="s">
        <v>173</v>
      </c>
      <c r="F488" s="421" t="s">
        <v>1293</v>
      </c>
      <c r="G488" s="421" t="s">
        <v>623</v>
      </c>
    </row>
    <row r="489" spans="1:7">
      <c r="A489" s="421">
        <v>8820026</v>
      </c>
      <c r="B489" s="421" t="s">
        <v>573</v>
      </c>
      <c r="C489" s="421" t="s">
        <v>1292</v>
      </c>
      <c r="D489" s="421" t="s">
        <v>1534</v>
      </c>
      <c r="E489" s="421" t="s">
        <v>173</v>
      </c>
      <c r="F489" s="421" t="s">
        <v>1293</v>
      </c>
      <c r="G489" s="421" t="s">
        <v>1105</v>
      </c>
    </row>
    <row r="490" spans="1:7">
      <c r="A490" s="421">
        <v>8820072</v>
      </c>
      <c r="B490" s="421" t="s">
        <v>573</v>
      </c>
      <c r="C490" s="421" t="s">
        <v>1292</v>
      </c>
      <c r="D490" s="421" t="s">
        <v>1535</v>
      </c>
      <c r="E490" s="421" t="s">
        <v>173</v>
      </c>
      <c r="F490" s="421" t="s">
        <v>1293</v>
      </c>
      <c r="G490" s="421" t="s">
        <v>1536</v>
      </c>
    </row>
    <row r="491" spans="1:7">
      <c r="A491" s="421">
        <v>8820875</v>
      </c>
      <c r="B491" s="421" t="s">
        <v>573</v>
      </c>
      <c r="C491" s="421" t="s">
        <v>1292</v>
      </c>
      <c r="D491" s="421" t="s">
        <v>89</v>
      </c>
      <c r="E491" s="421" t="s">
        <v>173</v>
      </c>
      <c r="F491" s="421" t="s">
        <v>1293</v>
      </c>
      <c r="G491" s="421" t="s">
        <v>310</v>
      </c>
    </row>
    <row r="492" spans="1:7">
      <c r="A492" s="421">
        <v>8870000</v>
      </c>
      <c r="B492" s="421" t="s">
        <v>573</v>
      </c>
      <c r="C492" s="421" t="s">
        <v>791</v>
      </c>
      <c r="D492" s="421" t="s">
        <v>474</v>
      </c>
      <c r="E492" s="421" t="s">
        <v>173</v>
      </c>
      <c r="F492" s="421" t="s">
        <v>1537</v>
      </c>
    </row>
    <row r="493" spans="1:7">
      <c r="A493" s="421">
        <v>8870041</v>
      </c>
      <c r="B493" s="421" t="s">
        <v>573</v>
      </c>
      <c r="C493" s="421" t="s">
        <v>791</v>
      </c>
      <c r="D493" s="421" t="s">
        <v>1085</v>
      </c>
      <c r="E493" s="421" t="s">
        <v>173</v>
      </c>
      <c r="F493" s="421" t="s">
        <v>1537</v>
      </c>
      <c r="G493" s="421" t="s">
        <v>1538</v>
      </c>
    </row>
    <row r="494" spans="1:7">
      <c r="A494" s="421">
        <v>8892541</v>
      </c>
      <c r="B494" s="421" t="s">
        <v>573</v>
      </c>
      <c r="C494" s="421" t="s">
        <v>791</v>
      </c>
      <c r="D494" s="421" t="s">
        <v>1540</v>
      </c>
      <c r="E494" s="421" t="s">
        <v>173</v>
      </c>
      <c r="F494" s="421" t="s">
        <v>1537</v>
      </c>
      <c r="G494" s="421" t="s">
        <v>1541</v>
      </c>
    </row>
    <row r="495" spans="1:7">
      <c r="A495" s="421">
        <v>8892536</v>
      </c>
      <c r="B495" s="421" t="s">
        <v>573</v>
      </c>
      <c r="C495" s="421" t="s">
        <v>791</v>
      </c>
      <c r="D495" s="421" t="s">
        <v>1542</v>
      </c>
      <c r="E495" s="421" t="s">
        <v>173</v>
      </c>
      <c r="F495" s="421" t="s">
        <v>1537</v>
      </c>
      <c r="G495" s="421" t="s">
        <v>1543</v>
      </c>
    </row>
    <row r="496" spans="1:7">
      <c r="A496" s="421">
        <v>8870001</v>
      </c>
      <c r="B496" s="421" t="s">
        <v>573</v>
      </c>
      <c r="C496" s="421" t="s">
        <v>791</v>
      </c>
      <c r="D496" s="421" t="s">
        <v>1328</v>
      </c>
      <c r="E496" s="421" t="s">
        <v>173</v>
      </c>
      <c r="F496" s="421" t="s">
        <v>1537</v>
      </c>
      <c r="G496" s="421" t="s">
        <v>637</v>
      </c>
    </row>
    <row r="497" spans="1:7">
      <c r="A497" s="421">
        <v>8892532</v>
      </c>
      <c r="B497" s="421" t="s">
        <v>573</v>
      </c>
      <c r="C497" s="421" t="s">
        <v>791</v>
      </c>
      <c r="D497" s="421" t="s">
        <v>1544</v>
      </c>
      <c r="E497" s="421" t="s">
        <v>173</v>
      </c>
      <c r="F497" s="421" t="s">
        <v>1537</v>
      </c>
      <c r="G497" s="421" t="s">
        <v>0</v>
      </c>
    </row>
    <row r="498" spans="1:7">
      <c r="A498" s="421">
        <v>8870111</v>
      </c>
      <c r="B498" s="421" t="s">
        <v>573</v>
      </c>
      <c r="C498" s="421" t="s">
        <v>791</v>
      </c>
      <c r="D498" s="421" t="s">
        <v>1545</v>
      </c>
      <c r="E498" s="421" t="s">
        <v>173</v>
      </c>
      <c r="F498" s="421" t="s">
        <v>1537</v>
      </c>
      <c r="G498" s="421" t="s">
        <v>291</v>
      </c>
    </row>
    <row r="499" spans="1:7">
      <c r="A499" s="421">
        <v>8892525</v>
      </c>
      <c r="B499" s="421" t="s">
        <v>573</v>
      </c>
      <c r="C499" s="421" t="s">
        <v>791</v>
      </c>
      <c r="D499" s="421" t="s">
        <v>704</v>
      </c>
      <c r="E499" s="421" t="s">
        <v>173</v>
      </c>
      <c r="F499" s="421" t="s">
        <v>1537</v>
      </c>
      <c r="G499" s="421" t="s">
        <v>1166</v>
      </c>
    </row>
    <row r="500" spans="1:7">
      <c r="A500" s="421">
        <v>8870014</v>
      </c>
      <c r="B500" s="421" t="s">
        <v>573</v>
      </c>
      <c r="C500" s="421" t="s">
        <v>791</v>
      </c>
      <c r="D500" s="421" t="s">
        <v>990</v>
      </c>
      <c r="E500" s="421" t="s">
        <v>173</v>
      </c>
      <c r="F500" s="421" t="s">
        <v>1537</v>
      </c>
      <c r="G500" s="421" t="s">
        <v>790</v>
      </c>
    </row>
    <row r="501" spans="1:7">
      <c r="A501" s="421">
        <v>8870017</v>
      </c>
      <c r="B501" s="421" t="s">
        <v>573</v>
      </c>
      <c r="C501" s="421" t="s">
        <v>791</v>
      </c>
      <c r="D501" s="421" t="s">
        <v>535</v>
      </c>
      <c r="E501" s="421" t="s">
        <v>173</v>
      </c>
      <c r="F501" s="421" t="s">
        <v>1537</v>
      </c>
      <c r="G501" s="421" t="s">
        <v>1546</v>
      </c>
    </row>
    <row r="502" spans="1:7">
      <c r="A502" s="421">
        <v>8893156</v>
      </c>
      <c r="B502" s="421" t="s">
        <v>573</v>
      </c>
      <c r="C502" s="421" t="s">
        <v>791</v>
      </c>
      <c r="D502" s="421" t="s">
        <v>1547</v>
      </c>
      <c r="E502" s="421" t="s">
        <v>173</v>
      </c>
      <c r="F502" s="421" t="s">
        <v>1537</v>
      </c>
      <c r="G502" s="421" t="s">
        <v>275</v>
      </c>
    </row>
    <row r="503" spans="1:7">
      <c r="A503" s="421">
        <v>8893141</v>
      </c>
      <c r="B503" s="421" t="s">
        <v>573</v>
      </c>
      <c r="C503" s="421" t="s">
        <v>791</v>
      </c>
      <c r="D503" s="421" t="s">
        <v>1548</v>
      </c>
      <c r="E503" s="421" t="s">
        <v>173</v>
      </c>
      <c r="F503" s="421" t="s">
        <v>1537</v>
      </c>
      <c r="G503" s="421" t="s">
        <v>99</v>
      </c>
    </row>
    <row r="504" spans="1:7">
      <c r="A504" s="421">
        <v>8870007</v>
      </c>
      <c r="B504" s="421" t="s">
        <v>573</v>
      </c>
      <c r="C504" s="421" t="s">
        <v>791</v>
      </c>
      <c r="D504" s="421" t="s">
        <v>271</v>
      </c>
      <c r="E504" s="421" t="s">
        <v>173</v>
      </c>
      <c r="F504" s="421" t="s">
        <v>1537</v>
      </c>
      <c r="G504" s="421" t="s">
        <v>629</v>
      </c>
    </row>
    <row r="505" spans="1:7">
      <c r="A505" s="421">
        <v>8892535</v>
      </c>
      <c r="B505" s="421" t="s">
        <v>573</v>
      </c>
      <c r="C505" s="421" t="s">
        <v>791</v>
      </c>
      <c r="D505" s="421" t="s">
        <v>1549</v>
      </c>
      <c r="E505" s="421" t="s">
        <v>173</v>
      </c>
      <c r="F505" s="421" t="s">
        <v>1537</v>
      </c>
      <c r="G505" s="421" t="s">
        <v>934</v>
      </c>
    </row>
    <row r="506" spans="1:7">
      <c r="A506" s="421">
        <v>8870006</v>
      </c>
      <c r="B506" s="421" t="s">
        <v>573</v>
      </c>
      <c r="C506" s="421" t="s">
        <v>791</v>
      </c>
      <c r="D506" s="421" t="s">
        <v>1550</v>
      </c>
      <c r="E506" s="421" t="s">
        <v>173</v>
      </c>
      <c r="F506" s="421" t="s">
        <v>1537</v>
      </c>
      <c r="G506" s="421" t="s">
        <v>1342</v>
      </c>
    </row>
    <row r="507" spans="1:7">
      <c r="A507" s="421">
        <v>8870034</v>
      </c>
      <c r="B507" s="421" t="s">
        <v>573</v>
      </c>
      <c r="C507" s="421" t="s">
        <v>791</v>
      </c>
      <c r="D507" s="421" t="s">
        <v>1552</v>
      </c>
      <c r="E507" s="421" t="s">
        <v>173</v>
      </c>
      <c r="F507" s="421" t="s">
        <v>1537</v>
      </c>
      <c r="G507" s="421" t="s">
        <v>1053</v>
      </c>
    </row>
    <row r="508" spans="1:7">
      <c r="A508" s="421">
        <v>8893151</v>
      </c>
      <c r="B508" s="421" t="s">
        <v>573</v>
      </c>
      <c r="C508" s="421" t="s">
        <v>791</v>
      </c>
      <c r="D508" s="421" t="s">
        <v>1553</v>
      </c>
      <c r="E508" s="421" t="s">
        <v>173</v>
      </c>
      <c r="F508" s="421" t="s">
        <v>1537</v>
      </c>
      <c r="G508" s="421" t="s">
        <v>1554</v>
      </c>
    </row>
    <row r="509" spans="1:7">
      <c r="A509" s="421">
        <v>8870022</v>
      </c>
      <c r="B509" s="421" t="s">
        <v>573</v>
      </c>
      <c r="C509" s="421" t="s">
        <v>791</v>
      </c>
      <c r="D509" s="421" t="s">
        <v>1555</v>
      </c>
      <c r="E509" s="421" t="s">
        <v>173</v>
      </c>
      <c r="F509" s="421" t="s">
        <v>1537</v>
      </c>
      <c r="G509" s="421" t="s">
        <v>1558</v>
      </c>
    </row>
    <row r="510" spans="1:7">
      <c r="A510" s="421">
        <v>8892401</v>
      </c>
      <c r="B510" s="421" t="s">
        <v>573</v>
      </c>
      <c r="C510" s="421" t="s">
        <v>791</v>
      </c>
      <c r="D510" s="421" t="s">
        <v>1559</v>
      </c>
      <c r="E510" s="421" t="s">
        <v>173</v>
      </c>
      <c r="F510" s="421" t="s">
        <v>1537</v>
      </c>
      <c r="G510" s="421" t="s">
        <v>299</v>
      </c>
    </row>
    <row r="511" spans="1:7">
      <c r="A511" s="421">
        <v>8892403</v>
      </c>
      <c r="B511" s="421" t="s">
        <v>573</v>
      </c>
      <c r="C511" s="421" t="s">
        <v>791</v>
      </c>
      <c r="D511" s="421" t="s">
        <v>240</v>
      </c>
      <c r="E511" s="421" t="s">
        <v>173</v>
      </c>
      <c r="F511" s="421" t="s">
        <v>1537</v>
      </c>
      <c r="G511" s="421" t="s">
        <v>1560</v>
      </c>
    </row>
    <row r="512" spans="1:7">
      <c r="A512" s="421">
        <v>8892402</v>
      </c>
      <c r="B512" s="421" t="s">
        <v>573</v>
      </c>
      <c r="C512" s="421" t="s">
        <v>791</v>
      </c>
      <c r="D512" s="421" t="s">
        <v>1563</v>
      </c>
      <c r="E512" s="421" t="s">
        <v>173</v>
      </c>
      <c r="F512" s="421" t="s">
        <v>1537</v>
      </c>
      <c r="G512" s="421" t="s">
        <v>1022</v>
      </c>
    </row>
    <row r="513" spans="1:7">
      <c r="A513" s="421">
        <v>8870013</v>
      </c>
      <c r="B513" s="421" t="s">
        <v>573</v>
      </c>
      <c r="C513" s="421" t="s">
        <v>791</v>
      </c>
      <c r="D513" s="421" t="s">
        <v>1565</v>
      </c>
      <c r="E513" s="421" t="s">
        <v>173</v>
      </c>
      <c r="F513" s="421" t="s">
        <v>1537</v>
      </c>
      <c r="G513" s="421" t="s">
        <v>1566</v>
      </c>
    </row>
    <row r="514" spans="1:7">
      <c r="A514" s="421">
        <v>8892514</v>
      </c>
      <c r="B514" s="421" t="s">
        <v>573</v>
      </c>
      <c r="C514" s="421" t="s">
        <v>791</v>
      </c>
      <c r="D514" s="421" t="s">
        <v>1404</v>
      </c>
      <c r="E514" s="421" t="s">
        <v>173</v>
      </c>
      <c r="F514" s="421" t="s">
        <v>1537</v>
      </c>
      <c r="G514" s="421" t="s">
        <v>1567</v>
      </c>
    </row>
    <row r="515" spans="1:7">
      <c r="A515" s="421">
        <v>8870023</v>
      </c>
      <c r="B515" s="421" t="s">
        <v>573</v>
      </c>
      <c r="C515" s="421" t="s">
        <v>791</v>
      </c>
      <c r="D515" s="421" t="s">
        <v>976</v>
      </c>
      <c r="E515" s="421" t="s">
        <v>173</v>
      </c>
      <c r="F515" s="421" t="s">
        <v>1537</v>
      </c>
      <c r="G515" s="421" t="s">
        <v>1568</v>
      </c>
    </row>
    <row r="516" spans="1:7">
      <c r="A516" s="421">
        <v>8893152</v>
      </c>
      <c r="B516" s="421" t="s">
        <v>573</v>
      </c>
      <c r="C516" s="421" t="s">
        <v>791</v>
      </c>
      <c r="D516" s="421" t="s">
        <v>1569</v>
      </c>
      <c r="E516" s="421" t="s">
        <v>173</v>
      </c>
      <c r="F516" s="421" t="s">
        <v>1537</v>
      </c>
      <c r="G516" s="421" t="s">
        <v>1571</v>
      </c>
    </row>
    <row r="517" spans="1:7">
      <c r="A517" s="421">
        <v>8870005</v>
      </c>
      <c r="B517" s="421" t="s">
        <v>573</v>
      </c>
      <c r="C517" s="421" t="s">
        <v>791</v>
      </c>
      <c r="D517" s="421" t="s">
        <v>1251</v>
      </c>
      <c r="E517" s="421" t="s">
        <v>173</v>
      </c>
      <c r="F517" s="421" t="s">
        <v>1537</v>
      </c>
      <c r="G517" s="421" t="s">
        <v>603</v>
      </c>
    </row>
    <row r="518" spans="1:7">
      <c r="A518" s="421">
        <v>8892512</v>
      </c>
      <c r="B518" s="421" t="s">
        <v>573</v>
      </c>
      <c r="C518" s="421" t="s">
        <v>791</v>
      </c>
      <c r="D518" s="421" t="s">
        <v>1573</v>
      </c>
      <c r="E518" s="421" t="s">
        <v>173</v>
      </c>
      <c r="F518" s="421" t="s">
        <v>1537</v>
      </c>
      <c r="G518" s="421" t="s">
        <v>1574</v>
      </c>
    </row>
    <row r="519" spans="1:7">
      <c r="A519" s="421">
        <v>8892511</v>
      </c>
      <c r="B519" s="421" t="s">
        <v>573</v>
      </c>
      <c r="C519" s="421" t="s">
        <v>791</v>
      </c>
      <c r="D519" s="421" t="s">
        <v>102</v>
      </c>
      <c r="E519" s="421" t="s">
        <v>173</v>
      </c>
      <c r="F519" s="421" t="s">
        <v>1537</v>
      </c>
      <c r="G519" s="421" t="s">
        <v>1575</v>
      </c>
    </row>
    <row r="520" spans="1:7">
      <c r="A520" s="421">
        <v>8893142</v>
      </c>
      <c r="B520" s="421" t="s">
        <v>573</v>
      </c>
      <c r="C520" s="421" t="s">
        <v>791</v>
      </c>
      <c r="D520" s="421" t="s">
        <v>1381</v>
      </c>
      <c r="E520" s="421" t="s">
        <v>173</v>
      </c>
      <c r="F520" s="421" t="s">
        <v>1537</v>
      </c>
      <c r="G520" s="421" t="s">
        <v>1578</v>
      </c>
    </row>
    <row r="521" spans="1:7">
      <c r="A521" s="421">
        <v>8893143</v>
      </c>
      <c r="B521" s="421" t="s">
        <v>573</v>
      </c>
      <c r="C521" s="421" t="s">
        <v>791</v>
      </c>
      <c r="D521" s="421" t="s">
        <v>1579</v>
      </c>
      <c r="E521" s="421" t="s">
        <v>173</v>
      </c>
      <c r="F521" s="421" t="s">
        <v>1537</v>
      </c>
      <c r="G521" s="421" t="s">
        <v>1580</v>
      </c>
    </row>
    <row r="522" spans="1:7">
      <c r="A522" s="421">
        <v>8870011</v>
      </c>
      <c r="B522" s="421" t="s">
        <v>573</v>
      </c>
      <c r="C522" s="421" t="s">
        <v>791</v>
      </c>
      <c r="D522" s="421" t="s">
        <v>1581</v>
      </c>
      <c r="E522" s="421" t="s">
        <v>173</v>
      </c>
      <c r="F522" s="421" t="s">
        <v>1537</v>
      </c>
      <c r="G522" s="421" t="s">
        <v>1582</v>
      </c>
    </row>
    <row r="523" spans="1:7">
      <c r="A523" s="421">
        <v>8870003</v>
      </c>
      <c r="B523" s="421" t="s">
        <v>573</v>
      </c>
      <c r="C523" s="421" t="s">
        <v>791</v>
      </c>
      <c r="D523" s="421" t="s">
        <v>34</v>
      </c>
      <c r="E523" s="421" t="s">
        <v>173</v>
      </c>
      <c r="F523" s="421" t="s">
        <v>1537</v>
      </c>
      <c r="G523" s="421" t="s">
        <v>1583</v>
      </c>
    </row>
    <row r="524" spans="1:7">
      <c r="A524" s="421">
        <v>8870012</v>
      </c>
      <c r="B524" s="421" t="s">
        <v>573</v>
      </c>
      <c r="C524" s="421" t="s">
        <v>791</v>
      </c>
      <c r="D524" s="421" t="s">
        <v>1457</v>
      </c>
      <c r="E524" s="421" t="s">
        <v>173</v>
      </c>
      <c r="F524" s="421" t="s">
        <v>1537</v>
      </c>
      <c r="G524" s="421" t="s">
        <v>843</v>
      </c>
    </row>
    <row r="525" spans="1:7">
      <c r="A525" s="421">
        <v>8870021</v>
      </c>
      <c r="B525" s="421" t="s">
        <v>573</v>
      </c>
      <c r="C525" s="421" t="s">
        <v>791</v>
      </c>
      <c r="D525" s="421" t="s">
        <v>984</v>
      </c>
      <c r="E525" s="421" t="s">
        <v>173</v>
      </c>
      <c r="F525" s="421" t="s">
        <v>1537</v>
      </c>
      <c r="G525" s="421" t="s">
        <v>986</v>
      </c>
    </row>
    <row r="526" spans="1:7">
      <c r="A526" s="421">
        <v>8893154</v>
      </c>
      <c r="B526" s="421" t="s">
        <v>573</v>
      </c>
      <c r="C526" s="421" t="s">
        <v>791</v>
      </c>
      <c r="D526" s="421" t="s">
        <v>305</v>
      </c>
      <c r="E526" s="421" t="s">
        <v>173</v>
      </c>
      <c r="F526" s="421" t="s">
        <v>1537</v>
      </c>
      <c r="G526" s="421" t="s">
        <v>1584</v>
      </c>
    </row>
    <row r="527" spans="1:7">
      <c r="A527" s="421">
        <v>8893155</v>
      </c>
      <c r="B527" s="421" t="s">
        <v>573</v>
      </c>
      <c r="C527" s="421" t="s">
        <v>791</v>
      </c>
      <c r="D527" s="421" t="s">
        <v>1585</v>
      </c>
      <c r="E527" s="421" t="s">
        <v>173</v>
      </c>
      <c r="F527" s="421" t="s">
        <v>1537</v>
      </c>
      <c r="G527" s="421" t="s">
        <v>351</v>
      </c>
    </row>
    <row r="528" spans="1:7">
      <c r="A528" s="421">
        <v>8870004</v>
      </c>
      <c r="B528" s="421" t="s">
        <v>573</v>
      </c>
      <c r="C528" s="421" t="s">
        <v>791</v>
      </c>
      <c r="D528" s="421" t="s">
        <v>1142</v>
      </c>
      <c r="E528" s="421" t="s">
        <v>173</v>
      </c>
      <c r="F528" s="421" t="s">
        <v>1537</v>
      </c>
      <c r="G528" s="421" t="s">
        <v>1586</v>
      </c>
    </row>
    <row r="529" spans="1:7">
      <c r="A529" s="421">
        <v>8892534</v>
      </c>
      <c r="B529" s="421" t="s">
        <v>573</v>
      </c>
      <c r="C529" s="421" t="s">
        <v>791</v>
      </c>
      <c r="D529" s="421" t="s">
        <v>1588</v>
      </c>
      <c r="E529" s="421" t="s">
        <v>173</v>
      </c>
      <c r="F529" s="421" t="s">
        <v>1537</v>
      </c>
      <c r="G529" s="421" t="s">
        <v>1590</v>
      </c>
    </row>
    <row r="530" spans="1:7">
      <c r="A530" s="421">
        <v>8870031</v>
      </c>
      <c r="B530" s="421" t="s">
        <v>573</v>
      </c>
      <c r="C530" s="421" t="s">
        <v>791</v>
      </c>
      <c r="D530" s="421" t="s">
        <v>1176</v>
      </c>
      <c r="E530" s="421" t="s">
        <v>173</v>
      </c>
      <c r="F530" s="421" t="s">
        <v>1537</v>
      </c>
      <c r="G530" s="421" t="s">
        <v>1591</v>
      </c>
    </row>
    <row r="531" spans="1:7">
      <c r="A531" s="421">
        <v>8892524</v>
      </c>
      <c r="B531" s="421" t="s">
        <v>573</v>
      </c>
      <c r="C531" s="421" t="s">
        <v>791</v>
      </c>
      <c r="D531" s="421" t="s">
        <v>1592</v>
      </c>
      <c r="E531" s="421" t="s">
        <v>173</v>
      </c>
      <c r="F531" s="421" t="s">
        <v>1537</v>
      </c>
      <c r="G531" s="421" t="s">
        <v>1173</v>
      </c>
    </row>
    <row r="532" spans="1:7">
      <c r="A532" s="421">
        <v>8870016</v>
      </c>
      <c r="B532" s="421" t="s">
        <v>573</v>
      </c>
      <c r="C532" s="421" t="s">
        <v>791</v>
      </c>
      <c r="D532" s="421" t="s">
        <v>1593</v>
      </c>
      <c r="E532" s="421" t="s">
        <v>173</v>
      </c>
      <c r="F532" s="421" t="s">
        <v>1537</v>
      </c>
      <c r="G532" s="421" t="s">
        <v>403</v>
      </c>
    </row>
    <row r="533" spans="1:7">
      <c r="A533" s="421">
        <v>8893213</v>
      </c>
      <c r="B533" s="421" t="s">
        <v>573</v>
      </c>
      <c r="C533" s="421" t="s">
        <v>791</v>
      </c>
      <c r="D533" s="421" t="s">
        <v>1594</v>
      </c>
      <c r="E533" s="421" t="s">
        <v>173</v>
      </c>
      <c r="F533" s="421" t="s">
        <v>1537</v>
      </c>
      <c r="G533" s="421" t="s">
        <v>1595</v>
      </c>
    </row>
    <row r="534" spans="1:7">
      <c r="A534" s="421">
        <v>8893203</v>
      </c>
      <c r="B534" s="421" t="s">
        <v>573</v>
      </c>
      <c r="C534" s="421" t="s">
        <v>791</v>
      </c>
      <c r="D534" s="421" t="s">
        <v>1183</v>
      </c>
      <c r="E534" s="421" t="s">
        <v>173</v>
      </c>
      <c r="F534" s="421" t="s">
        <v>1537</v>
      </c>
      <c r="G534" s="421" t="s">
        <v>1596</v>
      </c>
    </row>
    <row r="535" spans="1:7">
      <c r="A535" s="421">
        <v>8893201</v>
      </c>
      <c r="B535" s="421" t="s">
        <v>573</v>
      </c>
      <c r="C535" s="421" t="s">
        <v>791</v>
      </c>
      <c r="D535" s="421" t="s">
        <v>837</v>
      </c>
      <c r="E535" s="421" t="s">
        <v>173</v>
      </c>
      <c r="F535" s="421" t="s">
        <v>1537</v>
      </c>
      <c r="G535" s="421" t="s">
        <v>438</v>
      </c>
    </row>
    <row r="536" spans="1:7">
      <c r="A536" s="421">
        <v>8893202</v>
      </c>
      <c r="B536" s="421" t="s">
        <v>573</v>
      </c>
      <c r="C536" s="421" t="s">
        <v>791</v>
      </c>
      <c r="D536" s="421" t="s">
        <v>1597</v>
      </c>
      <c r="E536" s="421" t="s">
        <v>173</v>
      </c>
      <c r="F536" s="421" t="s">
        <v>1537</v>
      </c>
      <c r="G536" s="421" t="s">
        <v>1598</v>
      </c>
    </row>
    <row r="537" spans="1:7">
      <c r="A537" s="421">
        <v>8893204</v>
      </c>
      <c r="B537" s="421" t="s">
        <v>573</v>
      </c>
      <c r="C537" s="421" t="s">
        <v>791</v>
      </c>
      <c r="D537" s="421" t="s">
        <v>874</v>
      </c>
      <c r="E537" s="421" t="s">
        <v>173</v>
      </c>
      <c r="F537" s="421" t="s">
        <v>1537</v>
      </c>
      <c r="G537" s="421" t="s">
        <v>1600</v>
      </c>
    </row>
    <row r="538" spans="1:7">
      <c r="A538" s="421">
        <v>8893211</v>
      </c>
      <c r="B538" s="421" t="s">
        <v>573</v>
      </c>
      <c r="C538" s="421" t="s">
        <v>791</v>
      </c>
      <c r="D538" s="421" t="s">
        <v>1601</v>
      </c>
      <c r="E538" s="421" t="s">
        <v>173</v>
      </c>
      <c r="F538" s="421" t="s">
        <v>1537</v>
      </c>
      <c r="G538" s="421" t="s">
        <v>1121</v>
      </c>
    </row>
    <row r="539" spans="1:7">
      <c r="A539" s="421">
        <v>8893205</v>
      </c>
      <c r="B539" s="421" t="s">
        <v>573</v>
      </c>
      <c r="C539" s="421" t="s">
        <v>791</v>
      </c>
      <c r="D539" s="421" t="s">
        <v>1602</v>
      </c>
      <c r="E539" s="421" t="s">
        <v>173</v>
      </c>
      <c r="F539" s="421" t="s">
        <v>1537</v>
      </c>
      <c r="G539" s="421" t="s">
        <v>274</v>
      </c>
    </row>
    <row r="540" spans="1:7">
      <c r="A540" s="421">
        <v>8893207</v>
      </c>
      <c r="B540" s="421" t="s">
        <v>573</v>
      </c>
      <c r="C540" s="421" t="s">
        <v>791</v>
      </c>
      <c r="D540" s="421" t="s">
        <v>1604</v>
      </c>
      <c r="E540" s="421" t="s">
        <v>173</v>
      </c>
      <c r="F540" s="421" t="s">
        <v>1537</v>
      </c>
      <c r="G540" s="421" t="s">
        <v>70</v>
      </c>
    </row>
    <row r="541" spans="1:7">
      <c r="A541" s="421">
        <v>8893206</v>
      </c>
      <c r="B541" s="421" t="s">
        <v>573</v>
      </c>
      <c r="C541" s="421" t="s">
        <v>791</v>
      </c>
      <c r="D541" s="421" t="s">
        <v>679</v>
      </c>
      <c r="E541" s="421" t="s">
        <v>173</v>
      </c>
      <c r="F541" s="421" t="s">
        <v>1537</v>
      </c>
      <c r="G541" s="421" t="s">
        <v>1426</v>
      </c>
    </row>
    <row r="542" spans="1:7">
      <c r="A542" s="421">
        <v>8893214</v>
      </c>
      <c r="B542" s="421" t="s">
        <v>573</v>
      </c>
      <c r="C542" s="421" t="s">
        <v>791</v>
      </c>
      <c r="D542" s="421" t="s">
        <v>1605</v>
      </c>
      <c r="E542" s="421" t="s">
        <v>173</v>
      </c>
      <c r="F542" s="421" t="s">
        <v>1537</v>
      </c>
      <c r="G542" s="421" t="s">
        <v>1606</v>
      </c>
    </row>
    <row r="543" spans="1:7">
      <c r="A543" s="421">
        <v>8893215</v>
      </c>
      <c r="B543" s="421" t="s">
        <v>573</v>
      </c>
      <c r="C543" s="421" t="s">
        <v>791</v>
      </c>
      <c r="D543" s="421" t="s">
        <v>705</v>
      </c>
      <c r="E543" s="421" t="s">
        <v>173</v>
      </c>
      <c r="F543" s="421" t="s">
        <v>1537</v>
      </c>
      <c r="G543" s="421" t="s">
        <v>567</v>
      </c>
    </row>
    <row r="544" spans="1:7">
      <c r="A544" s="421">
        <v>8893216</v>
      </c>
      <c r="B544" s="421" t="s">
        <v>573</v>
      </c>
      <c r="C544" s="421" t="s">
        <v>791</v>
      </c>
      <c r="D544" s="421" t="s">
        <v>1607</v>
      </c>
      <c r="E544" s="421" t="s">
        <v>173</v>
      </c>
      <c r="F544" s="421" t="s">
        <v>1537</v>
      </c>
      <c r="G544" s="421" t="s">
        <v>1115</v>
      </c>
    </row>
    <row r="545" spans="1:7">
      <c r="A545" s="421">
        <v>8893217</v>
      </c>
      <c r="B545" s="421" t="s">
        <v>573</v>
      </c>
      <c r="C545" s="421" t="s">
        <v>791</v>
      </c>
      <c r="D545" s="421" t="s">
        <v>1603</v>
      </c>
      <c r="E545" s="421" t="s">
        <v>173</v>
      </c>
      <c r="F545" s="421" t="s">
        <v>1537</v>
      </c>
      <c r="G545" s="421" t="s">
        <v>1608</v>
      </c>
    </row>
    <row r="546" spans="1:7">
      <c r="A546" s="421">
        <v>8893212</v>
      </c>
      <c r="B546" s="421" t="s">
        <v>573</v>
      </c>
      <c r="C546" s="421" t="s">
        <v>791</v>
      </c>
      <c r="D546" s="421" t="s">
        <v>7</v>
      </c>
      <c r="E546" s="421" t="s">
        <v>173</v>
      </c>
      <c r="F546" s="421" t="s">
        <v>1537</v>
      </c>
      <c r="G546" s="421" t="s">
        <v>1448</v>
      </c>
    </row>
    <row r="547" spans="1:7">
      <c r="A547" s="421">
        <v>8870024</v>
      </c>
      <c r="B547" s="421" t="s">
        <v>573</v>
      </c>
      <c r="C547" s="421" t="s">
        <v>791</v>
      </c>
      <c r="D547" s="421" t="s">
        <v>924</v>
      </c>
      <c r="E547" s="421" t="s">
        <v>173</v>
      </c>
      <c r="F547" s="421" t="s">
        <v>1537</v>
      </c>
      <c r="G547" s="421" t="s">
        <v>1570</v>
      </c>
    </row>
    <row r="548" spans="1:7">
      <c r="A548" s="421">
        <v>8870002</v>
      </c>
      <c r="B548" s="421" t="s">
        <v>573</v>
      </c>
      <c r="C548" s="421" t="s">
        <v>791</v>
      </c>
      <c r="D548" s="421" t="s">
        <v>1253</v>
      </c>
      <c r="E548" s="421" t="s">
        <v>173</v>
      </c>
      <c r="F548" s="421" t="s">
        <v>1537</v>
      </c>
      <c r="G548" s="421" t="s">
        <v>1254</v>
      </c>
    </row>
    <row r="549" spans="1:7">
      <c r="A549" s="421">
        <v>8893153</v>
      </c>
      <c r="B549" s="421" t="s">
        <v>573</v>
      </c>
      <c r="C549" s="421" t="s">
        <v>791</v>
      </c>
      <c r="D549" s="421" t="s">
        <v>1609</v>
      </c>
      <c r="E549" s="421" t="s">
        <v>173</v>
      </c>
      <c r="F549" s="421" t="s">
        <v>1537</v>
      </c>
      <c r="G549" s="421" t="s">
        <v>1611</v>
      </c>
    </row>
    <row r="550" spans="1:7">
      <c r="A550" s="421">
        <v>8892521</v>
      </c>
      <c r="B550" s="421" t="s">
        <v>573</v>
      </c>
      <c r="C550" s="421" t="s">
        <v>791</v>
      </c>
      <c r="D550" s="421" t="s">
        <v>504</v>
      </c>
      <c r="E550" s="421" t="s">
        <v>173</v>
      </c>
      <c r="F550" s="421" t="s">
        <v>1537</v>
      </c>
      <c r="G550" s="421" t="s">
        <v>858</v>
      </c>
    </row>
    <row r="551" spans="1:7">
      <c r="A551" s="421">
        <v>8892522</v>
      </c>
      <c r="B551" s="421" t="s">
        <v>573</v>
      </c>
      <c r="C551" s="421" t="s">
        <v>791</v>
      </c>
      <c r="D551" s="421" t="s">
        <v>1612</v>
      </c>
      <c r="E551" s="421" t="s">
        <v>173</v>
      </c>
      <c r="F551" s="421" t="s">
        <v>1537</v>
      </c>
      <c r="G551" s="421" t="s">
        <v>1614</v>
      </c>
    </row>
    <row r="552" spans="1:7">
      <c r="A552" s="421">
        <v>8870015</v>
      </c>
      <c r="B552" s="421" t="s">
        <v>573</v>
      </c>
      <c r="C552" s="421" t="s">
        <v>791</v>
      </c>
      <c r="D552" s="421" t="s">
        <v>1615</v>
      </c>
      <c r="E552" s="421" t="s">
        <v>173</v>
      </c>
      <c r="F552" s="421" t="s">
        <v>1537</v>
      </c>
      <c r="G552" s="421" t="s">
        <v>76</v>
      </c>
    </row>
    <row r="553" spans="1:7">
      <c r="A553" s="421">
        <v>8870033</v>
      </c>
      <c r="B553" s="421" t="s">
        <v>573</v>
      </c>
      <c r="C553" s="421" t="s">
        <v>791</v>
      </c>
      <c r="D553" s="421" t="s">
        <v>1616</v>
      </c>
      <c r="E553" s="421" t="s">
        <v>173</v>
      </c>
      <c r="F553" s="421" t="s">
        <v>1537</v>
      </c>
      <c r="G553" s="421" t="s">
        <v>109</v>
      </c>
    </row>
    <row r="554" spans="1:7">
      <c r="A554" s="421">
        <v>8870102</v>
      </c>
      <c r="B554" s="421" t="s">
        <v>573</v>
      </c>
      <c r="C554" s="421" t="s">
        <v>791</v>
      </c>
      <c r="D554" s="421" t="s">
        <v>612</v>
      </c>
      <c r="E554" s="421" t="s">
        <v>173</v>
      </c>
      <c r="F554" s="421" t="s">
        <v>1537</v>
      </c>
      <c r="G554" s="421" t="s">
        <v>1617</v>
      </c>
    </row>
    <row r="555" spans="1:7">
      <c r="A555" s="421">
        <v>8892533</v>
      </c>
      <c r="B555" s="421" t="s">
        <v>573</v>
      </c>
      <c r="C555" s="421" t="s">
        <v>791</v>
      </c>
      <c r="D555" s="421" t="s">
        <v>1618</v>
      </c>
      <c r="E555" s="421" t="s">
        <v>173</v>
      </c>
      <c r="F555" s="421" t="s">
        <v>1537</v>
      </c>
      <c r="G555" s="421" t="s">
        <v>1620</v>
      </c>
    </row>
    <row r="556" spans="1:7">
      <c r="A556" s="421">
        <v>8892531</v>
      </c>
      <c r="B556" s="421" t="s">
        <v>573</v>
      </c>
      <c r="C556" s="421" t="s">
        <v>791</v>
      </c>
      <c r="D556" s="421" t="s">
        <v>1504</v>
      </c>
      <c r="E556" s="421" t="s">
        <v>173</v>
      </c>
      <c r="F556" s="421" t="s">
        <v>1537</v>
      </c>
      <c r="G556" s="421" t="s">
        <v>1505</v>
      </c>
    </row>
    <row r="557" spans="1:7">
      <c r="A557" s="421">
        <v>8870032</v>
      </c>
      <c r="B557" s="421" t="s">
        <v>573</v>
      </c>
      <c r="C557" s="421" t="s">
        <v>791</v>
      </c>
      <c r="D557" s="421" t="s">
        <v>733</v>
      </c>
      <c r="E557" s="421" t="s">
        <v>173</v>
      </c>
      <c r="F557" s="421" t="s">
        <v>1537</v>
      </c>
      <c r="G557" s="421" t="s">
        <v>1167</v>
      </c>
    </row>
    <row r="558" spans="1:7">
      <c r="A558" s="421">
        <v>8892523</v>
      </c>
      <c r="B558" s="421" t="s">
        <v>573</v>
      </c>
      <c r="C558" s="421" t="s">
        <v>791</v>
      </c>
      <c r="D558" s="421" t="s">
        <v>237</v>
      </c>
      <c r="E558" s="421" t="s">
        <v>173</v>
      </c>
      <c r="F558" s="421" t="s">
        <v>1537</v>
      </c>
      <c r="G558" s="421" t="s">
        <v>1180</v>
      </c>
    </row>
    <row r="559" spans="1:7">
      <c r="A559" s="421">
        <v>8870101</v>
      </c>
      <c r="B559" s="421" t="s">
        <v>573</v>
      </c>
      <c r="C559" s="421" t="s">
        <v>791</v>
      </c>
      <c r="D559" s="421" t="s">
        <v>1621</v>
      </c>
      <c r="E559" s="421" t="s">
        <v>173</v>
      </c>
      <c r="F559" s="421" t="s">
        <v>1537</v>
      </c>
      <c r="G559" s="421" t="s">
        <v>1623</v>
      </c>
    </row>
    <row r="560" spans="1:7">
      <c r="A560" s="421">
        <v>8892513</v>
      </c>
      <c r="B560" s="421" t="s">
        <v>573</v>
      </c>
      <c r="C560" s="421" t="s">
        <v>791</v>
      </c>
      <c r="D560" s="421" t="s">
        <v>1625</v>
      </c>
      <c r="E560" s="421" t="s">
        <v>173</v>
      </c>
      <c r="F560" s="421" t="s">
        <v>1537</v>
      </c>
      <c r="G560" s="421" t="s">
        <v>918</v>
      </c>
    </row>
    <row r="561" spans="1:7">
      <c r="A561" s="421">
        <v>8860000</v>
      </c>
      <c r="B561" s="421" t="s">
        <v>573</v>
      </c>
      <c r="C561" s="421" t="s">
        <v>1626</v>
      </c>
      <c r="D561" s="421" t="s">
        <v>474</v>
      </c>
      <c r="E561" s="421" t="s">
        <v>173</v>
      </c>
      <c r="F561" s="421" t="s">
        <v>1627</v>
      </c>
    </row>
    <row r="562" spans="1:7">
      <c r="A562" s="421">
        <v>8860009</v>
      </c>
      <c r="B562" s="421" t="s">
        <v>573</v>
      </c>
      <c r="C562" s="421" t="s">
        <v>1626</v>
      </c>
      <c r="D562" s="421" t="s">
        <v>1396</v>
      </c>
      <c r="E562" s="421" t="s">
        <v>173</v>
      </c>
      <c r="F562" s="421" t="s">
        <v>1627</v>
      </c>
      <c r="G562" s="421" t="s">
        <v>932</v>
      </c>
    </row>
    <row r="563" spans="1:7">
      <c r="A563" s="421">
        <v>8860006</v>
      </c>
      <c r="B563" s="421" t="s">
        <v>573</v>
      </c>
      <c r="C563" s="421" t="s">
        <v>1626</v>
      </c>
      <c r="D563" s="421" t="s">
        <v>1628</v>
      </c>
      <c r="E563" s="421" t="s">
        <v>173</v>
      </c>
      <c r="F563" s="421" t="s">
        <v>1627</v>
      </c>
      <c r="G563" s="421" t="s">
        <v>1629</v>
      </c>
    </row>
    <row r="564" spans="1:7">
      <c r="A564" s="421">
        <v>8860115</v>
      </c>
      <c r="B564" s="421" t="s">
        <v>573</v>
      </c>
      <c r="C564" s="421" t="s">
        <v>1626</v>
      </c>
      <c r="D564" s="421" t="s">
        <v>954</v>
      </c>
      <c r="E564" s="421" t="s">
        <v>173</v>
      </c>
      <c r="F564" s="421" t="s">
        <v>1627</v>
      </c>
      <c r="G564" s="421" t="s">
        <v>1495</v>
      </c>
    </row>
    <row r="565" spans="1:7">
      <c r="A565" s="421">
        <v>8860112</v>
      </c>
      <c r="B565" s="421" t="s">
        <v>573</v>
      </c>
      <c r="C565" s="421" t="s">
        <v>1626</v>
      </c>
      <c r="D565" s="421" t="s">
        <v>427</v>
      </c>
      <c r="E565" s="421" t="s">
        <v>173</v>
      </c>
      <c r="F565" s="421" t="s">
        <v>1627</v>
      </c>
      <c r="G565" s="421" t="s">
        <v>265</v>
      </c>
    </row>
    <row r="566" spans="1:7">
      <c r="A566" s="421">
        <v>8860113</v>
      </c>
      <c r="B566" s="421" t="s">
        <v>573</v>
      </c>
      <c r="C566" s="421" t="s">
        <v>1626</v>
      </c>
      <c r="D566" s="421" t="s">
        <v>1630</v>
      </c>
      <c r="E566" s="421" t="s">
        <v>173</v>
      </c>
      <c r="F566" s="421" t="s">
        <v>1627</v>
      </c>
      <c r="G566" s="421" t="s">
        <v>607</v>
      </c>
    </row>
    <row r="567" spans="1:7">
      <c r="A567" s="421">
        <v>8860111</v>
      </c>
      <c r="B567" s="421" t="s">
        <v>573</v>
      </c>
      <c r="C567" s="421" t="s">
        <v>1626</v>
      </c>
      <c r="D567" s="421" t="s">
        <v>1632</v>
      </c>
      <c r="E567" s="421" t="s">
        <v>173</v>
      </c>
      <c r="F567" s="421" t="s">
        <v>1627</v>
      </c>
      <c r="G567" s="421" t="s">
        <v>1633</v>
      </c>
    </row>
    <row r="568" spans="1:7">
      <c r="A568" s="421">
        <v>8860114</v>
      </c>
      <c r="B568" s="421" t="s">
        <v>573</v>
      </c>
      <c r="C568" s="421" t="s">
        <v>1626</v>
      </c>
      <c r="D568" s="421" t="s">
        <v>1258</v>
      </c>
      <c r="E568" s="421" t="s">
        <v>173</v>
      </c>
      <c r="F568" s="421" t="s">
        <v>1627</v>
      </c>
      <c r="G568" s="421" t="s">
        <v>1051</v>
      </c>
    </row>
    <row r="569" spans="1:7">
      <c r="A569" s="421">
        <v>8860003</v>
      </c>
      <c r="B569" s="421" t="s">
        <v>573</v>
      </c>
      <c r="C569" s="421" t="s">
        <v>1626</v>
      </c>
      <c r="D569" s="421" t="s">
        <v>983</v>
      </c>
      <c r="E569" s="421" t="s">
        <v>173</v>
      </c>
      <c r="F569" s="421" t="s">
        <v>1627</v>
      </c>
      <c r="G569" s="421" t="s">
        <v>561</v>
      </c>
    </row>
    <row r="570" spans="1:7">
      <c r="A570" s="421">
        <v>8860002</v>
      </c>
      <c r="B570" s="421" t="s">
        <v>573</v>
      </c>
      <c r="C570" s="421" t="s">
        <v>1626</v>
      </c>
      <c r="D570" s="421" t="s">
        <v>1557</v>
      </c>
      <c r="E570" s="421" t="s">
        <v>173</v>
      </c>
      <c r="F570" s="421" t="s">
        <v>1627</v>
      </c>
      <c r="G570" s="421" t="s">
        <v>1636</v>
      </c>
    </row>
    <row r="571" spans="1:7">
      <c r="A571" s="421">
        <v>8860211</v>
      </c>
      <c r="B571" s="421" t="s">
        <v>573</v>
      </c>
      <c r="C571" s="421" t="s">
        <v>1626</v>
      </c>
      <c r="D571" s="421" t="s">
        <v>345</v>
      </c>
      <c r="E571" s="421" t="s">
        <v>173</v>
      </c>
      <c r="F571" s="421" t="s">
        <v>1627</v>
      </c>
      <c r="G571" s="421" t="s">
        <v>1637</v>
      </c>
    </row>
    <row r="572" spans="1:7">
      <c r="A572" s="421">
        <v>8860212</v>
      </c>
      <c r="B572" s="421" t="s">
        <v>573</v>
      </c>
      <c r="C572" s="421" t="s">
        <v>1626</v>
      </c>
      <c r="D572" s="421" t="s">
        <v>1456</v>
      </c>
      <c r="E572" s="421" t="s">
        <v>173</v>
      </c>
      <c r="F572" s="421" t="s">
        <v>1627</v>
      </c>
      <c r="G572" s="421" t="s">
        <v>692</v>
      </c>
    </row>
    <row r="573" spans="1:7">
      <c r="A573" s="421">
        <v>8860213</v>
      </c>
      <c r="B573" s="421" t="s">
        <v>573</v>
      </c>
      <c r="C573" s="421" t="s">
        <v>1626</v>
      </c>
      <c r="D573" s="421" t="s">
        <v>1430</v>
      </c>
      <c r="E573" s="421" t="s">
        <v>173</v>
      </c>
      <c r="F573" s="421" t="s">
        <v>1627</v>
      </c>
      <c r="G573" s="421" t="s">
        <v>1638</v>
      </c>
    </row>
    <row r="574" spans="1:7">
      <c r="A574" s="421">
        <v>8860101</v>
      </c>
      <c r="B574" s="421" t="s">
        <v>573</v>
      </c>
      <c r="C574" s="421" t="s">
        <v>1626</v>
      </c>
      <c r="D574" s="421" t="s">
        <v>1223</v>
      </c>
      <c r="E574" s="421" t="s">
        <v>173</v>
      </c>
      <c r="F574" s="421" t="s">
        <v>1627</v>
      </c>
      <c r="G574" s="421" t="s">
        <v>1640</v>
      </c>
    </row>
    <row r="575" spans="1:7">
      <c r="A575" s="421">
        <v>8860001</v>
      </c>
      <c r="B575" s="421" t="s">
        <v>573</v>
      </c>
      <c r="C575" s="421" t="s">
        <v>1626</v>
      </c>
      <c r="D575" s="421" t="s">
        <v>1073</v>
      </c>
      <c r="E575" s="421" t="s">
        <v>173</v>
      </c>
      <c r="F575" s="421" t="s">
        <v>1627</v>
      </c>
      <c r="G575" s="421" t="s">
        <v>1935</v>
      </c>
    </row>
    <row r="576" spans="1:7">
      <c r="A576" s="421">
        <v>8860004</v>
      </c>
      <c r="B576" s="421" t="s">
        <v>573</v>
      </c>
      <c r="C576" s="421" t="s">
        <v>1626</v>
      </c>
      <c r="D576" s="421" t="s">
        <v>498</v>
      </c>
      <c r="E576" s="421" t="s">
        <v>173</v>
      </c>
      <c r="F576" s="421" t="s">
        <v>1627</v>
      </c>
      <c r="G576" s="421" t="s">
        <v>1641</v>
      </c>
    </row>
    <row r="577" spans="1:7">
      <c r="A577" s="421">
        <v>8860008</v>
      </c>
      <c r="B577" s="421" t="s">
        <v>573</v>
      </c>
      <c r="C577" s="421" t="s">
        <v>1626</v>
      </c>
      <c r="D577" s="421" t="s">
        <v>1504</v>
      </c>
      <c r="E577" s="421" t="s">
        <v>173</v>
      </c>
      <c r="F577" s="421" t="s">
        <v>1627</v>
      </c>
      <c r="G577" s="421" t="s">
        <v>1505</v>
      </c>
    </row>
    <row r="578" spans="1:7">
      <c r="A578" s="421">
        <v>8860007</v>
      </c>
      <c r="B578" s="421" t="s">
        <v>573</v>
      </c>
      <c r="C578" s="421" t="s">
        <v>1626</v>
      </c>
      <c r="D578" s="421" t="s">
        <v>293</v>
      </c>
      <c r="E578" s="421" t="s">
        <v>173</v>
      </c>
      <c r="F578" s="421" t="s">
        <v>1627</v>
      </c>
      <c r="G578" s="421" t="s">
        <v>1642</v>
      </c>
    </row>
    <row r="579" spans="1:7">
      <c r="A579" s="421">
        <v>8860005</v>
      </c>
      <c r="B579" s="421" t="s">
        <v>573</v>
      </c>
      <c r="C579" s="421" t="s">
        <v>1626</v>
      </c>
      <c r="D579" s="421" t="s">
        <v>930</v>
      </c>
      <c r="E579" s="421" t="s">
        <v>173</v>
      </c>
      <c r="F579" s="421" t="s">
        <v>1627</v>
      </c>
      <c r="G579" s="421" t="s">
        <v>1298</v>
      </c>
    </row>
    <row r="580" spans="1:7">
      <c r="A580" s="421">
        <v>8830000</v>
      </c>
      <c r="B580" s="421" t="s">
        <v>573</v>
      </c>
      <c r="C580" s="421" t="s">
        <v>1643</v>
      </c>
      <c r="D580" s="421" t="s">
        <v>474</v>
      </c>
      <c r="E580" s="421" t="s">
        <v>173</v>
      </c>
      <c r="F580" s="421" t="s">
        <v>1481</v>
      </c>
    </row>
    <row r="581" spans="1:7">
      <c r="A581" s="421">
        <v>8830003</v>
      </c>
      <c r="B581" s="421" t="s">
        <v>573</v>
      </c>
      <c r="C581" s="421" t="s">
        <v>1643</v>
      </c>
      <c r="D581" s="421" t="s">
        <v>1644</v>
      </c>
      <c r="E581" s="421" t="s">
        <v>173</v>
      </c>
      <c r="F581" s="421" t="s">
        <v>1481</v>
      </c>
      <c r="G581" s="421" t="s">
        <v>1645</v>
      </c>
    </row>
    <row r="582" spans="1:7">
      <c r="A582" s="421">
        <v>8830044</v>
      </c>
      <c r="B582" s="421" t="s">
        <v>573</v>
      </c>
      <c r="C582" s="421" t="s">
        <v>1643</v>
      </c>
      <c r="D582" s="421" t="s">
        <v>1646</v>
      </c>
      <c r="E582" s="421" t="s">
        <v>173</v>
      </c>
      <c r="F582" s="421" t="s">
        <v>1481</v>
      </c>
      <c r="G582" s="421" t="s">
        <v>1175</v>
      </c>
    </row>
    <row r="583" spans="1:7">
      <c r="A583" s="421">
        <v>8830012</v>
      </c>
      <c r="B583" s="421" t="s">
        <v>573</v>
      </c>
      <c r="C583" s="421" t="s">
        <v>1643</v>
      </c>
      <c r="D583" s="421" t="s">
        <v>216</v>
      </c>
      <c r="E583" s="421" t="s">
        <v>173</v>
      </c>
      <c r="F583" s="421" t="s">
        <v>1481</v>
      </c>
      <c r="G583" s="421" t="s">
        <v>1367</v>
      </c>
    </row>
    <row r="584" spans="1:7">
      <c r="A584" s="421">
        <v>8830053</v>
      </c>
      <c r="B584" s="421" t="s">
        <v>573</v>
      </c>
      <c r="C584" s="421" t="s">
        <v>1643</v>
      </c>
      <c r="D584" s="421" t="s">
        <v>1647</v>
      </c>
      <c r="E584" s="421" t="s">
        <v>173</v>
      </c>
      <c r="F584" s="421" t="s">
        <v>1481</v>
      </c>
      <c r="G584" s="421" t="s">
        <v>721</v>
      </c>
    </row>
    <row r="585" spans="1:7">
      <c r="A585" s="421">
        <v>8830066</v>
      </c>
      <c r="B585" s="421" t="s">
        <v>573</v>
      </c>
      <c r="C585" s="421" t="s">
        <v>1643</v>
      </c>
      <c r="D585" s="421" t="s">
        <v>421</v>
      </c>
      <c r="E585" s="421" t="s">
        <v>173</v>
      </c>
      <c r="F585" s="421" t="s">
        <v>1481</v>
      </c>
      <c r="G585" s="421" t="s">
        <v>1118</v>
      </c>
    </row>
    <row r="586" spans="1:7">
      <c r="A586" s="421">
        <v>8830068</v>
      </c>
      <c r="B586" s="421" t="s">
        <v>573</v>
      </c>
      <c r="C586" s="421" t="s">
        <v>1643</v>
      </c>
      <c r="D586" s="421" t="s">
        <v>1648</v>
      </c>
      <c r="E586" s="421" t="s">
        <v>173</v>
      </c>
      <c r="F586" s="421" t="s">
        <v>1481</v>
      </c>
      <c r="G586" s="421" t="s">
        <v>1034</v>
      </c>
    </row>
    <row r="587" spans="1:7">
      <c r="A587" s="421">
        <v>8830067</v>
      </c>
      <c r="B587" s="421" t="s">
        <v>573</v>
      </c>
      <c r="C587" s="421" t="s">
        <v>1643</v>
      </c>
      <c r="D587" s="421" t="s">
        <v>1613</v>
      </c>
      <c r="E587" s="421" t="s">
        <v>173</v>
      </c>
      <c r="F587" s="421" t="s">
        <v>1481</v>
      </c>
      <c r="G587" s="421" t="s">
        <v>1650</v>
      </c>
    </row>
    <row r="588" spans="1:7">
      <c r="A588" s="421">
        <v>8830041</v>
      </c>
      <c r="B588" s="421" t="s">
        <v>573</v>
      </c>
      <c r="C588" s="421" t="s">
        <v>1643</v>
      </c>
      <c r="D588" s="421" t="s">
        <v>716</v>
      </c>
      <c r="E588" s="421" t="s">
        <v>173</v>
      </c>
      <c r="F588" s="421" t="s">
        <v>1481</v>
      </c>
      <c r="G588" s="421" t="s">
        <v>1384</v>
      </c>
    </row>
    <row r="589" spans="1:7">
      <c r="A589" s="421">
        <v>8830038</v>
      </c>
      <c r="B589" s="421" t="s">
        <v>573</v>
      </c>
      <c r="C589" s="421" t="s">
        <v>1643</v>
      </c>
      <c r="D589" s="421" t="s">
        <v>159</v>
      </c>
      <c r="E589" s="421" t="s">
        <v>173</v>
      </c>
      <c r="F589" s="421" t="s">
        <v>1481</v>
      </c>
      <c r="G589" s="421" t="s">
        <v>1651</v>
      </c>
    </row>
    <row r="590" spans="1:7">
      <c r="A590" s="421">
        <v>8830021</v>
      </c>
      <c r="B590" s="421" t="s">
        <v>573</v>
      </c>
      <c r="C590" s="421" t="s">
        <v>1643</v>
      </c>
      <c r="D590" s="421" t="s">
        <v>1652</v>
      </c>
      <c r="E590" s="421" t="s">
        <v>173</v>
      </c>
      <c r="F590" s="421" t="s">
        <v>1481</v>
      </c>
      <c r="G590" s="421" t="s">
        <v>1653</v>
      </c>
    </row>
    <row r="591" spans="1:7">
      <c r="A591" s="421">
        <v>8830024</v>
      </c>
      <c r="B591" s="421" t="s">
        <v>573</v>
      </c>
      <c r="C591" s="421" t="s">
        <v>1643</v>
      </c>
      <c r="D591" s="421" t="s">
        <v>205</v>
      </c>
      <c r="E591" s="421" t="s">
        <v>173</v>
      </c>
      <c r="F591" s="421" t="s">
        <v>1481</v>
      </c>
      <c r="G591" s="421" t="s">
        <v>1654</v>
      </c>
    </row>
    <row r="592" spans="1:7">
      <c r="A592" s="421">
        <v>8830023</v>
      </c>
      <c r="B592" s="421" t="s">
        <v>573</v>
      </c>
      <c r="C592" s="421" t="s">
        <v>1643</v>
      </c>
      <c r="D592" s="421" t="s">
        <v>330</v>
      </c>
      <c r="E592" s="421" t="s">
        <v>173</v>
      </c>
      <c r="F592" s="421" t="s">
        <v>1481</v>
      </c>
      <c r="G592" s="421" t="s">
        <v>751</v>
      </c>
    </row>
    <row r="593" spans="1:7">
      <c r="A593" s="421">
        <v>8891112</v>
      </c>
      <c r="B593" s="421" t="s">
        <v>573</v>
      </c>
      <c r="C593" s="421" t="s">
        <v>1643</v>
      </c>
      <c r="D593" s="421" t="s">
        <v>1656</v>
      </c>
      <c r="E593" s="421" t="s">
        <v>173</v>
      </c>
      <c r="F593" s="421" t="s">
        <v>1481</v>
      </c>
      <c r="G593" s="421" t="s">
        <v>1657</v>
      </c>
    </row>
    <row r="594" spans="1:7">
      <c r="A594" s="421">
        <v>8830033</v>
      </c>
      <c r="B594" s="421" t="s">
        <v>573</v>
      </c>
      <c r="C594" s="421" t="s">
        <v>1643</v>
      </c>
      <c r="D594" s="421" t="s">
        <v>541</v>
      </c>
      <c r="E594" s="421" t="s">
        <v>173</v>
      </c>
      <c r="F594" s="421" t="s">
        <v>1481</v>
      </c>
      <c r="G594" s="421" t="s">
        <v>1658</v>
      </c>
    </row>
    <row r="595" spans="1:7">
      <c r="A595" s="421">
        <v>8830013</v>
      </c>
      <c r="B595" s="421" t="s">
        <v>573</v>
      </c>
      <c r="C595" s="421" t="s">
        <v>1643</v>
      </c>
      <c r="D595" s="421" t="s">
        <v>1659</v>
      </c>
      <c r="E595" s="421" t="s">
        <v>173</v>
      </c>
      <c r="F595" s="421" t="s">
        <v>1481</v>
      </c>
      <c r="G595" s="421" t="s">
        <v>1386</v>
      </c>
    </row>
    <row r="596" spans="1:7">
      <c r="A596" s="421">
        <v>8830011</v>
      </c>
      <c r="B596" s="421" t="s">
        <v>573</v>
      </c>
      <c r="C596" s="421" t="s">
        <v>1643</v>
      </c>
      <c r="D596" s="421" t="s">
        <v>1619</v>
      </c>
      <c r="E596" s="421" t="s">
        <v>173</v>
      </c>
      <c r="F596" s="421" t="s">
        <v>1481</v>
      </c>
      <c r="G596" s="421" t="s">
        <v>1660</v>
      </c>
    </row>
    <row r="597" spans="1:7">
      <c r="A597" s="421">
        <v>8830061</v>
      </c>
      <c r="B597" s="421" t="s">
        <v>573</v>
      </c>
      <c r="C597" s="421" t="s">
        <v>1643</v>
      </c>
      <c r="D597" s="421" t="s">
        <v>813</v>
      </c>
      <c r="E597" s="421" t="s">
        <v>173</v>
      </c>
      <c r="F597" s="421" t="s">
        <v>1481</v>
      </c>
      <c r="G597" s="421" t="s">
        <v>828</v>
      </c>
    </row>
    <row r="598" spans="1:7">
      <c r="A598" s="421">
        <v>8830042</v>
      </c>
      <c r="B598" s="421" t="s">
        <v>573</v>
      </c>
      <c r="C598" s="421" t="s">
        <v>1643</v>
      </c>
      <c r="D598" s="421" t="s">
        <v>1104</v>
      </c>
      <c r="E598" s="421" t="s">
        <v>173</v>
      </c>
      <c r="F598" s="421" t="s">
        <v>1481</v>
      </c>
      <c r="G598" s="421" t="s">
        <v>1661</v>
      </c>
    </row>
    <row r="599" spans="1:7">
      <c r="A599" s="421">
        <v>8830063</v>
      </c>
      <c r="B599" s="421" t="s">
        <v>573</v>
      </c>
      <c r="C599" s="421" t="s">
        <v>1643</v>
      </c>
      <c r="D599" s="421" t="s">
        <v>1662</v>
      </c>
      <c r="E599" s="421" t="s">
        <v>173</v>
      </c>
      <c r="F599" s="421" t="s">
        <v>1481</v>
      </c>
      <c r="G599" s="421" t="s">
        <v>818</v>
      </c>
    </row>
    <row r="600" spans="1:7">
      <c r="A600" s="421">
        <v>8830052</v>
      </c>
      <c r="B600" s="421" t="s">
        <v>573</v>
      </c>
      <c r="C600" s="421" t="s">
        <v>1643</v>
      </c>
      <c r="D600" s="421" t="s">
        <v>1663</v>
      </c>
      <c r="E600" s="421" t="s">
        <v>173</v>
      </c>
      <c r="F600" s="421" t="s">
        <v>1481</v>
      </c>
      <c r="G600" s="421" t="s">
        <v>1664</v>
      </c>
    </row>
    <row r="601" spans="1:7">
      <c r="A601" s="421">
        <v>8830111</v>
      </c>
      <c r="B601" s="421" t="s">
        <v>573</v>
      </c>
      <c r="C601" s="421" t="s">
        <v>1643</v>
      </c>
      <c r="D601" s="421" t="s">
        <v>113</v>
      </c>
      <c r="E601" s="421" t="s">
        <v>173</v>
      </c>
      <c r="F601" s="421" t="s">
        <v>1481</v>
      </c>
      <c r="G601" s="421" t="s">
        <v>1257</v>
      </c>
    </row>
    <row r="602" spans="1:7">
      <c r="A602" s="421">
        <v>8830213</v>
      </c>
      <c r="B602" s="421" t="s">
        <v>573</v>
      </c>
      <c r="C602" s="421" t="s">
        <v>1643</v>
      </c>
      <c r="D602" s="421" t="s">
        <v>697</v>
      </c>
      <c r="E602" s="421" t="s">
        <v>173</v>
      </c>
      <c r="F602" s="421" t="s">
        <v>1481</v>
      </c>
      <c r="G602" s="421" t="s">
        <v>1213</v>
      </c>
    </row>
    <row r="603" spans="1:7">
      <c r="A603" s="421">
        <v>8830211</v>
      </c>
      <c r="B603" s="421" t="s">
        <v>573</v>
      </c>
      <c r="C603" s="421" t="s">
        <v>1643</v>
      </c>
      <c r="D603" s="421" t="s">
        <v>1665</v>
      </c>
      <c r="E603" s="421" t="s">
        <v>173</v>
      </c>
      <c r="F603" s="421" t="s">
        <v>1481</v>
      </c>
      <c r="G603" s="421" t="s">
        <v>511</v>
      </c>
    </row>
    <row r="604" spans="1:7">
      <c r="A604" s="421">
        <v>8830108</v>
      </c>
      <c r="B604" s="421" t="s">
        <v>573</v>
      </c>
      <c r="C604" s="421" t="s">
        <v>1643</v>
      </c>
      <c r="D604" s="421" t="s">
        <v>1666</v>
      </c>
      <c r="E604" s="421" t="s">
        <v>173</v>
      </c>
      <c r="F604" s="421" t="s">
        <v>1481</v>
      </c>
      <c r="G604" s="421" t="s">
        <v>1407</v>
      </c>
    </row>
    <row r="605" spans="1:7">
      <c r="A605" s="421">
        <v>8830109</v>
      </c>
      <c r="B605" s="421" t="s">
        <v>573</v>
      </c>
      <c r="C605" s="421" t="s">
        <v>1643</v>
      </c>
      <c r="D605" s="421" t="s">
        <v>219</v>
      </c>
      <c r="E605" s="421" t="s">
        <v>173</v>
      </c>
      <c r="F605" s="421" t="s">
        <v>1481</v>
      </c>
      <c r="G605" s="421" t="s">
        <v>1667</v>
      </c>
    </row>
    <row r="606" spans="1:7">
      <c r="A606" s="421">
        <v>8891101</v>
      </c>
      <c r="B606" s="421" t="s">
        <v>573</v>
      </c>
      <c r="C606" s="421" t="s">
        <v>1643</v>
      </c>
      <c r="D606" s="421" t="s">
        <v>1668</v>
      </c>
      <c r="E606" s="421" t="s">
        <v>173</v>
      </c>
      <c r="F606" s="421" t="s">
        <v>1481</v>
      </c>
      <c r="G606" s="421" t="s">
        <v>1670</v>
      </c>
    </row>
    <row r="607" spans="1:7">
      <c r="A607" s="421">
        <v>8830101</v>
      </c>
      <c r="B607" s="421" t="s">
        <v>573</v>
      </c>
      <c r="C607" s="421" t="s">
        <v>1643</v>
      </c>
      <c r="D607" s="421" t="s">
        <v>1005</v>
      </c>
      <c r="E607" s="421" t="s">
        <v>173</v>
      </c>
      <c r="F607" s="421" t="s">
        <v>1481</v>
      </c>
      <c r="G607" s="421" t="s">
        <v>599</v>
      </c>
    </row>
    <row r="608" spans="1:7">
      <c r="A608" s="421">
        <v>8830105</v>
      </c>
      <c r="B608" s="421" t="s">
        <v>573</v>
      </c>
      <c r="C608" s="421" t="s">
        <v>1643</v>
      </c>
      <c r="D608" s="421" t="s">
        <v>1672</v>
      </c>
      <c r="E608" s="421" t="s">
        <v>173</v>
      </c>
      <c r="F608" s="421" t="s">
        <v>1481</v>
      </c>
      <c r="G608" s="421" t="s">
        <v>750</v>
      </c>
    </row>
    <row r="609" spans="1:7">
      <c r="A609" s="421">
        <v>8891121</v>
      </c>
      <c r="B609" s="421" t="s">
        <v>573</v>
      </c>
      <c r="C609" s="421" t="s">
        <v>1643</v>
      </c>
      <c r="D609" s="421" t="s">
        <v>1675</v>
      </c>
      <c r="E609" s="421" t="s">
        <v>173</v>
      </c>
      <c r="F609" s="421" t="s">
        <v>1481</v>
      </c>
      <c r="G609" s="421" t="s">
        <v>787</v>
      </c>
    </row>
    <row r="610" spans="1:7">
      <c r="A610" s="421">
        <v>8830107</v>
      </c>
      <c r="B610" s="421" t="s">
        <v>573</v>
      </c>
      <c r="C610" s="421" t="s">
        <v>1643</v>
      </c>
      <c r="D610" s="421" t="s">
        <v>1675</v>
      </c>
      <c r="E610" s="421" t="s">
        <v>173</v>
      </c>
      <c r="F610" s="421" t="s">
        <v>1481</v>
      </c>
      <c r="G610" s="421" t="s">
        <v>1676</v>
      </c>
    </row>
    <row r="611" spans="1:7">
      <c r="A611" s="421">
        <v>8830106</v>
      </c>
      <c r="B611" s="421" t="s">
        <v>573</v>
      </c>
      <c r="C611" s="421" t="s">
        <v>1643</v>
      </c>
      <c r="D611" s="421" t="s">
        <v>1677</v>
      </c>
      <c r="E611" s="421" t="s">
        <v>173</v>
      </c>
      <c r="F611" s="421" t="s">
        <v>1481</v>
      </c>
      <c r="G611" s="421" t="s">
        <v>199</v>
      </c>
    </row>
    <row r="612" spans="1:7">
      <c r="A612" s="421">
        <v>8830103</v>
      </c>
      <c r="B612" s="421" t="s">
        <v>573</v>
      </c>
      <c r="C612" s="421" t="s">
        <v>1643</v>
      </c>
      <c r="D612" s="421" t="s">
        <v>1678</v>
      </c>
      <c r="E612" s="421" t="s">
        <v>173</v>
      </c>
      <c r="F612" s="421" t="s">
        <v>1481</v>
      </c>
      <c r="G612" s="421" t="s">
        <v>516</v>
      </c>
    </row>
    <row r="613" spans="1:7">
      <c r="A613" s="421">
        <v>8830102</v>
      </c>
      <c r="B613" s="421" t="s">
        <v>573</v>
      </c>
      <c r="C613" s="421" t="s">
        <v>1643</v>
      </c>
      <c r="D613" s="421" t="s">
        <v>1679</v>
      </c>
      <c r="E613" s="421" t="s">
        <v>173</v>
      </c>
      <c r="F613" s="421" t="s">
        <v>1481</v>
      </c>
      <c r="G613" s="421" t="s">
        <v>1489</v>
      </c>
    </row>
    <row r="614" spans="1:7">
      <c r="A614" s="421">
        <v>8830104</v>
      </c>
      <c r="B614" s="421" t="s">
        <v>573</v>
      </c>
      <c r="C614" s="421" t="s">
        <v>1643</v>
      </c>
      <c r="D614" s="421" t="s">
        <v>1680</v>
      </c>
      <c r="E614" s="421" t="s">
        <v>173</v>
      </c>
      <c r="F614" s="421" t="s">
        <v>1481</v>
      </c>
      <c r="G614" s="421" t="s">
        <v>1681</v>
      </c>
    </row>
    <row r="615" spans="1:7">
      <c r="A615" s="421">
        <v>8830212</v>
      </c>
      <c r="B615" s="421" t="s">
        <v>573</v>
      </c>
      <c r="C615" s="421" t="s">
        <v>1643</v>
      </c>
      <c r="D615" s="421" t="s">
        <v>1682</v>
      </c>
      <c r="E615" s="421" t="s">
        <v>173</v>
      </c>
      <c r="F615" s="421" t="s">
        <v>1481</v>
      </c>
      <c r="G615" s="421" t="s">
        <v>1942</v>
      </c>
    </row>
    <row r="616" spans="1:7">
      <c r="A616" s="421">
        <v>8830034</v>
      </c>
      <c r="B616" s="421" t="s">
        <v>573</v>
      </c>
      <c r="C616" s="421" t="s">
        <v>1643</v>
      </c>
      <c r="D616" s="421" t="s">
        <v>611</v>
      </c>
      <c r="E616" s="421" t="s">
        <v>173</v>
      </c>
      <c r="F616" s="421" t="s">
        <v>1481</v>
      </c>
      <c r="G616" s="421" t="s">
        <v>1683</v>
      </c>
    </row>
    <row r="617" spans="1:7">
      <c r="A617" s="421">
        <v>8830005</v>
      </c>
      <c r="B617" s="421" t="s">
        <v>573</v>
      </c>
      <c r="C617" s="421" t="s">
        <v>1643</v>
      </c>
      <c r="D617" s="421" t="s">
        <v>703</v>
      </c>
      <c r="E617" s="421" t="s">
        <v>173</v>
      </c>
      <c r="F617" s="421" t="s">
        <v>1481</v>
      </c>
      <c r="G617" s="421" t="s">
        <v>1159</v>
      </c>
    </row>
    <row r="618" spans="1:7">
      <c r="A618" s="421">
        <v>8830046</v>
      </c>
      <c r="B618" s="421" t="s">
        <v>573</v>
      </c>
      <c r="C618" s="421" t="s">
        <v>1643</v>
      </c>
      <c r="D618" s="421" t="s">
        <v>1250</v>
      </c>
      <c r="E618" s="421" t="s">
        <v>173</v>
      </c>
      <c r="F618" s="421" t="s">
        <v>1481</v>
      </c>
      <c r="G618" s="421" t="s">
        <v>860</v>
      </c>
    </row>
    <row r="619" spans="1:7">
      <c r="A619" s="421">
        <v>8830015</v>
      </c>
      <c r="B619" s="421" t="s">
        <v>573</v>
      </c>
      <c r="C619" s="421" t="s">
        <v>1643</v>
      </c>
      <c r="D619" s="421" t="s">
        <v>737</v>
      </c>
      <c r="E619" s="421" t="s">
        <v>173</v>
      </c>
      <c r="F619" s="421" t="s">
        <v>1481</v>
      </c>
      <c r="G619" s="421" t="s">
        <v>1685</v>
      </c>
    </row>
    <row r="620" spans="1:7">
      <c r="A620" s="421">
        <v>8830004</v>
      </c>
      <c r="B620" s="421" t="s">
        <v>573</v>
      </c>
      <c r="C620" s="421" t="s">
        <v>1643</v>
      </c>
      <c r="D620" s="421" t="s">
        <v>1480</v>
      </c>
      <c r="E620" s="421" t="s">
        <v>173</v>
      </c>
      <c r="F620" s="421" t="s">
        <v>1481</v>
      </c>
      <c r="G620" s="421" t="s">
        <v>1357</v>
      </c>
    </row>
    <row r="621" spans="1:7">
      <c r="A621" s="421">
        <v>8830014</v>
      </c>
      <c r="B621" s="421" t="s">
        <v>573</v>
      </c>
      <c r="C621" s="421" t="s">
        <v>1643</v>
      </c>
      <c r="D621" s="421" t="s">
        <v>1008</v>
      </c>
      <c r="E621" s="421" t="s">
        <v>173</v>
      </c>
      <c r="F621" s="421" t="s">
        <v>1481</v>
      </c>
      <c r="G621" s="421" t="s">
        <v>1052</v>
      </c>
    </row>
    <row r="622" spans="1:7">
      <c r="A622" s="421">
        <v>8830035</v>
      </c>
      <c r="B622" s="421" t="s">
        <v>573</v>
      </c>
      <c r="C622" s="421" t="s">
        <v>1643</v>
      </c>
      <c r="D622" s="421" t="s">
        <v>1366</v>
      </c>
      <c r="E622" s="421" t="s">
        <v>173</v>
      </c>
      <c r="F622" s="421" t="s">
        <v>1481</v>
      </c>
      <c r="G622" s="421" t="s">
        <v>327</v>
      </c>
    </row>
    <row r="623" spans="1:7">
      <c r="A623" s="421">
        <v>8830062</v>
      </c>
      <c r="B623" s="421" t="s">
        <v>573</v>
      </c>
      <c r="C623" s="421" t="s">
        <v>1643</v>
      </c>
      <c r="D623" s="421" t="s">
        <v>1686</v>
      </c>
      <c r="E623" s="421" t="s">
        <v>173</v>
      </c>
      <c r="F623" s="421" t="s">
        <v>1481</v>
      </c>
      <c r="G623" s="421" t="s">
        <v>1687</v>
      </c>
    </row>
    <row r="624" spans="1:7">
      <c r="A624" s="421">
        <v>8830064</v>
      </c>
      <c r="B624" s="421" t="s">
        <v>573</v>
      </c>
      <c r="C624" s="421" t="s">
        <v>1643</v>
      </c>
      <c r="D624" s="421" t="s">
        <v>1689</v>
      </c>
      <c r="E624" s="421" t="s">
        <v>173</v>
      </c>
      <c r="F624" s="421" t="s">
        <v>1481</v>
      </c>
      <c r="G624" s="421" t="s">
        <v>1512</v>
      </c>
    </row>
    <row r="625" spans="1:7">
      <c r="A625" s="421">
        <v>8830022</v>
      </c>
      <c r="B625" s="421" t="s">
        <v>573</v>
      </c>
      <c r="C625" s="421" t="s">
        <v>1643</v>
      </c>
      <c r="D625" s="421" t="s">
        <v>1419</v>
      </c>
      <c r="E625" s="421" t="s">
        <v>173</v>
      </c>
      <c r="F625" s="421" t="s">
        <v>1481</v>
      </c>
      <c r="G625" s="421" t="s">
        <v>1691</v>
      </c>
    </row>
    <row r="626" spans="1:7">
      <c r="A626" s="421">
        <v>8830031</v>
      </c>
      <c r="B626" s="421" t="s">
        <v>573</v>
      </c>
      <c r="C626" s="421" t="s">
        <v>1643</v>
      </c>
      <c r="D626" s="421" t="s">
        <v>1693</v>
      </c>
      <c r="E626" s="421" t="s">
        <v>173</v>
      </c>
      <c r="F626" s="421" t="s">
        <v>1481</v>
      </c>
      <c r="G626" s="421" t="s">
        <v>745</v>
      </c>
    </row>
    <row r="627" spans="1:7">
      <c r="A627" s="421">
        <v>8830002</v>
      </c>
      <c r="B627" s="421" t="s">
        <v>573</v>
      </c>
      <c r="C627" s="421" t="s">
        <v>1643</v>
      </c>
      <c r="D627" s="421" t="s">
        <v>1531</v>
      </c>
      <c r="E627" s="421" t="s">
        <v>173</v>
      </c>
      <c r="F627" s="421" t="s">
        <v>1481</v>
      </c>
      <c r="G627" s="421" t="s">
        <v>1694</v>
      </c>
    </row>
    <row r="628" spans="1:7">
      <c r="A628" s="421">
        <v>8830037</v>
      </c>
      <c r="B628" s="421" t="s">
        <v>573</v>
      </c>
      <c r="C628" s="421" t="s">
        <v>1643</v>
      </c>
      <c r="D628" s="421" t="s">
        <v>1520</v>
      </c>
      <c r="E628" s="421" t="s">
        <v>173</v>
      </c>
      <c r="F628" s="421" t="s">
        <v>1481</v>
      </c>
      <c r="G628" s="421" t="s">
        <v>1079</v>
      </c>
    </row>
    <row r="629" spans="1:7">
      <c r="A629" s="421">
        <v>8830065</v>
      </c>
      <c r="B629" s="421" t="s">
        <v>573</v>
      </c>
      <c r="C629" s="421" t="s">
        <v>1643</v>
      </c>
      <c r="D629" s="421" t="s">
        <v>1695</v>
      </c>
      <c r="E629" s="421" t="s">
        <v>173</v>
      </c>
      <c r="F629" s="421" t="s">
        <v>1481</v>
      </c>
      <c r="G629" s="421" t="s">
        <v>249</v>
      </c>
    </row>
    <row r="630" spans="1:7">
      <c r="A630" s="421">
        <v>8830001</v>
      </c>
      <c r="B630" s="421" t="s">
        <v>573</v>
      </c>
      <c r="C630" s="421" t="s">
        <v>1643</v>
      </c>
      <c r="D630" s="421" t="s">
        <v>1697</v>
      </c>
      <c r="E630" s="421" t="s">
        <v>173</v>
      </c>
      <c r="F630" s="421" t="s">
        <v>1481</v>
      </c>
      <c r="G630" s="421" t="s">
        <v>1698</v>
      </c>
    </row>
    <row r="631" spans="1:7">
      <c r="A631" s="421">
        <v>8830045</v>
      </c>
      <c r="B631" s="421" t="s">
        <v>573</v>
      </c>
      <c r="C631" s="421" t="s">
        <v>1643</v>
      </c>
      <c r="D631" s="421" t="s">
        <v>1504</v>
      </c>
      <c r="E631" s="421" t="s">
        <v>173</v>
      </c>
      <c r="F631" s="421" t="s">
        <v>1481</v>
      </c>
      <c r="G631" s="421" t="s">
        <v>1505</v>
      </c>
    </row>
    <row r="632" spans="1:7">
      <c r="A632" s="421">
        <v>8830036</v>
      </c>
      <c r="B632" s="421" t="s">
        <v>573</v>
      </c>
      <c r="C632" s="421" t="s">
        <v>1643</v>
      </c>
      <c r="D632" s="421" t="s">
        <v>765</v>
      </c>
      <c r="E632" s="421" t="s">
        <v>173</v>
      </c>
      <c r="F632" s="421" t="s">
        <v>1481</v>
      </c>
      <c r="G632" s="421" t="s">
        <v>1131</v>
      </c>
    </row>
    <row r="633" spans="1:7">
      <c r="A633" s="421">
        <v>8891111</v>
      </c>
      <c r="B633" s="421" t="s">
        <v>573</v>
      </c>
      <c r="C633" s="421" t="s">
        <v>1643</v>
      </c>
      <c r="D633" s="421" t="s">
        <v>1701</v>
      </c>
      <c r="E633" s="421" t="s">
        <v>173</v>
      </c>
      <c r="F633" s="421" t="s">
        <v>1481</v>
      </c>
      <c r="G633" s="421" t="s">
        <v>1037</v>
      </c>
    </row>
    <row r="634" spans="1:7">
      <c r="A634" s="421">
        <v>8830043</v>
      </c>
      <c r="B634" s="421" t="s">
        <v>573</v>
      </c>
      <c r="C634" s="421" t="s">
        <v>1643</v>
      </c>
      <c r="D634" s="421" t="s">
        <v>1702</v>
      </c>
      <c r="E634" s="421" t="s">
        <v>173</v>
      </c>
      <c r="F634" s="421" t="s">
        <v>1481</v>
      </c>
      <c r="G634" s="421" t="s">
        <v>86</v>
      </c>
    </row>
    <row r="635" spans="1:7">
      <c r="A635" s="421">
        <v>8830051</v>
      </c>
      <c r="B635" s="421" t="s">
        <v>573</v>
      </c>
      <c r="C635" s="421" t="s">
        <v>1643</v>
      </c>
      <c r="D635" s="421" t="s">
        <v>1703</v>
      </c>
      <c r="E635" s="421" t="s">
        <v>173</v>
      </c>
      <c r="F635" s="421" t="s">
        <v>1481</v>
      </c>
      <c r="G635" s="421" t="s">
        <v>1696</v>
      </c>
    </row>
    <row r="636" spans="1:7">
      <c r="A636" s="421">
        <v>8830032</v>
      </c>
      <c r="B636" s="421" t="s">
        <v>573</v>
      </c>
      <c r="C636" s="421" t="s">
        <v>1643</v>
      </c>
      <c r="D636" s="421" t="s">
        <v>1705</v>
      </c>
      <c r="E636" s="421" t="s">
        <v>173</v>
      </c>
      <c r="F636" s="421" t="s">
        <v>1481</v>
      </c>
      <c r="G636" s="421" t="s">
        <v>1533</v>
      </c>
    </row>
    <row r="637" spans="1:7">
      <c r="A637" s="421">
        <v>8830006</v>
      </c>
      <c r="B637" s="421" t="s">
        <v>573</v>
      </c>
      <c r="C637" s="421" t="s">
        <v>1643</v>
      </c>
      <c r="D637" s="421" t="s">
        <v>1706</v>
      </c>
      <c r="E637" s="421" t="s">
        <v>173</v>
      </c>
      <c r="F637" s="421" t="s">
        <v>1481</v>
      </c>
      <c r="G637" s="421" t="s">
        <v>1707</v>
      </c>
    </row>
    <row r="638" spans="1:7">
      <c r="A638" s="421">
        <v>8880000</v>
      </c>
      <c r="B638" s="421" t="s">
        <v>573</v>
      </c>
      <c r="C638" s="421" t="s">
        <v>1587</v>
      </c>
      <c r="D638" s="421" t="s">
        <v>474</v>
      </c>
      <c r="E638" s="421" t="s">
        <v>173</v>
      </c>
      <c r="F638" s="421" t="s">
        <v>1708</v>
      </c>
    </row>
    <row r="639" spans="1:7">
      <c r="A639" s="421">
        <v>8880006</v>
      </c>
      <c r="B639" s="421" t="s">
        <v>573</v>
      </c>
      <c r="C639" s="421" t="s">
        <v>1587</v>
      </c>
      <c r="D639" s="421" t="s">
        <v>60</v>
      </c>
      <c r="E639" s="421" t="s">
        <v>173</v>
      </c>
      <c r="F639" s="421" t="s">
        <v>1708</v>
      </c>
      <c r="G639" s="421" t="s">
        <v>1709</v>
      </c>
    </row>
    <row r="640" spans="1:7">
      <c r="A640" s="421">
        <v>8893533</v>
      </c>
      <c r="B640" s="421" t="s">
        <v>573</v>
      </c>
      <c r="C640" s="421" t="s">
        <v>1587</v>
      </c>
      <c r="D640" s="421" t="s">
        <v>1710</v>
      </c>
      <c r="E640" s="421" t="s">
        <v>173</v>
      </c>
      <c r="F640" s="421" t="s">
        <v>1708</v>
      </c>
      <c r="G640" s="421" t="s">
        <v>728</v>
      </c>
    </row>
    <row r="641" spans="1:7">
      <c r="A641" s="421">
        <v>8893311</v>
      </c>
      <c r="B641" s="421" t="s">
        <v>573</v>
      </c>
      <c r="C641" s="421" t="s">
        <v>1587</v>
      </c>
      <c r="D641" s="421" t="s">
        <v>1711</v>
      </c>
      <c r="E641" s="421" t="s">
        <v>173</v>
      </c>
      <c r="F641" s="421" t="s">
        <v>1708</v>
      </c>
      <c r="G641" s="421" t="s">
        <v>1713</v>
      </c>
    </row>
    <row r="642" spans="1:7">
      <c r="A642" s="421">
        <v>8880221</v>
      </c>
      <c r="B642" s="421" t="s">
        <v>573</v>
      </c>
      <c r="C642" s="421" t="s">
        <v>1587</v>
      </c>
      <c r="D642" s="421" t="s">
        <v>1714</v>
      </c>
      <c r="E642" s="421" t="s">
        <v>173</v>
      </c>
      <c r="F642" s="421" t="s">
        <v>1708</v>
      </c>
      <c r="G642" s="421" t="s">
        <v>713</v>
      </c>
    </row>
    <row r="643" spans="1:7">
      <c r="A643" s="421">
        <v>8893532</v>
      </c>
      <c r="B643" s="421" t="s">
        <v>573</v>
      </c>
      <c r="C643" s="421" t="s">
        <v>1587</v>
      </c>
      <c r="D643" s="421" t="s">
        <v>1610</v>
      </c>
      <c r="E643" s="421" t="s">
        <v>173</v>
      </c>
      <c r="F643" s="421" t="s">
        <v>1708</v>
      </c>
      <c r="G643" s="421" t="s">
        <v>1715</v>
      </c>
    </row>
    <row r="644" spans="1:7">
      <c r="A644" s="421">
        <v>8893534</v>
      </c>
      <c r="B644" s="421" t="s">
        <v>573</v>
      </c>
      <c r="C644" s="421" t="s">
        <v>1587</v>
      </c>
      <c r="D644" s="421" t="s">
        <v>928</v>
      </c>
      <c r="E644" s="421" t="s">
        <v>173</v>
      </c>
      <c r="F644" s="421" t="s">
        <v>1708</v>
      </c>
      <c r="G644" s="421" t="s">
        <v>1716</v>
      </c>
    </row>
    <row r="645" spans="1:7">
      <c r="A645" s="421">
        <v>8880005</v>
      </c>
      <c r="B645" s="421" t="s">
        <v>573</v>
      </c>
      <c r="C645" s="421" t="s">
        <v>1587</v>
      </c>
      <c r="D645" s="421" t="s">
        <v>1717</v>
      </c>
      <c r="E645" s="421" t="s">
        <v>173</v>
      </c>
      <c r="F645" s="421" t="s">
        <v>1708</v>
      </c>
      <c r="G645" s="421" t="s">
        <v>747</v>
      </c>
    </row>
    <row r="646" spans="1:7">
      <c r="A646" s="421">
        <v>8880004</v>
      </c>
      <c r="B646" s="421" t="s">
        <v>573</v>
      </c>
      <c r="C646" s="421" t="s">
        <v>1587</v>
      </c>
      <c r="D646" s="421" t="s">
        <v>1719</v>
      </c>
      <c r="E646" s="421" t="s">
        <v>173</v>
      </c>
      <c r="F646" s="421" t="s">
        <v>1708</v>
      </c>
      <c r="G646" s="421" t="s">
        <v>1527</v>
      </c>
    </row>
    <row r="647" spans="1:7">
      <c r="A647" s="421">
        <v>8880009</v>
      </c>
      <c r="B647" s="421" t="s">
        <v>573</v>
      </c>
      <c r="C647" s="421" t="s">
        <v>1587</v>
      </c>
      <c r="D647" s="421" t="s">
        <v>1718</v>
      </c>
      <c r="E647" s="421" t="s">
        <v>173</v>
      </c>
      <c r="F647" s="421" t="s">
        <v>1708</v>
      </c>
      <c r="G647" s="421" t="s">
        <v>1720</v>
      </c>
    </row>
    <row r="648" spans="1:7">
      <c r="A648" s="421">
        <v>8880002</v>
      </c>
      <c r="B648" s="421" t="s">
        <v>573</v>
      </c>
      <c r="C648" s="421" t="s">
        <v>1587</v>
      </c>
      <c r="D648" s="421" t="s">
        <v>1722</v>
      </c>
      <c r="E648" s="421" t="s">
        <v>173</v>
      </c>
      <c r="F648" s="421" t="s">
        <v>1708</v>
      </c>
      <c r="G648" s="421" t="s">
        <v>1723</v>
      </c>
    </row>
    <row r="649" spans="1:7">
      <c r="A649" s="421">
        <v>8880011</v>
      </c>
      <c r="B649" s="421" t="s">
        <v>573</v>
      </c>
      <c r="C649" s="421" t="s">
        <v>1587</v>
      </c>
      <c r="D649" s="421" t="s">
        <v>1724</v>
      </c>
      <c r="E649" s="421" t="s">
        <v>173</v>
      </c>
      <c r="F649" s="421" t="s">
        <v>1708</v>
      </c>
      <c r="G649" s="421" t="s">
        <v>1075</v>
      </c>
    </row>
    <row r="650" spans="1:7">
      <c r="A650" s="421">
        <v>8880222</v>
      </c>
      <c r="B650" s="421" t="s">
        <v>573</v>
      </c>
      <c r="C650" s="421" t="s">
        <v>1587</v>
      </c>
      <c r="D650" s="421" t="s">
        <v>361</v>
      </c>
      <c r="E650" s="421" t="s">
        <v>173</v>
      </c>
      <c r="F650" s="421" t="s">
        <v>1708</v>
      </c>
      <c r="G650" s="421" t="s">
        <v>317</v>
      </c>
    </row>
    <row r="651" spans="1:7">
      <c r="A651" s="421">
        <v>8893531</v>
      </c>
      <c r="B651" s="421" t="s">
        <v>573</v>
      </c>
      <c r="C651" s="421" t="s">
        <v>1587</v>
      </c>
      <c r="D651" s="421" t="s">
        <v>1725</v>
      </c>
      <c r="E651" s="421" t="s">
        <v>173</v>
      </c>
      <c r="F651" s="421" t="s">
        <v>1708</v>
      </c>
      <c r="G651" s="421" t="s">
        <v>1726</v>
      </c>
    </row>
    <row r="652" spans="1:7">
      <c r="A652" s="421">
        <v>8880001</v>
      </c>
      <c r="B652" s="421" t="s">
        <v>573</v>
      </c>
      <c r="C652" s="421" t="s">
        <v>1587</v>
      </c>
      <c r="D652" s="421" t="s">
        <v>463</v>
      </c>
      <c r="E652" s="421" t="s">
        <v>173</v>
      </c>
      <c r="F652" s="421" t="s">
        <v>1708</v>
      </c>
      <c r="G652" s="421" t="s">
        <v>1728</v>
      </c>
    </row>
    <row r="653" spans="1:7">
      <c r="A653" s="421">
        <v>8880012</v>
      </c>
      <c r="B653" s="421" t="s">
        <v>573</v>
      </c>
      <c r="C653" s="421" t="s">
        <v>1587</v>
      </c>
      <c r="D653" s="421" t="s">
        <v>386</v>
      </c>
      <c r="E653" s="421" t="s">
        <v>173</v>
      </c>
      <c r="F653" s="421" t="s">
        <v>1708</v>
      </c>
      <c r="G653" s="421" t="s">
        <v>1729</v>
      </c>
    </row>
    <row r="654" spans="1:7">
      <c r="A654" s="421">
        <v>8880003</v>
      </c>
      <c r="B654" s="421" t="s">
        <v>573</v>
      </c>
      <c r="C654" s="421" t="s">
        <v>1587</v>
      </c>
      <c r="D654" s="421" t="s">
        <v>1730</v>
      </c>
      <c r="E654" s="421" t="s">
        <v>173</v>
      </c>
      <c r="F654" s="421" t="s">
        <v>1708</v>
      </c>
      <c r="G654" s="421" t="s">
        <v>1392</v>
      </c>
    </row>
    <row r="655" spans="1:7">
      <c r="A655" s="421">
        <v>8880013</v>
      </c>
      <c r="B655" s="421" t="s">
        <v>573</v>
      </c>
      <c r="C655" s="421" t="s">
        <v>1587</v>
      </c>
      <c r="D655" s="421" t="s">
        <v>720</v>
      </c>
      <c r="E655" s="421" t="s">
        <v>173</v>
      </c>
      <c r="F655" s="421" t="s">
        <v>1708</v>
      </c>
      <c r="G655" s="421" t="s">
        <v>1261</v>
      </c>
    </row>
    <row r="656" spans="1:7">
      <c r="A656" s="421">
        <v>8880008</v>
      </c>
      <c r="B656" s="421" t="s">
        <v>573</v>
      </c>
      <c r="C656" s="421" t="s">
        <v>1587</v>
      </c>
      <c r="D656" s="421" t="s">
        <v>1655</v>
      </c>
      <c r="E656" s="421" t="s">
        <v>173</v>
      </c>
      <c r="F656" s="421" t="s">
        <v>1708</v>
      </c>
      <c r="G656" s="421" t="s">
        <v>1732</v>
      </c>
    </row>
    <row r="657" spans="1:7">
      <c r="A657" s="421">
        <v>8880007</v>
      </c>
      <c r="B657" s="421" t="s">
        <v>573</v>
      </c>
      <c r="C657" s="421" t="s">
        <v>1587</v>
      </c>
      <c r="D657" s="421" t="s">
        <v>762</v>
      </c>
      <c r="E657" s="421" t="s">
        <v>173</v>
      </c>
      <c r="F657" s="421" t="s">
        <v>1708</v>
      </c>
      <c r="G657" s="421" t="s">
        <v>1733</v>
      </c>
    </row>
    <row r="658" spans="1:7">
      <c r="A658" s="421">
        <v>8810000</v>
      </c>
      <c r="B658" s="421" t="s">
        <v>573</v>
      </c>
      <c r="C658" s="421" t="s">
        <v>1491</v>
      </c>
      <c r="D658" s="421" t="s">
        <v>474</v>
      </c>
      <c r="E658" s="421" t="s">
        <v>173</v>
      </c>
      <c r="F658" s="421" t="s">
        <v>1735</v>
      </c>
    </row>
    <row r="659" spans="1:7">
      <c r="A659" s="421">
        <v>8810031</v>
      </c>
      <c r="B659" s="421" t="s">
        <v>573</v>
      </c>
      <c r="C659" s="421" t="s">
        <v>1491</v>
      </c>
      <c r="D659" s="421" t="s">
        <v>638</v>
      </c>
      <c r="E659" s="421" t="s">
        <v>173</v>
      </c>
      <c r="F659" s="421" t="s">
        <v>1735</v>
      </c>
      <c r="G659" s="421" t="s">
        <v>643</v>
      </c>
    </row>
    <row r="660" spans="1:7">
      <c r="A660" s="421">
        <v>8810111</v>
      </c>
      <c r="B660" s="421" t="s">
        <v>573</v>
      </c>
      <c r="C660" s="421" t="s">
        <v>1491</v>
      </c>
      <c r="D660" s="421" t="s">
        <v>1736</v>
      </c>
      <c r="E660" s="421" t="s">
        <v>173</v>
      </c>
      <c r="F660" s="421" t="s">
        <v>1735</v>
      </c>
      <c r="G660" s="421" t="s">
        <v>1737</v>
      </c>
    </row>
    <row r="661" spans="1:7">
      <c r="A661" s="421">
        <v>8810011</v>
      </c>
      <c r="B661" s="421" t="s">
        <v>573</v>
      </c>
      <c r="C661" s="421" t="s">
        <v>1491</v>
      </c>
      <c r="D661" s="421" t="s">
        <v>228</v>
      </c>
      <c r="E661" s="421" t="s">
        <v>173</v>
      </c>
      <c r="F661" s="421" t="s">
        <v>1735</v>
      </c>
      <c r="G661" s="421" t="s">
        <v>357</v>
      </c>
    </row>
    <row r="662" spans="1:7">
      <c r="A662" s="421">
        <v>8810106</v>
      </c>
      <c r="B662" s="421" t="s">
        <v>573</v>
      </c>
      <c r="C662" s="421" t="s">
        <v>1491</v>
      </c>
      <c r="D662" s="421" t="s">
        <v>1738</v>
      </c>
      <c r="E662" s="421" t="s">
        <v>173</v>
      </c>
      <c r="F662" s="421" t="s">
        <v>1735</v>
      </c>
      <c r="G662" s="421" t="s">
        <v>1739</v>
      </c>
    </row>
    <row r="663" spans="1:7">
      <c r="A663" s="421">
        <v>8810001</v>
      </c>
      <c r="B663" s="421" t="s">
        <v>573</v>
      </c>
      <c r="C663" s="421" t="s">
        <v>1491</v>
      </c>
      <c r="D663" s="421" t="s">
        <v>1741</v>
      </c>
      <c r="E663" s="421" t="s">
        <v>173</v>
      </c>
      <c r="F663" s="421" t="s">
        <v>1735</v>
      </c>
      <c r="G663" s="421" t="s">
        <v>1742</v>
      </c>
    </row>
    <row r="664" spans="1:7">
      <c r="A664" s="421">
        <v>8810012</v>
      </c>
      <c r="B664" s="421" t="s">
        <v>573</v>
      </c>
      <c r="C664" s="421" t="s">
        <v>1491</v>
      </c>
      <c r="D664" s="421" t="s">
        <v>1743</v>
      </c>
      <c r="E664" s="421" t="s">
        <v>173</v>
      </c>
      <c r="F664" s="421" t="s">
        <v>1735</v>
      </c>
      <c r="G664" s="421" t="s">
        <v>969</v>
      </c>
    </row>
    <row r="665" spans="1:7">
      <c r="A665" s="421">
        <v>8810013</v>
      </c>
      <c r="B665" s="421" t="s">
        <v>573</v>
      </c>
      <c r="C665" s="421" t="s">
        <v>1491</v>
      </c>
      <c r="D665" s="421" t="s">
        <v>1744</v>
      </c>
      <c r="E665" s="421" t="s">
        <v>173</v>
      </c>
      <c r="F665" s="421" t="s">
        <v>1735</v>
      </c>
      <c r="G665" s="421" t="s">
        <v>1050</v>
      </c>
    </row>
    <row r="666" spans="1:7">
      <c r="A666" s="421">
        <v>8811121</v>
      </c>
      <c r="B666" s="421" t="s">
        <v>573</v>
      </c>
      <c r="C666" s="421" t="s">
        <v>1491</v>
      </c>
      <c r="D666" s="421" t="s">
        <v>554</v>
      </c>
      <c r="E666" s="421" t="s">
        <v>173</v>
      </c>
      <c r="F666" s="421" t="s">
        <v>1735</v>
      </c>
      <c r="G666" s="421" t="s">
        <v>1745</v>
      </c>
    </row>
    <row r="667" spans="1:7">
      <c r="A667" s="421">
        <v>8810103</v>
      </c>
      <c r="B667" s="421" t="s">
        <v>573</v>
      </c>
      <c r="C667" s="421" t="s">
        <v>1491</v>
      </c>
      <c r="D667" s="421" t="s">
        <v>1041</v>
      </c>
      <c r="E667" s="421" t="s">
        <v>173</v>
      </c>
      <c r="F667" s="421" t="s">
        <v>1735</v>
      </c>
      <c r="G667" s="421" t="s">
        <v>1746</v>
      </c>
    </row>
    <row r="668" spans="1:7">
      <c r="A668" s="421">
        <v>8811122</v>
      </c>
      <c r="B668" s="421" t="s">
        <v>573</v>
      </c>
      <c r="C668" s="421" t="s">
        <v>1491</v>
      </c>
      <c r="D668" s="421" t="s">
        <v>1747</v>
      </c>
      <c r="E668" s="421" t="s">
        <v>173</v>
      </c>
      <c r="F668" s="421" t="s">
        <v>1735</v>
      </c>
      <c r="G668" s="421" t="s">
        <v>1033</v>
      </c>
    </row>
    <row r="669" spans="1:7">
      <c r="A669" s="421">
        <v>8810104</v>
      </c>
      <c r="B669" s="421" t="s">
        <v>573</v>
      </c>
      <c r="C669" s="421" t="s">
        <v>1491</v>
      </c>
      <c r="D669" s="421" t="s">
        <v>262</v>
      </c>
      <c r="E669" s="421" t="s">
        <v>173</v>
      </c>
      <c r="F669" s="421" t="s">
        <v>1735</v>
      </c>
      <c r="G669" s="421" t="s">
        <v>1748</v>
      </c>
    </row>
    <row r="670" spans="1:7">
      <c r="A670" s="421">
        <v>8811231</v>
      </c>
      <c r="B670" s="421" t="s">
        <v>573</v>
      </c>
      <c r="C670" s="421" t="s">
        <v>1491</v>
      </c>
      <c r="D670" s="421" t="s">
        <v>1749</v>
      </c>
      <c r="E670" s="421" t="s">
        <v>173</v>
      </c>
      <c r="F670" s="421" t="s">
        <v>1735</v>
      </c>
      <c r="G670" s="421" t="s">
        <v>1750</v>
      </c>
    </row>
    <row r="671" spans="1:7">
      <c r="A671" s="421">
        <v>8810115</v>
      </c>
      <c r="B671" s="421" t="s">
        <v>573</v>
      </c>
      <c r="C671" s="421" t="s">
        <v>1491</v>
      </c>
      <c r="D671" s="421" t="s">
        <v>1752</v>
      </c>
      <c r="E671" s="421" t="s">
        <v>173</v>
      </c>
      <c r="F671" s="421" t="s">
        <v>1735</v>
      </c>
      <c r="G671" s="421" t="s">
        <v>1753</v>
      </c>
    </row>
    <row r="672" spans="1:7">
      <c r="A672" s="421">
        <v>8810021</v>
      </c>
      <c r="B672" s="421" t="s">
        <v>573</v>
      </c>
      <c r="C672" s="421" t="s">
        <v>1491</v>
      </c>
      <c r="D672" s="421" t="s">
        <v>1754</v>
      </c>
      <c r="E672" s="421" t="s">
        <v>173</v>
      </c>
      <c r="F672" s="421" t="s">
        <v>1735</v>
      </c>
      <c r="G672" s="421" t="s">
        <v>1175</v>
      </c>
    </row>
    <row r="673" spans="1:7">
      <c r="A673" s="421">
        <v>8810004</v>
      </c>
      <c r="B673" s="421" t="s">
        <v>573</v>
      </c>
      <c r="C673" s="421" t="s">
        <v>1491</v>
      </c>
      <c r="D673" s="421" t="s">
        <v>1755</v>
      </c>
      <c r="E673" s="421" t="s">
        <v>173</v>
      </c>
      <c r="F673" s="421" t="s">
        <v>1735</v>
      </c>
      <c r="G673" s="421" t="s">
        <v>665</v>
      </c>
    </row>
    <row r="674" spans="1:7">
      <c r="A674" s="421">
        <v>8810002</v>
      </c>
      <c r="B674" s="421" t="s">
        <v>573</v>
      </c>
      <c r="C674" s="421" t="s">
        <v>1491</v>
      </c>
      <c r="D674" s="421" t="s">
        <v>1757</v>
      </c>
      <c r="E674" s="421" t="s">
        <v>173</v>
      </c>
      <c r="F674" s="421" t="s">
        <v>1735</v>
      </c>
      <c r="G674" s="421" t="s">
        <v>1759</v>
      </c>
    </row>
    <row r="675" spans="1:7">
      <c r="A675" s="421">
        <v>8800341</v>
      </c>
      <c r="B675" s="421" t="s">
        <v>573</v>
      </c>
      <c r="C675" s="421" t="s">
        <v>1491</v>
      </c>
      <c r="D675" s="421" t="s">
        <v>342</v>
      </c>
      <c r="E675" s="421" t="s">
        <v>173</v>
      </c>
      <c r="F675" s="421" t="s">
        <v>1735</v>
      </c>
      <c r="G675" s="421" t="s">
        <v>1760</v>
      </c>
    </row>
    <row r="676" spans="1:7">
      <c r="A676" s="421">
        <v>8810022</v>
      </c>
      <c r="B676" s="421" t="s">
        <v>573</v>
      </c>
      <c r="C676" s="421" t="s">
        <v>1491</v>
      </c>
      <c r="D676" s="421" t="s">
        <v>78</v>
      </c>
      <c r="E676" s="421" t="s">
        <v>173</v>
      </c>
      <c r="F676" s="421" t="s">
        <v>1735</v>
      </c>
      <c r="G676" s="421" t="s">
        <v>1761</v>
      </c>
    </row>
    <row r="677" spans="1:7">
      <c r="A677" s="421">
        <v>8810116</v>
      </c>
      <c r="B677" s="421" t="s">
        <v>573</v>
      </c>
      <c r="C677" s="421" t="s">
        <v>1491</v>
      </c>
      <c r="D677" s="421" t="s">
        <v>1762</v>
      </c>
      <c r="E677" s="421" t="s">
        <v>173</v>
      </c>
      <c r="F677" s="421" t="s">
        <v>1735</v>
      </c>
      <c r="G677" s="421" t="s">
        <v>1690</v>
      </c>
    </row>
    <row r="678" spans="1:7">
      <c r="A678" s="421">
        <v>8810113</v>
      </c>
      <c r="B678" s="421" t="s">
        <v>573</v>
      </c>
      <c r="C678" s="421" t="s">
        <v>1491</v>
      </c>
      <c r="D678" s="421" t="s">
        <v>1236</v>
      </c>
      <c r="E678" s="421" t="s">
        <v>173</v>
      </c>
      <c r="F678" s="421" t="s">
        <v>1735</v>
      </c>
      <c r="G678" s="421" t="s">
        <v>75</v>
      </c>
    </row>
    <row r="679" spans="1:7">
      <c r="A679" s="421">
        <v>8810014</v>
      </c>
      <c r="B679" s="421" t="s">
        <v>573</v>
      </c>
      <c r="C679" s="421" t="s">
        <v>1491</v>
      </c>
      <c r="D679" s="421" t="s">
        <v>198</v>
      </c>
      <c r="E679" s="421" t="s">
        <v>173</v>
      </c>
      <c r="F679" s="421" t="s">
        <v>1735</v>
      </c>
      <c r="G679" s="421" t="s">
        <v>1763</v>
      </c>
    </row>
    <row r="680" spans="1:7">
      <c r="A680" s="421">
        <v>8810032</v>
      </c>
      <c r="B680" s="421" t="s">
        <v>573</v>
      </c>
      <c r="C680" s="421" t="s">
        <v>1491</v>
      </c>
      <c r="D680" s="421" t="s">
        <v>1764</v>
      </c>
      <c r="E680" s="421" t="s">
        <v>173</v>
      </c>
      <c r="F680" s="421" t="s">
        <v>1735</v>
      </c>
      <c r="G680" s="421" t="s">
        <v>1765</v>
      </c>
    </row>
    <row r="681" spans="1:7">
      <c r="A681" s="421">
        <v>8811232</v>
      </c>
      <c r="B681" s="421" t="s">
        <v>573</v>
      </c>
      <c r="C681" s="421" t="s">
        <v>1491</v>
      </c>
      <c r="D681" s="421" t="s">
        <v>1766</v>
      </c>
      <c r="E681" s="421" t="s">
        <v>173</v>
      </c>
      <c r="F681" s="421" t="s">
        <v>1735</v>
      </c>
      <c r="G681" s="421" t="s">
        <v>1193</v>
      </c>
    </row>
    <row r="682" spans="1:7">
      <c r="A682" s="421">
        <v>8810006</v>
      </c>
      <c r="B682" s="421" t="s">
        <v>573</v>
      </c>
      <c r="C682" s="421" t="s">
        <v>1491</v>
      </c>
      <c r="D682" s="421" t="s">
        <v>1432</v>
      </c>
      <c r="E682" s="421" t="s">
        <v>173</v>
      </c>
      <c r="F682" s="421" t="s">
        <v>1735</v>
      </c>
      <c r="G682" s="421" t="s">
        <v>1226</v>
      </c>
    </row>
    <row r="683" spans="1:7">
      <c r="A683" s="421">
        <v>8810015</v>
      </c>
      <c r="B683" s="421" t="s">
        <v>573</v>
      </c>
      <c r="C683" s="421" t="s">
        <v>1491</v>
      </c>
      <c r="D683" s="421" t="s">
        <v>1239</v>
      </c>
      <c r="E683" s="421" t="s">
        <v>173</v>
      </c>
      <c r="F683" s="421" t="s">
        <v>1735</v>
      </c>
      <c r="G683" s="421" t="s">
        <v>1350</v>
      </c>
    </row>
    <row r="684" spans="1:7">
      <c r="A684" s="421">
        <v>8810037</v>
      </c>
      <c r="B684" s="421" t="s">
        <v>573</v>
      </c>
      <c r="C684" s="421" t="s">
        <v>1491</v>
      </c>
      <c r="D684" s="421" t="s">
        <v>1767</v>
      </c>
      <c r="E684" s="421" t="s">
        <v>173</v>
      </c>
      <c r="F684" s="421" t="s">
        <v>1735</v>
      </c>
      <c r="G684" s="421" t="s">
        <v>900</v>
      </c>
    </row>
    <row r="685" spans="1:7">
      <c r="A685" s="421">
        <v>8810035</v>
      </c>
      <c r="B685" s="421" t="s">
        <v>573</v>
      </c>
      <c r="C685" s="421" t="s">
        <v>1491</v>
      </c>
      <c r="D685" s="421" t="s">
        <v>1768</v>
      </c>
      <c r="E685" s="421" t="s">
        <v>173</v>
      </c>
      <c r="F685" s="421" t="s">
        <v>1735</v>
      </c>
      <c r="G685" s="421" t="s">
        <v>1769</v>
      </c>
    </row>
    <row r="686" spans="1:7">
      <c r="A686" s="421">
        <v>8810023</v>
      </c>
      <c r="B686" s="421" t="s">
        <v>573</v>
      </c>
      <c r="C686" s="421" t="s">
        <v>1491</v>
      </c>
      <c r="D686" s="421" t="s">
        <v>1429</v>
      </c>
      <c r="E686" s="421" t="s">
        <v>173</v>
      </c>
      <c r="F686" s="421" t="s">
        <v>1735</v>
      </c>
      <c r="G686" s="421" t="s">
        <v>945</v>
      </c>
    </row>
    <row r="687" spans="1:7">
      <c r="A687" s="421">
        <v>8810033</v>
      </c>
      <c r="B687" s="421" t="s">
        <v>573</v>
      </c>
      <c r="C687" s="421" t="s">
        <v>1491</v>
      </c>
      <c r="D687" s="421" t="s">
        <v>1770</v>
      </c>
      <c r="E687" s="421" t="s">
        <v>173</v>
      </c>
      <c r="F687" s="421" t="s">
        <v>1735</v>
      </c>
      <c r="G687" s="421" t="s">
        <v>347</v>
      </c>
    </row>
    <row r="688" spans="1:7">
      <c r="A688" s="421">
        <v>8810034</v>
      </c>
      <c r="B688" s="421" t="s">
        <v>573</v>
      </c>
      <c r="C688" s="421" t="s">
        <v>1491</v>
      </c>
      <c r="D688" s="421" t="s">
        <v>1092</v>
      </c>
      <c r="E688" s="421" t="s">
        <v>173</v>
      </c>
      <c r="F688" s="421" t="s">
        <v>1735</v>
      </c>
      <c r="G688" s="421" t="s">
        <v>1771</v>
      </c>
    </row>
    <row r="689" spans="1:7">
      <c r="A689" s="421">
        <v>8810036</v>
      </c>
      <c r="B689" s="421" t="s">
        <v>573</v>
      </c>
      <c r="C689" s="421" t="s">
        <v>1491</v>
      </c>
      <c r="D689" s="421" t="s">
        <v>1137</v>
      </c>
      <c r="E689" s="421" t="s">
        <v>173</v>
      </c>
      <c r="F689" s="421" t="s">
        <v>1735</v>
      </c>
      <c r="G689" s="421" t="s">
        <v>1773</v>
      </c>
    </row>
    <row r="690" spans="1:7">
      <c r="A690" s="421">
        <v>8810025</v>
      </c>
      <c r="B690" s="421" t="s">
        <v>573</v>
      </c>
      <c r="C690" s="421" t="s">
        <v>1491</v>
      </c>
      <c r="D690" s="421" t="s">
        <v>408</v>
      </c>
      <c r="E690" s="421" t="s">
        <v>173</v>
      </c>
      <c r="F690" s="421" t="s">
        <v>1735</v>
      </c>
      <c r="G690" s="421" t="s">
        <v>1775</v>
      </c>
    </row>
    <row r="691" spans="1:7">
      <c r="A691" s="421">
        <v>8810114</v>
      </c>
      <c r="B691" s="421" t="s">
        <v>573</v>
      </c>
      <c r="C691" s="421" t="s">
        <v>1491</v>
      </c>
      <c r="D691" s="421" t="s">
        <v>1669</v>
      </c>
      <c r="E691" s="421" t="s">
        <v>173</v>
      </c>
      <c r="F691" s="421" t="s">
        <v>1735</v>
      </c>
      <c r="G691" s="421" t="s">
        <v>1776</v>
      </c>
    </row>
    <row r="692" spans="1:7">
      <c r="A692" s="421">
        <v>8810105</v>
      </c>
      <c r="B692" s="421" t="s">
        <v>573</v>
      </c>
      <c r="C692" s="421" t="s">
        <v>1491</v>
      </c>
      <c r="D692" s="421" t="s">
        <v>125</v>
      </c>
      <c r="E692" s="421" t="s">
        <v>173</v>
      </c>
      <c r="F692" s="421" t="s">
        <v>1735</v>
      </c>
      <c r="G692" s="421" t="s">
        <v>1201</v>
      </c>
    </row>
    <row r="693" spans="1:7">
      <c r="A693" s="421">
        <v>8811123</v>
      </c>
      <c r="B693" s="421" t="s">
        <v>573</v>
      </c>
      <c r="C693" s="421" t="s">
        <v>1491</v>
      </c>
      <c r="D693" s="421" t="s">
        <v>927</v>
      </c>
      <c r="E693" s="421" t="s">
        <v>173</v>
      </c>
      <c r="F693" s="421" t="s">
        <v>1735</v>
      </c>
      <c r="G693" s="421" t="s">
        <v>1777</v>
      </c>
    </row>
    <row r="694" spans="1:7">
      <c r="A694" s="421">
        <v>8810024</v>
      </c>
      <c r="B694" s="421" t="s">
        <v>573</v>
      </c>
      <c r="C694" s="421" t="s">
        <v>1491</v>
      </c>
      <c r="D694" s="421" t="s">
        <v>1778</v>
      </c>
      <c r="E694" s="421" t="s">
        <v>173</v>
      </c>
      <c r="F694" s="421" t="s">
        <v>1735</v>
      </c>
      <c r="G694" s="421" t="s">
        <v>1780</v>
      </c>
    </row>
    <row r="695" spans="1:7">
      <c r="A695" s="421">
        <v>8811233</v>
      </c>
      <c r="B695" s="421" t="s">
        <v>573</v>
      </c>
      <c r="C695" s="421" t="s">
        <v>1491</v>
      </c>
      <c r="D695" s="421" t="s">
        <v>1781</v>
      </c>
      <c r="E695" s="421" t="s">
        <v>173</v>
      </c>
      <c r="F695" s="421" t="s">
        <v>1735</v>
      </c>
      <c r="G695" s="421" t="s">
        <v>251</v>
      </c>
    </row>
    <row r="696" spans="1:7">
      <c r="A696" s="421">
        <v>8810102</v>
      </c>
      <c r="B696" s="421" t="s">
        <v>573</v>
      </c>
      <c r="C696" s="421" t="s">
        <v>1491</v>
      </c>
      <c r="D696" s="421" t="s">
        <v>1424</v>
      </c>
      <c r="E696" s="421" t="s">
        <v>173</v>
      </c>
      <c r="F696" s="421" t="s">
        <v>1735</v>
      </c>
      <c r="G696" s="421" t="s">
        <v>1320</v>
      </c>
    </row>
    <row r="697" spans="1:7">
      <c r="A697" s="421">
        <v>8810026</v>
      </c>
      <c r="B697" s="421" t="s">
        <v>573</v>
      </c>
      <c r="C697" s="421" t="s">
        <v>1491</v>
      </c>
      <c r="D697" s="421" t="s">
        <v>1153</v>
      </c>
      <c r="E697" s="421" t="s">
        <v>173</v>
      </c>
      <c r="F697" s="421" t="s">
        <v>1735</v>
      </c>
      <c r="G697" s="421" t="s">
        <v>1783</v>
      </c>
    </row>
    <row r="698" spans="1:7">
      <c r="A698" s="421">
        <v>8810003</v>
      </c>
      <c r="B698" s="421" t="s">
        <v>573</v>
      </c>
      <c r="C698" s="421" t="s">
        <v>1491</v>
      </c>
      <c r="D698" s="421" t="s">
        <v>1784</v>
      </c>
      <c r="E698" s="421" t="s">
        <v>173</v>
      </c>
      <c r="F698" s="421" t="s">
        <v>1735</v>
      </c>
      <c r="G698" s="421" t="s">
        <v>1785</v>
      </c>
    </row>
    <row r="699" spans="1:7">
      <c r="A699" s="421">
        <v>8810027</v>
      </c>
      <c r="B699" s="421" t="s">
        <v>573</v>
      </c>
      <c r="C699" s="421" t="s">
        <v>1491</v>
      </c>
      <c r="D699" s="421" t="s">
        <v>762</v>
      </c>
      <c r="E699" s="421" t="s">
        <v>173</v>
      </c>
      <c r="F699" s="421" t="s">
        <v>1735</v>
      </c>
      <c r="G699" s="421" t="s">
        <v>1733</v>
      </c>
    </row>
    <row r="700" spans="1:7">
      <c r="A700" s="421">
        <v>8810101</v>
      </c>
      <c r="B700" s="421" t="s">
        <v>573</v>
      </c>
      <c r="C700" s="421" t="s">
        <v>1491</v>
      </c>
      <c r="D700" s="421" t="s">
        <v>1721</v>
      </c>
      <c r="E700" s="421" t="s">
        <v>173</v>
      </c>
      <c r="F700" s="421" t="s">
        <v>1735</v>
      </c>
      <c r="G700" s="421" t="s">
        <v>1688</v>
      </c>
    </row>
    <row r="701" spans="1:7">
      <c r="A701" s="421">
        <v>8810016</v>
      </c>
      <c r="B701" s="421" t="s">
        <v>573</v>
      </c>
      <c r="C701" s="421" t="s">
        <v>1491</v>
      </c>
      <c r="D701" s="421" t="s">
        <v>711</v>
      </c>
      <c r="E701" s="421" t="s">
        <v>173</v>
      </c>
      <c r="F701" s="421" t="s">
        <v>1735</v>
      </c>
      <c r="G701" s="421" t="s">
        <v>1786</v>
      </c>
    </row>
    <row r="702" spans="1:7">
      <c r="A702" s="421">
        <v>8810005</v>
      </c>
      <c r="B702" s="421" t="s">
        <v>573</v>
      </c>
      <c r="C702" s="421" t="s">
        <v>1491</v>
      </c>
      <c r="D702" s="421" t="s">
        <v>1066</v>
      </c>
      <c r="E702" s="421" t="s">
        <v>173</v>
      </c>
      <c r="F702" s="421" t="s">
        <v>1735</v>
      </c>
      <c r="G702" s="421" t="s">
        <v>1788</v>
      </c>
    </row>
    <row r="703" spans="1:7">
      <c r="A703" s="421">
        <v>8810112</v>
      </c>
      <c r="B703" s="421" t="s">
        <v>573</v>
      </c>
      <c r="C703" s="421" t="s">
        <v>1491</v>
      </c>
      <c r="D703" s="421" t="s">
        <v>1789</v>
      </c>
      <c r="E703" s="421" t="s">
        <v>173</v>
      </c>
      <c r="F703" s="421" t="s">
        <v>1735</v>
      </c>
      <c r="G703" s="421" t="s">
        <v>1790</v>
      </c>
    </row>
    <row r="704" spans="1:7">
      <c r="A704" s="421">
        <v>8894300</v>
      </c>
      <c r="B704" s="421" t="s">
        <v>573</v>
      </c>
      <c r="C704" s="421" t="s">
        <v>1791</v>
      </c>
      <c r="D704" s="421" t="s">
        <v>474</v>
      </c>
      <c r="E704" s="421" t="s">
        <v>173</v>
      </c>
      <c r="F704" s="421" t="s">
        <v>1551</v>
      </c>
    </row>
    <row r="705" spans="1:7">
      <c r="A705" s="421">
        <v>8894303</v>
      </c>
      <c r="B705" s="421" t="s">
        <v>573</v>
      </c>
      <c r="C705" s="421" t="s">
        <v>1791</v>
      </c>
      <c r="D705" s="421" t="s">
        <v>1317</v>
      </c>
      <c r="E705" s="421" t="s">
        <v>173</v>
      </c>
      <c r="F705" s="421" t="s">
        <v>1551</v>
      </c>
      <c r="G705" s="421" t="s">
        <v>1012</v>
      </c>
    </row>
    <row r="706" spans="1:7">
      <c r="A706" s="421">
        <v>8894306</v>
      </c>
      <c r="B706" s="421" t="s">
        <v>573</v>
      </c>
      <c r="C706" s="421" t="s">
        <v>1791</v>
      </c>
      <c r="D706" s="421" t="s">
        <v>1792</v>
      </c>
      <c r="E706" s="421" t="s">
        <v>173</v>
      </c>
      <c r="F706" s="421" t="s">
        <v>1551</v>
      </c>
      <c r="G706" s="421" t="s">
        <v>1794</v>
      </c>
    </row>
    <row r="707" spans="1:7">
      <c r="A707" s="421">
        <v>8894162</v>
      </c>
      <c r="B707" s="421" t="s">
        <v>573</v>
      </c>
      <c r="C707" s="421" t="s">
        <v>1791</v>
      </c>
      <c r="D707" s="421" t="s">
        <v>1795</v>
      </c>
      <c r="E707" s="421" t="s">
        <v>173</v>
      </c>
      <c r="F707" s="421" t="s">
        <v>1551</v>
      </c>
      <c r="G707" s="421" t="s">
        <v>12</v>
      </c>
    </row>
    <row r="708" spans="1:7">
      <c r="A708" s="421">
        <v>8894153</v>
      </c>
      <c r="B708" s="421" t="s">
        <v>573</v>
      </c>
      <c r="C708" s="421" t="s">
        <v>1791</v>
      </c>
      <c r="D708" s="421" t="s">
        <v>1311</v>
      </c>
      <c r="E708" s="421" t="s">
        <v>173</v>
      </c>
      <c r="F708" s="421" t="s">
        <v>1551</v>
      </c>
      <c r="G708" s="421" t="s">
        <v>1391</v>
      </c>
    </row>
    <row r="709" spans="1:7">
      <c r="A709" s="421">
        <v>8894304</v>
      </c>
      <c r="B709" s="421" t="s">
        <v>573</v>
      </c>
      <c r="C709" s="421" t="s">
        <v>1791</v>
      </c>
      <c r="D709" s="421" t="s">
        <v>1796</v>
      </c>
      <c r="E709" s="421" t="s">
        <v>173</v>
      </c>
      <c r="F709" s="421" t="s">
        <v>1551</v>
      </c>
      <c r="G709" s="421" t="s">
        <v>157</v>
      </c>
    </row>
    <row r="710" spans="1:7">
      <c r="A710" s="421">
        <v>8894243</v>
      </c>
      <c r="B710" s="421" t="s">
        <v>573</v>
      </c>
      <c r="C710" s="421" t="s">
        <v>1791</v>
      </c>
      <c r="D710" s="421" t="s">
        <v>1797</v>
      </c>
      <c r="E710" s="421" t="s">
        <v>173</v>
      </c>
      <c r="F710" s="421" t="s">
        <v>1551</v>
      </c>
      <c r="G710" s="421" t="s">
        <v>508</v>
      </c>
    </row>
    <row r="711" spans="1:7">
      <c r="A711" s="421">
        <v>8894314</v>
      </c>
      <c r="B711" s="421" t="s">
        <v>573</v>
      </c>
      <c r="C711" s="421" t="s">
        <v>1791</v>
      </c>
      <c r="D711" s="421" t="s">
        <v>1798</v>
      </c>
      <c r="E711" s="421" t="s">
        <v>173</v>
      </c>
      <c r="F711" s="421" t="s">
        <v>1551</v>
      </c>
      <c r="G711" s="421" t="s">
        <v>1556</v>
      </c>
    </row>
    <row r="712" spans="1:7">
      <c r="A712" s="421">
        <v>8894161</v>
      </c>
      <c r="B712" s="421" t="s">
        <v>573</v>
      </c>
      <c r="C712" s="421" t="s">
        <v>1791</v>
      </c>
      <c r="D712" s="421" t="s">
        <v>1799</v>
      </c>
      <c r="E712" s="421" t="s">
        <v>173</v>
      </c>
      <c r="F712" s="421" t="s">
        <v>1551</v>
      </c>
      <c r="G712" s="421" t="s">
        <v>1800</v>
      </c>
    </row>
    <row r="713" spans="1:7">
      <c r="A713" s="421">
        <v>8894222</v>
      </c>
      <c r="B713" s="421" t="s">
        <v>573</v>
      </c>
      <c r="C713" s="421" t="s">
        <v>1791</v>
      </c>
      <c r="D713" s="421" t="s">
        <v>887</v>
      </c>
      <c r="E713" s="421" t="s">
        <v>173</v>
      </c>
      <c r="F713" s="421" t="s">
        <v>1551</v>
      </c>
      <c r="G713" s="421" t="s">
        <v>40</v>
      </c>
    </row>
    <row r="714" spans="1:7">
      <c r="A714" s="421">
        <v>8894155</v>
      </c>
      <c r="B714" s="421" t="s">
        <v>573</v>
      </c>
      <c r="C714" s="421" t="s">
        <v>1791</v>
      </c>
      <c r="D714" s="421" t="s">
        <v>1509</v>
      </c>
      <c r="E714" s="421" t="s">
        <v>173</v>
      </c>
      <c r="F714" s="421" t="s">
        <v>1551</v>
      </c>
      <c r="G714" s="421" t="s">
        <v>1801</v>
      </c>
    </row>
    <row r="715" spans="1:7">
      <c r="A715" s="421">
        <v>8894221</v>
      </c>
      <c r="B715" s="421" t="s">
        <v>573</v>
      </c>
      <c r="C715" s="421" t="s">
        <v>1791</v>
      </c>
      <c r="D715" s="421" t="s">
        <v>322</v>
      </c>
      <c r="E715" s="421" t="s">
        <v>173</v>
      </c>
      <c r="F715" s="421" t="s">
        <v>1551</v>
      </c>
      <c r="G715" s="421" t="s">
        <v>1802</v>
      </c>
    </row>
    <row r="716" spans="1:7">
      <c r="A716" s="421">
        <v>8894241</v>
      </c>
      <c r="B716" s="421" t="s">
        <v>573</v>
      </c>
      <c r="C716" s="421" t="s">
        <v>1791</v>
      </c>
      <c r="D716" s="421" t="s">
        <v>1803</v>
      </c>
      <c r="E716" s="421" t="s">
        <v>173</v>
      </c>
      <c r="F716" s="421" t="s">
        <v>1551</v>
      </c>
      <c r="G716" s="421" t="s">
        <v>1804</v>
      </c>
    </row>
    <row r="717" spans="1:7">
      <c r="A717" s="421">
        <v>8894312</v>
      </c>
      <c r="B717" s="421" t="s">
        <v>573</v>
      </c>
      <c r="C717" s="421" t="s">
        <v>1791</v>
      </c>
      <c r="D717" s="421" t="s">
        <v>1805</v>
      </c>
      <c r="E717" s="421" t="s">
        <v>173</v>
      </c>
      <c r="F717" s="421" t="s">
        <v>1551</v>
      </c>
      <c r="G717" s="421" t="s">
        <v>1734</v>
      </c>
    </row>
    <row r="718" spans="1:7">
      <c r="A718" s="421">
        <v>8894152</v>
      </c>
      <c r="B718" s="421" t="s">
        <v>573</v>
      </c>
      <c r="C718" s="421" t="s">
        <v>1791</v>
      </c>
      <c r="D718" s="421" t="s">
        <v>1256</v>
      </c>
      <c r="E718" s="421" t="s">
        <v>173</v>
      </c>
      <c r="F718" s="421" t="s">
        <v>1551</v>
      </c>
      <c r="G718" s="421" t="s">
        <v>1806</v>
      </c>
    </row>
    <row r="719" spans="1:7">
      <c r="A719" s="421">
        <v>8894164</v>
      </c>
      <c r="B719" s="421" t="s">
        <v>573</v>
      </c>
      <c r="C719" s="421" t="s">
        <v>1791</v>
      </c>
      <c r="D719" s="421" t="s">
        <v>1807</v>
      </c>
      <c r="E719" s="421" t="s">
        <v>173</v>
      </c>
      <c r="F719" s="421" t="s">
        <v>1551</v>
      </c>
      <c r="G719" s="421" t="s">
        <v>1809</v>
      </c>
    </row>
    <row r="720" spans="1:7">
      <c r="A720" s="421">
        <v>8894302</v>
      </c>
      <c r="B720" s="421" t="s">
        <v>573</v>
      </c>
      <c r="C720" s="421" t="s">
        <v>1791</v>
      </c>
      <c r="D720" s="421" t="s">
        <v>1333</v>
      </c>
      <c r="E720" s="421" t="s">
        <v>173</v>
      </c>
      <c r="F720" s="421" t="s">
        <v>1551</v>
      </c>
      <c r="G720" s="421" t="s">
        <v>1810</v>
      </c>
    </row>
    <row r="721" spans="1:7">
      <c r="A721" s="421">
        <v>8894313</v>
      </c>
      <c r="B721" s="421" t="s">
        <v>573</v>
      </c>
      <c r="C721" s="421" t="s">
        <v>1791</v>
      </c>
      <c r="D721" s="421" t="s">
        <v>483</v>
      </c>
      <c r="E721" s="421" t="s">
        <v>173</v>
      </c>
      <c r="F721" s="421" t="s">
        <v>1551</v>
      </c>
      <c r="G721" s="421" t="s">
        <v>1674</v>
      </c>
    </row>
    <row r="722" spans="1:7">
      <c r="A722" s="421">
        <v>8894311</v>
      </c>
      <c r="B722" s="421" t="s">
        <v>573</v>
      </c>
      <c r="C722" s="421" t="s">
        <v>1791</v>
      </c>
      <c r="D722" s="421" t="s">
        <v>189</v>
      </c>
      <c r="E722" s="421" t="s">
        <v>173</v>
      </c>
      <c r="F722" s="421" t="s">
        <v>1551</v>
      </c>
      <c r="G722" s="421" t="s">
        <v>1700</v>
      </c>
    </row>
    <row r="723" spans="1:7">
      <c r="A723" s="421">
        <v>8894163</v>
      </c>
      <c r="B723" s="421" t="s">
        <v>573</v>
      </c>
      <c r="C723" s="421" t="s">
        <v>1791</v>
      </c>
      <c r="D723" s="421" t="s">
        <v>1057</v>
      </c>
      <c r="E723" s="421" t="s">
        <v>173</v>
      </c>
      <c r="F723" s="421" t="s">
        <v>1551</v>
      </c>
      <c r="G723" s="421" t="s">
        <v>1811</v>
      </c>
    </row>
    <row r="724" spans="1:7">
      <c r="A724" s="421">
        <v>8894234</v>
      </c>
      <c r="B724" s="421" t="s">
        <v>573</v>
      </c>
      <c r="C724" s="421" t="s">
        <v>1791</v>
      </c>
      <c r="D724" s="421" t="s">
        <v>1812</v>
      </c>
      <c r="E724" s="421" t="s">
        <v>173</v>
      </c>
      <c r="F724" s="421" t="s">
        <v>1551</v>
      </c>
      <c r="G724" s="421" t="s">
        <v>1813</v>
      </c>
    </row>
    <row r="725" spans="1:7">
      <c r="A725" s="421">
        <v>8894165</v>
      </c>
      <c r="B725" s="421" t="s">
        <v>573</v>
      </c>
      <c r="C725" s="421" t="s">
        <v>1791</v>
      </c>
      <c r="D725" s="421" t="s">
        <v>152</v>
      </c>
      <c r="E725" s="421" t="s">
        <v>173</v>
      </c>
      <c r="F725" s="421" t="s">
        <v>1551</v>
      </c>
      <c r="G725" s="421" t="s">
        <v>982</v>
      </c>
    </row>
    <row r="726" spans="1:7">
      <c r="A726" s="421">
        <v>8894232</v>
      </c>
      <c r="B726" s="421" t="s">
        <v>573</v>
      </c>
      <c r="C726" s="421" t="s">
        <v>1791</v>
      </c>
      <c r="D726" s="421" t="s">
        <v>1478</v>
      </c>
      <c r="E726" s="421" t="s">
        <v>173</v>
      </c>
      <c r="F726" s="421" t="s">
        <v>1551</v>
      </c>
      <c r="G726" s="421" t="s">
        <v>527</v>
      </c>
    </row>
    <row r="727" spans="1:7">
      <c r="A727" s="421">
        <v>8894233</v>
      </c>
      <c r="B727" s="421" t="s">
        <v>573</v>
      </c>
      <c r="C727" s="421" t="s">
        <v>1791</v>
      </c>
      <c r="D727" s="421" t="s">
        <v>1447</v>
      </c>
      <c r="E727" s="421" t="s">
        <v>173</v>
      </c>
      <c r="F727" s="421" t="s">
        <v>1551</v>
      </c>
      <c r="G727" s="421" t="s">
        <v>1814</v>
      </c>
    </row>
    <row r="728" spans="1:7">
      <c r="A728" s="421">
        <v>8894301</v>
      </c>
      <c r="B728" s="421" t="s">
        <v>573</v>
      </c>
      <c r="C728" s="421" t="s">
        <v>1791</v>
      </c>
      <c r="D728" s="421" t="s">
        <v>789</v>
      </c>
      <c r="E728" s="421" t="s">
        <v>173</v>
      </c>
      <c r="F728" s="421" t="s">
        <v>1551</v>
      </c>
      <c r="G728" s="421" t="s">
        <v>735</v>
      </c>
    </row>
    <row r="729" spans="1:7">
      <c r="A729" s="421">
        <v>8894244</v>
      </c>
      <c r="B729" s="421" t="s">
        <v>573</v>
      </c>
      <c r="C729" s="421" t="s">
        <v>1791</v>
      </c>
      <c r="D729" s="421" t="s">
        <v>1699</v>
      </c>
      <c r="E729" s="421" t="s">
        <v>173</v>
      </c>
      <c r="F729" s="421" t="s">
        <v>1551</v>
      </c>
      <c r="G729" s="421" t="s">
        <v>500</v>
      </c>
    </row>
    <row r="730" spans="1:7">
      <c r="A730" s="421">
        <v>8894231</v>
      </c>
      <c r="B730" s="421" t="s">
        <v>573</v>
      </c>
      <c r="C730" s="421" t="s">
        <v>1791</v>
      </c>
      <c r="D730" s="421" t="s">
        <v>162</v>
      </c>
      <c r="E730" s="421" t="s">
        <v>173</v>
      </c>
      <c r="F730" s="421" t="s">
        <v>1551</v>
      </c>
      <c r="G730" s="421" t="s">
        <v>1562</v>
      </c>
    </row>
    <row r="731" spans="1:7">
      <c r="A731" s="421">
        <v>8894305</v>
      </c>
      <c r="B731" s="421" t="s">
        <v>573</v>
      </c>
      <c r="C731" s="421" t="s">
        <v>1791</v>
      </c>
      <c r="D731" s="421" t="s">
        <v>1815</v>
      </c>
      <c r="E731" s="421" t="s">
        <v>173</v>
      </c>
      <c r="F731" s="421" t="s">
        <v>1551</v>
      </c>
      <c r="G731" s="421" t="s">
        <v>1816</v>
      </c>
    </row>
    <row r="732" spans="1:7">
      <c r="A732" s="421">
        <v>8894151</v>
      </c>
      <c r="B732" s="421" t="s">
        <v>573</v>
      </c>
      <c r="C732" s="421" t="s">
        <v>1791</v>
      </c>
      <c r="D732" s="421" t="s">
        <v>1817</v>
      </c>
      <c r="E732" s="421" t="s">
        <v>173</v>
      </c>
      <c r="F732" s="421" t="s">
        <v>1551</v>
      </c>
      <c r="G732" s="421" t="s">
        <v>1296</v>
      </c>
    </row>
    <row r="733" spans="1:7">
      <c r="A733" s="421">
        <v>8894154</v>
      </c>
      <c r="B733" s="421" t="s">
        <v>573</v>
      </c>
      <c r="C733" s="421" t="s">
        <v>1791</v>
      </c>
      <c r="D733" s="421" t="s">
        <v>1369</v>
      </c>
      <c r="E733" s="421" t="s">
        <v>173</v>
      </c>
      <c r="F733" s="421" t="s">
        <v>1551</v>
      </c>
      <c r="G733" s="421" t="s">
        <v>1819</v>
      </c>
    </row>
    <row r="734" spans="1:7">
      <c r="A734" s="421">
        <v>8894242</v>
      </c>
      <c r="B734" s="421" t="s">
        <v>573</v>
      </c>
      <c r="C734" s="421" t="s">
        <v>1791</v>
      </c>
      <c r="D734" s="421" t="s">
        <v>1820</v>
      </c>
      <c r="E734" s="421" t="s">
        <v>173</v>
      </c>
      <c r="F734" s="421" t="s">
        <v>1551</v>
      </c>
      <c r="G734" s="421" t="s">
        <v>1821</v>
      </c>
    </row>
    <row r="735" spans="1:7">
      <c r="A735" s="421">
        <v>8891900</v>
      </c>
      <c r="B735" s="421" t="s">
        <v>573</v>
      </c>
      <c r="C735" s="421" t="s">
        <v>707</v>
      </c>
      <c r="D735" s="421" t="s">
        <v>474</v>
      </c>
      <c r="E735" s="421" t="s">
        <v>173</v>
      </c>
      <c r="F735" s="421" t="s">
        <v>1822</v>
      </c>
    </row>
    <row r="736" spans="1:7">
      <c r="A736" s="421">
        <v>8891905</v>
      </c>
      <c r="B736" s="421" t="s">
        <v>573</v>
      </c>
      <c r="C736" s="421" t="s">
        <v>707</v>
      </c>
      <c r="D736" s="421" t="s">
        <v>1774</v>
      </c>
      <c r="E736" s="421" t="s">
        <v>173</v>
      </c>
      <c r="F736" s="421" t="s">
        <v>1822</v>
      </c>
      <c r="G736" s="421" t="s">
        <v>385</v>
      </c>
    </row>
    <row r="737" spans="1:7">
      <c r="A737" s="421">
        <v>8891901</v>
      </c>
      <c r="B737" s="421" t="s">
        <v>573</v>
      </c>
      <c r="C737" s="421" t="s">
        <v>707</v>
      </c>
      <c r="D737" s="421" t="s">
        <v>1823</v>
      </c>
      <c r="E737" s="421" t="s">
        <v>173</v>
      </c>
      <c r="F737" s="421" t="s">
        <v>1822</v>
      </c>
      <c r="G737" s="421" t="s">
        <v>1824</v>
      </c>
    </row>
    <row r="738" spans="1:7">
      <c r="A738" s="421">
        <v>8891902</v>
      </c>
      <c r="B738" s="421" t="s">
        <v>573</v>
      </c>
      <c r="C738" s="421" t="s">
        <v>707</v>
      </c>
      <c r="D738" s="421" t="s">
        <v>1270</v>
      </c>
      <c r="E738" s="421" t="s">
        <v>173</v>
      </c>
      <c r="F738" s="421" t="s">
        <v>1822</v>
      </c>
      <c r="G738" s="421" t="s">
        <v>1825</v>
      </c>
    </row>
    <row r="739" spans="1:7">
      <c r="A739" s="421">
        <v>8891904</v>
      </c>
      <c r="B739" s="421" t="s">
        <v>573</v>
      </c>
      <c r="C739" s="421" t="s">
        <v>707</v>
      </c>
      <c r="D739" s="421" t="s">
        <v>1826</v>
      </c>
      <c r="E739" s="421" t="s">
        <v>173</v>
      </c>
      <c r="F739" s="421" t="s">
        <v>1822</v>
      </c>
      <c r="G739" s="421" t="s">
        <v>1671</v>
      </c>
    </row>
    <row r="740" spans="1:7">
      <c r="A740" s="421">
        <v>8891914</v>
      </c>
      <c r="B740" s="421" t="s">
        <v>573</v>
      </c>
      <c r="C740" s="421" t="s">
        <v>707</v>
      </c>
      <c r="D740" s="421" t="s">
        <v>1827</v>
      </c>
      <c r="E740" s="421" t="s">
        <v>173</v>
      </c>
      <c r="F740" s="421" t="s">
        <v>1822</v>
      </c>
      <c r="G740" s="421" t="s">
        <v>151</v>
      </c>
    </row>
    <row r="741" spans="1:7">
      <c r="A741" s="421">
        <v>8891906</v>
      </c>
      <c r="B741" s="421" t="s">
        <v>573</v>
      </c>
      <c r="C741" s="421" t="s">
        <v>707</v>
      </c>
      <c r="D741" s="421" t="s">
        <v>1828</v>
      </c>
      <c r="E741" s="421" t="s">
        <v>173</v>
      </c>
      <c r="F741" s="421" t="s">
        <v>1822</v>
      </c>
      <c r="G741" s="421" t="s">
        <v>959</v>
      </c>
    </row>
    <row r="742" spans="1:7">
      <c r="A742" s="421">
        <v>8891911</v>
      </c>
      <c r="B742" s="421" t="s">
        <v>573</v>
      </c>
      <c r="C742" s="421" t="s">
        <v>707</v>
      </c>
      <c r="D742" s="421" t="s">
        <v>1098</v>
      </c>
      <c r="E742" s="421" t="s">
        <v>173</v>
      </c>
      <c r="F742" s="421" t="s">
        <v>1822</v>
      </c>
      <c r="G742" s="421" t="s">
        <v>485</v>
      </c>
    </row>
    <row r="743" spans="1:7">
      <c r="A743" s="421">
        <v>8891907</v>
      </c>
      <c r="B743" s="421" t="s">
        <v>573</v>
      </c>
      <c r="C743" s="421" t="s">
        <v>707</v>
      </c>
      <c r="D743" s="421" t="s">
        <v>1523</v>
      </c>
      <c r="E743" s="421" t="s">
        <v>173</v>
      </c>
      <c r="F743" s="421" t="s">
        <v>1822</v>
      </c>
      <c r="G743" s="421" t="s">
        <v>1829</v>
      </c>
    </row>
    <row r="744" spans="1:7">
      <c r="A744" s="421">
        <v>8891903</v>
      </c>
      <c r="B744" s="421" t="s">
        <v>573</v>
      </c>
      <c r="C744" s="421" t="s">
        <v>707</v>
      </c>
      <c r="D744" s="421" t="s">
        <v>1830</v>
      </c>
      <c r="E744" s="421" t="s">
        <v>173</v>
      </c>
      <c r="F744" s="421" t="s">
        <v>1822</v>
      </c>
      <c r="G744" s="421" t="s">
        <v>1247</v>
      </c>
    </row>
    <row r="745" spans="1:7">
      <c r="A745" s="421">
        <v>8891912</v>
      </c>
      <c r="B745" s="421" t="s">
        <v>573</v>
      </c>
      <c r="C745" s="421" t="s">
        <v>707</v>
      </c>
      <c r="D745" s="421" t="s">
        <v>1196</v>
      </c>
      <c r="E745" s="421" t="s">
        <v>173</v>
      </c>
      <c r="F745" s="421" t="s">
        <v>1822</v>
      </c>
      <c r="G745" s="421" t="s">
        <v>989</v>
      </c>
    </row>
    <row r="746" spans="1:7">
      <c r="A746" s="421">
        <v>8891913</v>
      </c>
      <c r="B746" s="421" t="s">
        <v>573</v>
      </c>
      <c r="C746" s="421" t="s">
        <v>707</v>
      </c>
      <c r="D746" s="421" t="s">
        <v>812</v>
      </c>
      <c r="E746" s="421" t="s">
        <v>173</v>
      </c>
      <c r="F746" s="421" t="s">
        <v>1822</v>
      </c>
      <c r="G746" s="421" t="s">
        <v>1831</v>
      </c>
    </row>
    <row r="747" spans="1:7">
      <c r="A747" s="421">
        <v>8894400</v>
      </c>
      <c r="B747" s="421" t="s">
        <v>573</v>
      </c>
      <c r="C747" s="421" t="s">
        <v>1362</v>
      </c>
      <c r="D747" s="421" t="s">
        <v>474</v>
      </c>
      <c r="E747" s="421" t="s">
        <v>173</v>
      </c>
      <c r="F747" s="421" t="s">
        <v>615</v>
      </c>
    </row>
    <row r="748" spans="1:7">
      <c r="A748" s="421">
        <v>8894413</v>
      </c>
      <c r="B748" s="421" t="s">
        <v>573</v>
      </c>
      <c r="C748" s="421" t="s">
        <v>1362</v>
      </c>
      <c r="D748" s="421" t="s">
        <v>349</v>
      </c>
      <c r="E748" s="421" t="s">
        <v>173</v>
      </c>
      <c r="F748" s="421" t="s">
        <v>615</v>
      </c>
      <c r="G748" s="421" t="s">
        <v>739</v>
      </c>
    </row>
    <row r="749" spans="1:7">
      <c r="A749" s="421">
        <v>8894414</v>
      </c>
      <c r="B749" s="421" t="s">
        <v>573</v>
      </c>
      <c r="C749" s="421" t="s">
        <v>1362</v>
      </c>
      <c r="D749" s="421" t="s">
        <v>1103</v>
      </c>
      <c r="E749" s="421" t="s">
        <v>173</v>
      </c>
      <c r="F749" s="421" t="s">
        <v>615</v>
      </c>
      <c r="G749" s="421" t="s">
        <v>800</v>
      </c>
    </row>
    <row r="750" spans="1:7">
      <c r="A750" s="421">
        <v>8894412</v>
      </c>
      <c r="B750" s="421" t="s">
        <v>573</v>
      </c>
      <c r="C750" s="421" t="s">
        <v>1362</v>
      </c>
      <c r="D750" s="421" t="s">
        <v>1589</v>
      </c>
      <c r="E750" s="421" t="s">
        <v>173</v>
      </c>
      <c r="F750" s="421" t="s">
        <v>615</v>
      </c>
      <c r="G750" s="421" t="s">
        <v>1832</v>
      </c>
    </row>
    <row r="751" spans="1:7">
      <c r="A751" s="421">
        <v>8894411</v>
      </c>
      <c r="B751" s="421" t="s">
        <v>573</v>
      </c>
      <c r="C751" s="421" t="s">
        <v>1362</v>
      </c>
      <c r="D751" s="421" t="s">
        <v>1833</v>
      </c>
      <c r="E751" s="421" t="s">
        <v>173</v>
      </c>
      <c r="F751" s="421" t="s">
        <v>615</v>
      </c>
      <c r="G751" s="421" t="s">
        <v>134</v>
      </c>
    </row>
    <row r="752" spans="1:7">
      <c r="A752" s="421">
        <v>8801100</v>
      </c>
      <c r="B752" s="421" t="s">
        <v>573</v>
      </c>
      <c r="C752" s="421" t="s">
        <v>36</v>
      </c>
      <c r="D752" s="421" t="s">
        <v>474</v>
      </c>
      <c r="E752" s="421" t="s">
        <v>173</v>
      </c>
      <c r="F752" s="421" t="s">
        <v>1834</v>
      </c>
    </row>
    <row r="753" spans="1:7">
      <c r="A753" s="421">
        <v>8801103</v>
      </c>
      <c r="B753" s="421" t="s">
        <v>573</v>
      </c>
      <c r="C753" s="421" t="s">
        <v>36</v>
      </c>
      <c r="D753" s="421" t="s">
        <v>1264</v>
      </c>
      <c r="E753" s="421" t="s">
        <v>173</v>
      </c>
      <c r="F753" s="421" t="s">
        <v>1834</v>
      </c>
      <c r="G753" s="421" t="s">
        <v>625</v>
      </c>
    </row>
    <row r="754" spans="1:7">
      <c r="A754" s="421">
        <v>8801121</v>
      </c>
      <c r="B754" s="421" t="s">
        <v>573</v>
      </c>
      <c r="C754" s="421" t="s">
        <v>36</v>
      </c>
      <c r="D754" s="421" t="s">
        <v>1564</v>
      </c>
      <c r="E754" s="421" t="s">
        <v>173</v>
      </c>
      <c r="F754" s="421" t="s">
        <v>1834</v>
      </c>
      <c r="G754" s="421" t="s">
        <v>672</v>
      </c>
    </row>
    <row r="755" spans="1:7">
      <c r="A755" s="421">
        <v>8801221</v>
      </c>
      <c r="B755" s="421" t="s">
        <v>573</v>
      </c>
      <c r="C755" s="421" t="s">
        <v>36</v>
      </c>
      <c r="D755" s="421" t="s">
        <v>1835</v>
      </c>
      <c r="E755" s="421" t="s">
        <v>173</v>
      </c>
      <c r="F755" s="421" t="s">
        <v>1834</v>
      </c>
      <c r="G755" s="421" t="s">
        <v>1631</v>
      </c>
    </row>
    <row r="756" spans="1:7">
      <c r="A756" s="421">
        <v>8801111</v>
      </c>
      <c r="B756" s="421" t="s">
        <v>573</v>
      </c>
      <c r="C756" s="421" t="s">
        <v>36</v>
      </c>
      <c r="D756" s="421" t="s">
        <v>1740</v>
      </c>
      <c r="E756" s="421" t="s">
        <v>173</v>
      </c>
      <c r="F756" s="421" t="s">
        <v>1834</v>
      </c>
      <c r="G756" s="421" t="s">
        <v>1836</v>
      </c>
    </row>
    <row r="757" spans="1:7">
      <c r="A757" s="421">
        <v>8801113</v>
      </c>
      <c r="B757" s="421" t="s">
        <v>573</v>
      </c>
      <c r="C757" s="421" t="s">
        <v>36</v>
      </c>
      <c r="D757" s="421" t="s">
        <v>1837</v>
      </c>
      <c r="E757" s="421" t="s">
        <v>173</v>
      </c>
      <c r="F757" s="421" t="s">
        <v>1834</v>
      </c>
      <c r="G757" s="421" t="s">
        <v>1838</v>
      </c>
    </row>
    <row r="758" spans="1:7">
      <c r="A758" s="421">
        <v>8801114</v>
      </c>
      <c r="B758" s="421" t="s">
        <v>573</v>
      </c>
      <c r="C758" s="421" t="s">
        <v>36</v>
      </c>
      <c r="D758" s="421" t="s">
        <v>370</v>
      </c>
      <c r="E758" s="421" t="s">
        <v>173</v>
      </c>
      <c r="F758" s="421" t="s">
        <v>1834</v>
      </c>
      <c r="G758" s="421" t="s">
        <v>1779</v>
      </c>
    </row>
    <row r="759" spans="1:7">
      <c r="A759" s="421">
        <v>8801108</v>
      </c>
      <c r="B759" s="421" t="s">
        <v>573</v>
      </c>
      <c r="C759" s="421" t="s">
        <v>36</v>
      </c>
      <c r="D759" s="421" t="s">
        <v>412</v>
      </c>
      <c r="E759" s="421" t="s">
        <v>173</v>
      </c>
      <c r="F759" s="421" t="s">
        <v>1834</v>
      </c>
      <c r="G759" s="421" t="s">
        <v>1839</v>
      </c>
    </row>
    <row r="760" spans="1:7">
      <c r="A760" s="421">
        <v>8801107</v>
      </c>
      <c r="B760" s="421" t="s">
        <v>573</v>
      </c>
      <c r="C760" s="421" t="s">
        <v>36</v>
      </c>
      <c r="D760" s="421" t="s">
        <v>1164</v>
      </c>
      <c r="E760" s="421" t="s">
        <v>173</v>
      </c>
      <c r="F760" s="421" t="s">
        <v>1834</v>
      </c>
      <c r="G760" s="421" t="s">
        <v>140</v>
      </c>
    </row>
    <row r="761" spans="1:7">
      <c r="A761" s="421">
        <v>8801104</v>
      </c>
      <c r="B761" s="421" t="s">
        <v>573</v>
      </c>
      <c r="C761" s="421" t="s">
        <v>36</v>
      </c>
      <c r="D761" s="421" t="s">
        <v>187</v>
      </c>
      <c r="E761" s="421" t="s">
        <v>173</v>
      </c>
      <c r="F761" s="421" t="s">
        <v>1834</v>
      </c>
      <c r="G761" s="421" t="s">
        <v>1692</v>
      </c>
    </row>
    <row r="762" spans="1:7">
      <c r="A762" s="421">
        <v>8801112</v>
      </c>
      <c r="B762" s="421" t="s">
        <v>573</v>
      </c>
      <c r="C762" s="421" t="s">
        <v>36</v>
      </c>
      <c r="D762" s="421" t="s">
        <v>1840</v>
      </c>
      <c r="E762" s="421" t="s">
        <v>173</v>
      </c>
      <c r="F762" s="421" t="s">
        <v>1834</v>
      </c>
      <c r="G762" s="421" t="s">
        <v>478</v>
      </c>
    </row>
    <row r="763" spans="1:7">
      <c r="A763" s="421">
        <v>8801224</v>
      </c>
      <c r="B763" s="421" t="s">
        <v>573</v>
      </c>
      <c r="C763" s="421" t="s">
        <v>36</v>
      </c>
      <c r="D763" s="421" t="s">
        <v>320</v>
      </c>
      <c r="E763" s="421" t="s">
        <v>173</v>
      </c>
      <c r="F763" s="421" t="s">
        <v>1834</v>
      </c>
      <c r="G763" s="421" t="s">
        <v>1841</v>
      </c>
    </row>
    <row r="764" spans="1:7">
      <c r="A764" s="421">
        <v>8801101</v>
      </c>
      <c r="B764" s="421" t="s">
        <v>573</v>
      </c>
      <c r="C764" s="421" t="s">
        <v>36</v>
      </c>
      <c r="D764" s="421" t="s">
        <v>1655</v>
      </c>
      <c r="E764" s="421" t="s">
        <v>173</v>
      </c>
      <c r="F764" s="421" t="s">
        <v>1834</v>
      </c>
      <c r="G764" s="421" t="s">
        <v>676</v>
      </c>
    </row>
    <row r="765" spans="1:7">
      <c r="A765" s="421">
        <v>8801102</v>
      </c>
      <c r="B765" s="421" t="s">
        <v>573</v>
      </c>
      <c r="C765" s="421" t="s">
        <v>36</v>
      </c>
      <c r="D765" s="421" t="s">
        <v>353</v>
      </c>
      <c r="E765" s="421" t="s">
        <v>173</v>
      </c>
      <c r="F765" s="421" t="s">
        <v>1834</v>
      </c>
      <c r="G765" s="421" t="s">
        <v>1842</v>
      </c>
    </row>
    <row r="766" spans="1:7">
      <c r="A766" s="421">
        <v>8801105</v>
      </c>
      <c r="B766" s="421" t="s">
        <v>573</v>
      </c>
      <c r="C766" s="421" t="s">
        <v>36</v>
      </c>
      <c r="D766" s="421" t="s">
        <v>1246</v>
      </c>
      <c r="E766" s="421" t="s">
        <v>173</v>
      </c>
      <c r="F766" s="421" t="s">
        <v>1834</v>
      </c>
      <c r="G766" s="421" t="s">
        <v>1843</v>
      </c>
    </row>
    <row r="767" spans="1:7">
      <c r="A767" s="421">
        <v>8801106</v>
      </c>
      <c r="B767" s="421" t="s">
        <v>573</v>
      </c>
      <c r="C767" s="421" t="s">
        <v>36</v>
      </c>
      <c r="D767" s="421" t="s">
        <v>521</v>
      </c>
      <c r="E767" s="421" t="s">
        <v>173</v>
      </c>
      <c r="F767" s="421" t="s">
        <v>1834</v>
      </c>
      <c r="G767" s="421" t="s">
        <v>390</v>
      </c>
    </row>
    <row r="768" spans="1:7">
      <c r="A768" s="421">
        <v>8801222</v>
      </c>
      <c r="B768" s="421" t="s">
        <v>573</v>
      </c>
      <c r="C768" s="421" t="s">
        <v>36</v>
      </c>
      <c r="D768" s="421" t="s">
        <v>231</v>
      </c>
      <c r="E768" s="421" t="s">
        <v>173</v>
      </c>
      <c r="F768" s="421" t="s">
        <v>1834</v>
      </c>
      <c r="G768" s="421" t="s">
        <v>1844</v>
      </c>
    </row>
    <row r="769" spans="1:7">
      <c r="A769" s="421">
        <v>8801223</v>
      </c>
      <c r="B769" s="421" t="s">
        <v>573</v>
      </c>
      <c r="C769" s="421" t="s">
        <v>36</v>
      </c>
      <c r="D769" s="421" t="s">
        <v>1846</v>
      </c>
      <c r="E769" s="421" t="s">
        <v>173</v>
      </c>
      <c r="F769" s="421" t="s">
        <v>1834</v>
      </c>
      <c r="G769" s="421" t="s">
        <v>1847</v>
      </c>
    </row>
    <row r="770" spans="1:7">
      <c r="A770" s="421">
        <v>8801300</v>
      </c>
      <c r="B770" s="421" t="s">
        <v>573</v>
      </c>
      <c r="C770" s="421" t="s">
        <v>1327</v>
      </c>
      <c r="D770" s="421" t="s">
        <v>474</v>
      </c>
      <c r="E770" s="421" t="s">
        <v>173</v>
      </c>
      <c r="F770" s="421" t="s">
        <v>451</v>
      </c>
    </row>
    <row r="771" spans="1:7">
      <c r="A771" s="421">
        <v>8801301</v>
      </c>
      <c r="B771" s="421" t="s">
        <v>573</v>
      </c>
      <c r="C771" s="421" t="s">
        <v>1327</v>
      </c>
      <c r="D771" s="421" t="s">
        <v>636</v>
      </c>
      <c r="E771" s="421" t="s">
        <v>173</v>
      </c>
      <c r="F771" s="421" t="s">
        <v>451</v>
      </c>
      <c r="G771" s="421" t="s">
        <v>1032</v>
      </c>
    </row>
    <row r="772" spans="1:7">
      <c r="A772" s="421">
        <v>8801302</v>
      </c>
      <c r="B772" s="421" t="s">
        <v>573</v>
      </c>
      <c r="C772" s="421" t="s">
        <v>1327</v>
      </c>
      <c r="D772" s="421" t="s">
        <v>1848</v>
      </c>
      <c r="E772" s="421" t="s">
        <v>173</v>
      </c>
      <c r="F772" s="421" t="s">
        <v>451</v>
      </c>
      <c r="G772" s="421" t="s">
        <v>1849</v>
      </c>
    </row>
    <row r="773" spans="1:7">
      <c r="A773" s="421">
        <v>8801303</v>
      </c>
      <c r="B773" s="421" t="s">
        <v>573</v>
      </c>
      <c r="C773" s="421" t="s">
        <v>1327</v>
      </c>
      <c r="D773" s="421" t="s">
        <v>1850</v>
      </c>
      <c r="E773" s="421" t="s">
        <v>173</v>
      </c>
      <c r="F773" s="421" t="s">
        <v>451</v>
      </c>
      <c r="G773" s="421" t="s">
        <v>117</v>
      </c>
    </row>
    <row r="774" spans="1:7">
      <c r="A774" s="421">
        <v>8840000</v>
      </c>
      <c r="B774" s="421" t="s">
        <v>573</v>
      </c>
      <c r="C774" s="421" t="s">
        <v>1486</v>
      </c>
      <c r="D774" s="421" t="s">
        <v>474</v>
      </c>
      <c r="E774" s="421" t="s">
        <v>173</v>
      </c>
      <c r="F774" s="421" t="s">
        <v>1851</v>
      </c>
    </row>
    <row r="775" spans="1:7">
      <c r="A775" s="421">
        <v>8840006</v>
      </c>
      <c r="B775" s="421" t="s">
        <v>573</v>
      </c>
      <c r="C775" s="421" t="s">
        <v>1486</v>
      </c>
      <c r="D775" s="421" t="s">
        <v>1796</v>
      </c>
      <c r="E775" s="421" t="s">
        <v>173</v>
      </c>
      <c r="F775" s="421" t="s">
        <v>1851</v>
      </c>
      <c r="G775" s="421" t="s">
        <v>157</v>
      </c>
    </row>
    <row r="776" spans="1:7">
      <c r="A776" s="421">
        <v>8840004</v>
      </c>
      <c r="B776" s="421" t="s">
        <v>573</v>
      </c>
      <c r="C776" s="421" t="s">
        <v>1486</v>
      </c>
      <c r="D776" s="421" t="s">
        <v>1852</v>
      </c>
      <c r="E776" s="421" t="s">
        <v>173</v>
      </c>
      <c r="F776" s="421" t="s">
        <v>1851</v>
      </c>
      <c r="G776" s="421" t="s">
        <v>1845</v>
      </c>
    </row>
    <row r="777" spans="1:7">
      <c r="A777" s="421">
        <v>8840002</v>
      </c>
      <c r="B777" s="421" t="s">
        <v>573</v>
      </c>
      <c r="C777" s="421" t="s">
        <v>1486</v>
      </c>
      <c r="D777" s="421" t="s">
        <v>641</v>
      </c>
      <c r="E777" s="421" t="s">
        <v>173</v>
      </c>
      <c r="F777" s="421" t="s">
        <v>1851</v>
      </c>
      <c r="G777" s="421" t="s">
        <v>1756</v>
      </c>
    </row>
    <row r="778" spans="1:7">
      <c r="A778" s="421">
        <v>8840001</v>
      </c>
      <c r="B778" s="421" t="s">
        <v>573</v>
      </c>
      <c r="C778" s="421" t="s">
        <v>1486</v>
      </c>
      <c r="D778" s="421" t="s">
        <v>1853</v>
      </c>
      <c r="E778" s="421" t="s">
        <v>173</v>
      </c>
      <c r="F778" s="421" t="s">
        <v>1851</v>
      </c>
      <c r="G778" s="421" t="s">
        <v>123</v>
      </c>
    </row>
    <row r="779" spans="1:7">
      <c r="A779" s="421">
        <v>8840003</v>
      </c>
      <c r="B779" s="421" t="s">
        <v>573</v>
      </c>
      <c r="C779" s="421" t="s">
        <v>1486</v>
      </c>
      <c r="D779" s="421" t="s">
        <v>11</v>
      </c>
      <c r="E779" s="421" t="s">
        <v>173</v>
      </c>
      <c r="F779" s="421" t="s">
        <v>1851</v>
      </c>
      <c r="G779" s="421" t="s">
        <v>1854</v>
      </c>
    </row>
    <row r="780" spans="1:7">
      <c r="A780" s="421">
        <v>8840005</v>
      </c>
      <c r="B780" s="421" t="s">
        <v>573</v>
      </c>
      <c r="C780" s="421" t="s">
        <v>1486</v>
      </c>
      <c r="D780" s="421" t="s">
        <v>1373</v>
      </c>
      <c r="E780" s="421" t="s">
        <v>173</v>
      </c>
      <c r="F780" s="421" t="s">
        <v>1851</v>
      </c>
      <c r="G780" s="421" t="s">
        <v>1855</v>
      </c>
    </row>
    <row r="781" spans="1:7">
      <c r="A781" s="421">
        <v>8891400</v>
      </c>
      <c r="B781" s="421" t="s">
        <v>573</v>
      </c>
      <c r="C781" s="421" t="s">
        <v>1856</v>
      </c>
      <c r="D781" s="421" t="s">
        <v>474</v>
      </c>
      <c r="E781" s="421" t="s">
        <v>173</v>
      </c>
      <c r="F781" s="421" t="s">
        <v>530</v>
      </c>
    </row>
    <row r="782" spans="1:7">
      <c r="A782" s="421">
        <v>8891405</v>
      </c>
      <c r="B782" s="421" t="s">
        <v>573</v>
      </c>
      <c r="C782" s="421" t="s">
        <v>1856</v>
      </c>
      <c r="D782" s="421" t="s">
        <v>1857</v>
      </c>
      <c r="E782" s="421" t="s">
        <v>173</v>
      </c>
      <c r="F782" s="421" t="s">
        <v>530</v>
      </c>
      <c r="G782" s="421" t="s">
        <v>1062</v>
      </c>
    </row>
    <row r="783" spans="1:7">
      <c r="A783" s="421">
        <v>8891403</v>
      </c>
      <c r="B783" s="421" t="s">
        <v>573</v>
      </c>
      <c r="C783" s="421" t="s">
        <v>1856</v>
      </c>
      <c r="D783" s="421" t="s">
        <v>1858</v>
      </c>
      <c r="E783" s="421" t="s">
        <v>173</v>
      </c>
      <c r="F783" s="421" t="s">
        <v>530</v>
      </c>
      <c r="G783" s="421" t="s">
        <v>80</v>
      </c>
    </row>
    <row r="784" spans="1:7">
      <c r="A784" s="421">
        <v>8891404</v>
      </c>
      <c r="B784" s="421" t="s">
        <v>573</v>
      </c>
      <c r="C784" s="421" t="s">
        <v>1856</v>
      </c>
      <c r="D784" s="421" t="s">
        <v>1859</v>
      </c>
      <c r="E784" s="421" t="s">
        <v>173</v>
      </c>
      <c r="F784" s="421" t="s">
        <v>530</v>
      </c>
      <c r="G784" s="421" t="s">
        <v>1808</v>
      </c>
    </row>
    <row r="785" spans="1:7">
      <c r="A785" s="421">
        <v>8891411</v>
      </c>
      <c r="B785" s="421" t="s">
        <v>573</v>
      </c>
      <c r="C785" s="421" t="s">
        <v>1856</v>
      </c>
      <c r="D785" s="421" t="s">
        <v>308</v>
      </c>
      <c r="E785" s="421" t="s">
        <v>173</v>
      </c>
      <c r="F785" s="421" t="s">
        <v>530</v>
      </c>
      <c r="G785" s="421" t="s">
        <v>213</v>
      </c>
    </row>
    <row r="786" spans="1:7">
      <c r="A786" s="421">
        <v>8891415</v>
      </c>
      <c r="B786" s="421" t="s">
        <v>573</v>
      </c>
      <c r="C786" s="421" t="s">
        <v>1856</v>
      </c>
      <c r="D786" s="421" t="s">
        <v>1187</v>
      </c>
      <c r="E786" s="421" t="s">
        <v>173</v>
      </c>
      <c r="F786" s="421" t="s">
        <v>530</v>
      </c>
      <c r="G786" s="421" t="s">
        <v>1450</v>
      </c>
    </row>
    <row r="787" spans="1:7">
      <c r="A787" s="421">
        <v>8891412</v>
      </c>
      <c r="B787" s="421" t="s">
        <v>573</v>
      </c>
      <c r="C787" s="421" t="s">
        <v>1856</v>
      </c>
      <c r="D787" s="421" t="s">
        <v>1860</v>
      </c>
      <c r="E787" s="421" t="s">
        <v>173</v>
      </c>
      <c r="F787" s="421" t="s">
        <v>530</v>
      </c>
      <c r="G787" s="421" t="s">
        <v>926</v>
      </c>
    </row>
    <row r="788" spans="1:7">
      <c r="A788" s="421">
        <v>8891413</v>
      </c>
      <c r="B788" s="421" t="s">
        <v>573</v>
      </c>
      <c r="C788" s="421" t="s">
        <v>1856</v>
      </c>
      <c r="D788" s="421" t="s">
        <v>1191</v>
      </c>
      <c r="E788" s="421" t="s">
        <v>173</v>
      </c>
      <c r="F788" s="421" t="s">
        <v>530</v>
      </c>
      <c r="G788" s="421" t="s">
        <v>260</v>
      </c>
    </row>
    <row r="789" spans="1:7">
      <c r="A789" s="421">
        <v>8891414</v>
      </c>
      <c r="B789" s="421" t="s">
        <v>573</v>
      </c>
      <c r="C789" s="421" t="s">
        <v>1856</v>
      </c>
      <c r="D789" s="421" t="s">
        <v>1862</v>
      </c>
      <c r="E789" s="421" t="s">
        <v>173</v>
      </c>
      <c r="F789" s="421" t="s">
        <v>530</v>
      </c>
      <c r="G789" s="421" t="s">
        <v>1863</v>
      </c>
    </row>
    <row r="790" spans="1:7">
      <c r="A790" s="421">
        <v>8891406</v>
      </c>
      <c r="B790" s="421" t="s">
        <v>573</v>
      </c>
      <c r="C790" s="421" t="s">
        <v>1856</v>
      </c>
      <c r="D790" s="421" t="s">
        <v>1864</v>
      </c>
      <c r="E790" s="421" t="s">
        <v>173</v>
      </c>
      <c r="F790" s="421" t="s">
        <v>530</v>
      </c>
      <c r="G790" s="421" t="s">
        <v>475</v>
      </c>
    </row>
    <row r="791" spans="1:7">
      <c r="A791" s="421">
        <v>8891401</v>
      </c>
      <c r="B791" s="421" t="s">
        <v>573</v>
      </c>
      <c r="C791" s="421" t="s">
        <v>1856</v>
      </c>
      <c r="D791" s="421" t="s">
        <v>1865</v>
      </c>
      <c r="E791" s="421" t="s">
        <v>173</v>
      </c>
      <c r="F791" s="421" t="s">
        <v>530</v>
      </c>
      <c r="G791" s="421" t="s">
        <v>1866</v>
      </c>
    </row>
    <row r="792" spans="1:7">
      <c r="A792" s="421">
        <v>8891402</v>
      </c>
      <c r="B792" s="421" t="s">
        <v>573</v>
      </c>
      <c r="C792" s="421" t="s">
        <v>1856</v>
      </c>
      <c r="D792" s="421" t="s">
        <v>1452</v>
      </c>
      <c r="E792" s="421" t="s">
        <v>173</v>
      </c>
      <c r="F792" s="421" t="s">
        <v>530</v>
      </c>
      <c r="G792" s="421" t="s">
        <v>1704</v>
      </c>
    </row>
    <row r="793" spans="1:7">
      <c r="A793" s="421">
        <v>8811400</v>
      </c>
      <c r="B793" s="421" t="s">
        <v>573</v>
      </c>
      <c r="C793" s="421" t="s">
        <v>1599</v>
      </c>
      <c r="D793" s="421" t="s">
        <v>474</v>
      </c>
      <c r="E793" s="421" t="s">
        <v>173</v>
      </c>
      <c r="F793" s="421" t="s">
        <v>1406</v>
      </c>
    </row>
    <row r="794" spans="1:7">
      <c r="A794" s="421">
        <v>8811412</v>
      </c>
      <c r="B794" s="421" t="s">
        <v>573</v>
      </c>
      <c r="C794" s="421" t="s">
        <v>1599</v>
      </c>
      <c r="D794" s="421" t="s">
        <v>1867</v>
      </c>
      <c r="E794" s="421" t="s">
        <v>173</v>
      </c>
      <c r="F794" s="421" t="s">
        <v>1406</v>
      </c>
      <c r="G794" s="421" t="s">
        <v>1572</v>
      </c>
    </row>
    <row r="795" spans="1:7">
      <c r="A795" s="421">
        <v>8811302</v>
      </c>
      <c r="B795" s="421" t="s">
        <v>573</v>
      </c>
      <c r="C795" s="421" t="s">
        <v>1599</v>
      </c>
      <c r="D795" s="421" t="s">
        <v>836</v>
      </c>
      <c r="E795" s="421" t="s">
        <v>173</v>
      </c>
      <c r="F795" s="421" t="s">
        <v>1406</v>
      </c>
      <c r="G795" s="421" t="s">
        <v>1868</v>
      </c>
    </row>
    <row r="796" spans="1:7">
      <c r="A796" s="421">
        <v>8811413</v>
      </c>
      <c r="B796" s="421" t="s">
        <v>573</v>
      </c>
      <c r="C796" s="421" t="s">
        <v>1599</v>
      </c>
      <c r="D796" s="421" t="s">
        <v>1869</v>
      </c>
      <c r="E796" s="421" t="s">
        <v>173</v>
      </c>
      <c r="F796" s="421" t="s">
        <v>1406</v>
      </c>
      <c r="G796" s="421" t="s">
        <v>857</v>
      </c>
    </row>
    <row r="797" spans="1:7">
      <c r="A797" s="421">
        <v>8811301</v>
      </c>
      <c r="B797" s="421" t="s">
        <v>573</v>
      </c>
      <c r="C797" s="421" t="s">
        <v>1599</v>
      </c>
      <c r="D797" s="421" t="s">
        <v>1870</v>
      </c>
      <c r="E797" s="421" t="s">
        <v>173</v>
      </c>
      <c r="F797" s="421" t="s">
        <v>1406</v>
      </c>
      <c r="G797" s="421" t="s">
        <v>1871</v>
      </c>
    </row>
    <row r="798" spans="1:7">
      <c r="A798" s="421">
        <v>8811414</v>
      </c>
      <c r="B798" s="421" t="s">
        <v>573</v>
      </c>
      <c r="C798" s="421" t="s">
        <v>1599</v>
      </c>
      <c r="D798" s="421" t="s">
        <v>1673</v>
      </c>
      <c r="E798" s="421" t="s">
        <v>173</v>
      </c>
      <c r="F798" s="421" t="s">
        <v>1406</v>
      </c>
      <c r="G798" s="421" t="s">
        <v>1511</v>
      </c>
    </row>
    <row r="799" spans="1:7">
      <c r="A799" s="421">
        <v>8811411</v>
      </c>
      <c r="B799" s="421" t="s">
        <v>573</v>
      </c>
      <c r="C799" s="421" t="s">
        <v>1599</v>
      </c>
      <c r="D799" s="421" t="s">
        <v>1872</v>
      </c>
      <c r="E799" s="421" t="s">
        <v>173</v>
      </c>
      <c r="F799" s="421" t="s">
        <v>1406</v>
      </c>
      <c r="G799" s="421" t="s">
        <v>1874</v>
      </c>
    </row>
    <row r="800" spans="1:7">
      <c r="A800" s="421">
        <v>8811303</v>
      </c>
      <c r="B800" s="421" t="s">
        <v>573</v>
      </c>
      <c r="C800" s="421" t="s">
        <v>1599</v>
      </c>
      <c r="D800" s="421" t="s">
        <v>1281</v>
      </c>
      <c r="E800" s="421" t="s">
        <v>173</v>
      </c>
      <c r="F800" s="421" t="s">
        <v>1406</v>
      </c>
      <c r="G800" s="421" t="s">
        <v>780</v>
      </c>
    </row>
    <row r="801" spans="1:7">
      <c r="A801" s="421">
        <v>8840100</v>
      </c>
      <c r="B801" s="421" t="s">
        <v>573</v>
      </c>
      <c r="C801" s="421" t="s">
        <v>1875</v>
      </c>
      <c r="D801" s="421" t="s">
        <v>474</v>
      </c>
      <c r="E801" s="421" t="s">
        <v>173</v>
      </c>
      <c r="F801" s="421" t="s">
        <v>209</v>
      </c>
    </row>
    <row r="802" spans="1:7">
      <c r="A802" s="421">
        <v>8840104</v>
      </c>
      <c r="B802" s="421" t="s">
        <v>573</v>
      </c>
      <c r="C802" s="421" t="s">
        <v>1875</v>
      </c>
      <c r="D802" s="421" t="s">
        <v>1876</v>
      </c>
      <c r="E802" s="421" t="s">
        <v>173</v>
      </c>
      <c r="F802" s="421" t="s">
        <v>209</v>
      </c>
      <c r="G802" s="421" t="s">
        <v>1185</v>
      </c>
    </row>
    <row r="803" spans="1:7">
      <c r="A803" s="421">
        <v>8840103</v>
      </c>
      <c r="B803" s="421" t="s">
        <v>573</v>
      </c>
      <c r="C803" s="421" t="s">
        <v>1875</v>
      </c>
      <c r="D803" s="421" t="s">
        <v>1877</v>
      </c>
      <c r="E803" s="421" t="s">
        <v>173</v>
      </c>
      <c r="F803" s="421" t="s">
        <v>209</v>
      </c>
      <c r="G803" s="421" t="s">
        <v>1878</v>
      </c>
    </row>
    <row r="804" spans="1:7">
      <c r="A804" s="421">
        <v>8840102</v>
      </c>
      <c r="B804" s="421" t="s">
        <v>573</v>
      </c>
      <c r="C804" s="421" t="s">
        <v>1875</v>
      </c>
      <c r="D804" s="421" t="s">
        <v>1879</v>
      </c>
      <c r="E804" s="421" t="s">
        <v>173</v>
      </c>
      <c r="F804" s="421" t="s">
        <v>209</v>
      </c>
      <c r="G804" s="421" t="s">
        <v>1880</v>
      </c>
    </row>
    <row r="805" spans="1:7">
      <c r="A805" s="421">
        <v>8840101</v>
      </c>
      <c r="B805" s="421" t="s">
        <v>573</v>
      </c>
      <c r="C805" s="421" t="s">
        <v>1875</v>
      </c>
      <c r="D805" s="421" t="s">
        <v>1758</v>
      </c>
      <c r="E805" s="421" t="s">
        <v>173</v>
      </c>
      <c r="F805" s="421" t="s">
        <v>209</v>
      </c>
      <c r="G805" s="421" t="s">
        <v>1881</v>
      </c>
    </row>
    <row r="806" spans="1:7">
      <c r="A806" s="421">
        <v>8840105</v>
      </c>
      <c r="B806" s="421" t="s">
        <v>573</v>
      </c>
      <c r="C806" s="421" t="s">
        <v>1875</v>
      </c>
      <c r="D806" s="421" t="s">
        <v>1126</v>
      </c>
      <c r="E806" s="421" t="s">
        <v>173</v>
      </c>
      <c r="F806" s="421" t="s">
        <v>209</v>
      </c>
      <c r="G806" s="421" t="s">
        <v>1882</v>
      </c>
    </row>
    <row r="807" spans="1:7">
      <c r="A807" s="421">
        <v>8891300</v>
      </c>
      <c r="B807" s="421" t="s">
        <v>573</v>
      </c>
      <c r="C807" s="421" t="s">
        <v>1577</v>
      </c>
      <c r="D807" s="421" t="s">
        <v>474</v>
      </c>
      <c r="E807" s="421" t="s">
        <v>173</v>
      </c>
      <c r="F807" s="421" t="s">
        <v>1883</v>
      </c>
    </row>
    <row r="808" spans="1:7">
      <c r="A808" s="421">
        <v>8891301</v>
      </c>
      <c r="B808" s="421" t="s">
        <v>573</v>
      </c>
      <c r="C808" s="421" t="s">
        <v>1577</v>
      </c>
      <c r="D808" s="421" t="s">
        <v>1036</v>
      </c>
      <c r="E808" s="421" t="s">
        <v>173</v>
      </c>
      <c r="F808" s="421" t="s">
        <v>1883</v>
      </c>
      <c r="G808" s="421" t="s">
        <v>1884</v>
      </c>
    </row>
    <row r="809" spans="1:7">
      <c r="A809" s="421">
        <v>8891302</v>
      </c>
      <c r="B809" s="421" t="s">
        <v>573</v>
      </c>
      <c r="C809" s="421" t="s">
        <v>1577</v>
      </c>
      <c r="D809" s="421" t="s">
        <v>1885</v>
      </c>
      <c r="E809" s="421" t="s">
        <v>173</v>
      </c>
      <c r="F809" s="421" t="s">
        <v>1883</v>
      </c>
      <c r="G809" s="421" t="s">
        <v>1004</v>
      </c>
    </row>
    <row r="810" spans="1:7">
      <c r="A810" s="421">
        <v>8891200</v>
      </c>
      <c r="B810" s="421" t="s">
        <v>573</v>
      </c>
      <c r="C810" s="421" t="s">
        <v>482</v>
      </c>
      <c r="D810" s="421" t="s">
        <v>474</v>
      </c>
      <c r="E810" s="421" t="s">
        <v>173</v>
      </c>
      <c r="F810" s="421" t="s">
        <v>1179</v>
      </c>
    </row>
    <row r="811" spans="1:7">
      <c r="A811" s="421">
        <v>8891201</v>
      </c>
      <c r="B811" s="421" t="s">
        <v>573</v>
      </c>
      <c r="C811" s="421" t="s">
        <v>482</v>
      </c>
      <c r="D811" s="421" t="s">
        <v>10</v>
      </c>
      <c r="E811" s="421" t="s">
        <v>173</v>
      </c>
      <c r="F811" s="421" t="s">
        <v>1179</v>
      </c>
      <c r="G811" s="421" t="s">
        <v>779</v>
      </c>
    </row>
    <row r="812" spans="1:7">
      <c r="A812" s="421">
        <v>8890600</v>
      </c>
      <c r="B812" s="421" t="s">
        <v>573</v>
      </c>
      <c r="C812" s="421" t="s">
        <v>1886</v>
      </c>
      <c r="D812" s="421" t="s">
        <v>474</v>
      </c>
      <c r="E812" s="421" t="s">
        <v>173</v>
      </c>
      <c r="F812" s="421" t="s">
        <v>1561</v>
      </c>
    </row>
    <row r="813" spans="1:7">
      <c r="A813" s="421">
        <v>8890602</v>
      </c>
      <c r="B813" s="421" t="s">
        <v>573</v>
      </c>
      <c r="C813" s="421" t="s">
        <v>1886</v>
      </c>
      <c r="D813" s="421" t="s">
        <v>1712</v>
      </c>
      <c r="E813" s="421" t="s">
        <v>173</v>
      </c>
      <c r="F813" s="421" t="s">
        <v>1561</v>
      </c>
      <c r="G813" s="421" t="s">
        <v>1888</v>
      </c>
    </row>
    <row r="814" spans="1:7">
      <c r="A814" s="421">
        <v>8890605</v>
      </c>
      <c r="B814" s="421" t="s">
        <v>573</v>
      </c>
      <c r="C814" s="421" t="s">
        <v>1886</v>
      </c>
      <c r="D814" s="421" t="s">
        <v>1889</v>
      </c>
      <c r="E814" s="421" t="s">
        <v>173</v>
      </c>
      <c r="F814" s="421" t="s">
        <v>1561</v>
      </c>
      <c r="G814" s="421" t="s">
        <v>46</v>
      </c>
    </row>
    <row r="815" spans="1:7">
      <c r="A815" s="421">
        <v>8890603</v>
      </c>
      <c r="B815" s="421" t="s">
        <v>573</v>
      </c>
      <c r="C815" s="421" t="s">
        <v>1886</v>
      </c>
      <c r="D815" s="421" t="s">
        <v>1475</v>
      </c>
      <c r="E815" s="421" t="s">
        <v>173</v>
      </c>
      <c r="F815" s="421" t="s">
        <v>1561</v>
      </c>
      <c r="G815" s="421" t="s">
        <v>1890</v>
      </c>
    </row>
    <row r="816" spans="1:7">
      <c r="A816" s="421">
        <v>8890611</v>
      </c>
      <c r="B816" s="421" t="s">
        <v>573</v>
      </c>
      <c r="C816" s="421" t="s">
        <v>1886</v>
      </c>
      <c r="D816" s="421" t="s">
        <v>1891</v>
      </c>
      <c r="E816" s="421" t="s">
        <v>173</v>
      </c>
      <c r="F816" s="421" t="s">
        <v>1561</v>
      </c>
      <c r="G816" s="421" t="s">
        <v>1892</v>
      </c>
    </row>
    <row r="817" spans="1:7">
      <c r="A817" s="421">
        <v>8890614</v>
      </c>
      <c r="B817" s="421" t="s">
        <v>573</v>
      </c>
      <c r="C817" s="421" t="s">
        <v>1886</v>
      </c>
      <c r="D817" s="421" t="s">
        <v>558</v>
      </c>
      <c r="E817" s="421" t="s">
        <v>173</v>
      </c>
      <c r="F817" s="421" t="s">
        <v>1561</v>
      </c>
      <c r="G817" s="421" t="s">
        <v>1175</v>
      </c>
    </row>
    <row r="818" spans="1:7">
      <c r="A818" s="421">
        <v>8890604</v>
      </c>
      <c r="B818" s="421" t="s">
        <v>573</v>
      </c>
      <c r="C818" s="421" t="s">
        <v>1886</v>
      </c>
      <c r="D818" s="421" t="s">
        <v>1893</v>
      </c>
      <c r="E818" s="421" t="s">
        <v>173</v>
      </c>
      <c r="F818" s="421" t="s">
        <v>1561</v>
      </c>
      <c r="G818" s="421" t="s">
        <v>1894</v>
      </c>
    </row>
    <row r="819" spans="1:7">
      <c r="A819" s="421">
        <v>8890615</v>
      </c>
      <c r="B819" s="421" t="s">
        <v>573</v>
      </c>
      <c r="C819" s="421" t="s">
        <v>1886</v>
      </c>
      <c r="D819" s="421" t="s">
        <v>564</v>
      </c>
      <c r="E819" s="421" t="s">
        <v>173</v>
      </c>
      <c r="F819" s="421" t="s">
        <v>1561</v>
      </c>
      <c r="G819" s="421" t="s">
        <v>1684</v>
      </c>
    </row>
    <row r="820" spans="1:7">
      <c r="A820" s="421">
        <v>8890624</v>
      </c>
      <c r="B820" s="421" t="s">
        <v>573</v>
      </c>
      <c r="C820" s="421" t="s">
        <v>1886</v>
      </c>
      <c r="D820" s="421" t="s">
        <v>194</v>
      </c>
      <c r="E820" s="421" t="s">
        <v>173</v>
      </c>
      <c r="F820" s="421" t="s">
        <v>1561</v>
      </c>
      <c r="G820" s="421" t="s">
        <v>1895</v>
      </c>
    </row>
    <row r="821" spans="1:7">
      <c r="A821" s="421">
        <v>8890601</v>
      </c>
      <c r="B821" s="421" t="s">
        <v>573</v>
      </c>
      <c r="C821" s="421" t="s">
        <v>1886</v>
      </c>
      <c r="D821" s="421" t="s">
        <v>1896</v>
      </c>
      <c r="E821" s="421" t="s">
        <v>173</v>
      </c>
      <c r="F821" s="421" t="s">
        <v>1561</v>
      </c>
      <c r="G821" s="421" t="s">
        <v>1897</v>
      </c>
    </row>
    <row r="822" spans="1:7">
      <c r="A822" s="421">
        <v>8890612</v>
      </c>
      <c r="B822" s="421" t="s">
        <v>573</v>
      </c>
      <c r="C822" s="421" t="s">
        <v>1886</v>
      </c>
      <c r="D822" s="421" t="s">
        <v>548</v>
      </c>
      <c r="E822" s="421" t="s">
        <v>173</v>
      </c>
      <c r="F822" s="421" t="s">
        <v>1561</v>
      </c>
      <c r="G822" s="421" t="s">
        <v>1898</v>
      </c>
    </row>
    <row r="823" spans="1:7">
      <c r="A823" s="421">
        <v>8890622</v>
      </c>
      <c r="B823" s="421" t="s">
        <v>573</v>
      </c>
      <c r="C823" s="421" t="s">
        <v>1886</v>
      </c>
      <c r="D823" s="421" t="s">
        <v>1899</v>
      </c>
      <c r="E823" s="421" t="s">
        <v>173</v>
      </c>
      <c r="F823" s="421" t="s">
        <v>1561</v>
      </c>
      <c r="G823" s="421" t="s">
        <v>1900</v>
      </c>
    </row>
    <row r="824" spans="1:7">
      <c r="A824" s="421">
        <v>8890621</v>
      </c>
      <c r="B824" s="421" t="s">
        <v>573</v>
      </c>
      <c r="C824" s="421" t="s">
        <v>1886</v>
      </c>
      <c r="D824" s="421" t="s">
        <v>448</v>
      </c>
      <c r="E824" s="421" t="s">
        <v>173</v>
      </c>
      <c r="F824" s="421" t="s">
        <v>1561</v>
      </c>
      <c r="G824" s="421" t="s">
        <v>1887</v>
      </c>
    </row>
    <row r="825" spans="1:7">
      <c r="A825" s="421">
        <v>8890626</v>
      </c>
      <c r="B825" s="421" t="s">
        <v>573</v>
      </c>
      <c r="C825" s="421" t="s">
        <v>1886</v>
      </c>
      <c r="D825" s="421" t="s">
        <v>1901</v>
      </c>
      <c r="E825" s="421" t="s">
        <v>173</v>
      </c>
      <c r="F825" s="421" t="s">
        <v>1561</v>
      </c>
      <c r="G825" s="421" t="s">
        <v>1902</v>
      </c>
    </row>
    <row r="826" spans="1:7">
      <c r="A826" s="421">
        <v>8890625</v>
      </c>
      <c r="B826" s="421" t="s">
        <v>573</v>
      </c>
      <c r="C826" s="421" t="s">
        <v>1886</v>
      </c>
      <c r="D826" s="421" t="s">
        <v>1903</v>
      </c>
      <c r="E826" s="421" t="s">
        <v>173</v>
      </c>
      <c r="F826" s="421" t="s">
        <v>1561</v>
      </c>
      <c r="G826" s="421" t="s">
        <v>1026</v>
      </c>
    </row>
    <row r="827" spans="1:7">
      <c r="A827" s="421">
        <v>8890613</v>
      </c>
      <c r="B827" s="421" t="s">
        <v>573</v>
      </c>
      <c r="C827" s="421" t="s">
        <v>1886</v>
      </c>
      <c r="D827" s="421" t="s">
        <v>1504</v>
      </c>
      <c r="E827" s="421" t="s">
        <v>173</v>
      </c>
      <c r="F827" s="421" t="s">
        <v>1561</v>
      </c>
      <c r="G827" s="421" t="s">
        <v>1505</v>
      </c>
    </row>
    <row r="828" spans="1:7">
      <c r="A828" s="421">
        <v>8890617</v>
      </c>
      <c r="B828" s="421" t="s">
        <v>573</v>
      </c>
      <c r="C828" s="421" t="s">
        <v>1886</v>
      </c>
      <c r="D828" s="421" t="s">
        <v>1228</v>
      </c>
      <c r="E828" s="421" t="s">
        <v>173</v>
      </c>
      <c r="F828" s="421" t="s">
        <v>1561</v>
      </c>
      <c r="G828" s="421" t="s">
        <v>1474</v>
      </c>
    </row>
    <row r="829" spans="1:7">
      <c r="A829" s="421">
        <v>8890616</v>
      </c>
      <c r="B829" s="421" t="s">
        <v>573</v>
      </c>
      <c r="C829" s="421" t="s">
        <v>1886</v>
      </c>
      <c r="D829" s="421" t="s">
        <v>765</v>
      </c>
      <c r="E829" s="421" t="s">
        <v>173</v>
      </c>
      <c r="F829" s="421" t="s">
        <v>1561</v>
      </c>
      <c r="G829" s="421" t="s">
        <v>1131</v>
      </c>
    </row>
    <row r="830" spans="1:7">
      <c r="A830" s="421">
        <v>8890623</v>
      </c>
      <c r="B830" s="421" t="s">
        <v>573</v>
      </c>
      <c r="C830" s="421" t="s">
        <v>1886</v>
      </c>
      <c r="D830" s="421" t="s">
        <v>1904</v>
      </c>
      <c r="E830" s="421" t="s">
        <v>173</v>
      </c>
      <c r="F830" s="421" t="s">
        <v>1561</v>
      </c>
      <c r="G830" s="421" t="s">
        <v>830</v>
      </c>
    </row>
    <row r="831" spans="1:7">
      <c r="A831" s="421">
        <v>8831300</v>
      </c>
      <c r="B831" s="421" t="s">
        <v>573</v>
      </c>
      <c r="C831" s="421" t="s">
        <v>1905</v>
      </c>
      <c r="D831" s="421" t="s">
        <v>474</v>
      </c>
      <c r="E831" s="421" t="s">
        <v>173</v>
      </c>
      <c r="F831" s="421" t="s">
        <v>1906</v>
      </c>
    </row>
    <row r="832" spans="1:7">
      <c r="A832" s="421">
        <v>8831301</v>
      </c>
      <c r="B832" s="421" t="s">
        <v>573</v>
      </c>
      <c r="C832" s="421" t="s">
        <v>1905</v>
      </c>
      <c r="D832" s="421" t="s">
        <v>415</v>
      </c>
      <c r="E832" s="421" t="s">
        <v>173</v>
      </c>
      <c r="F832" s="421" t="s">
        <v>1906</v>
      </c>
      <c r="G832" s="421" t="s">
        <v>951</v>
      </c>
    </row>
    <row r="833" spans="1:7">
      <c r="A833" s="421">
        <v>8831402</v>
      </c>
      <c r="B833" s="421" t="s">
        <v>573</v>
      </c>
      <c r="C833" s="421" t="s">
        <v>1905</v>
      </c>
      <c r="D833" s="421" t="s">
        <v>915</v>
      </c>
      <c r="E833" s="421" t="s">
        <v>173</v>
      </c>
      <c r="F833" s="421" t="s">
        <v>1906</v>
      </c>
      <c r="G833" s="421" t="s">
        <v>1144</v>
      </c>
    </row>
    <row r="834" spans="1:7">
      <c r="A834" s="421">
        <v>8831302</v>
      </c>
      <c r="B834" s="421" t="s">
        <v>573</v>
      </c>
      <c r="C834" s="421" t="s">
        <v>1905</v>
      </c>
      <c r="D834" s="421" t="s">
        <v>1907</v>
      </c>
      <c r="E834" s="421" t="s">
        <v>173</v>
      </c>
      <c r="F834" s="421" t="s">
        <v>1906</v>
      </c>
      <c r="G834" s="421" t="s">
        <v>1943</v>
      </c>
    </row>
    <row r="835" spans="1:7">
      <c r="A835" s="421">
        <v>8831600</v>
      </c>
      <c r="B835" s="421" t="s">
        <v>573</v>
      </c>
      <c r="C835" s="421" t="s">
        <v>1861</v>
      </c>
      <c r="D835" s="421" t="s">
        <v>474</v>
      </c>
      <c r="E835" s="421" t="s">
        <v>173</v>
      </c>
      <c r="F835" s="421" t="s">
        <v>1908</v>
      </c>
    </row>
    <row r="836" spans="1:7">
      <c r="A836" s="421">
        <v>8830402</v>
      </c>
      <c r="B836" s="421" t="s">
        <v>573</v>
      </c>
      <c r="C836" s="421" t="s">
        <v>1861</v>
      </c>
      <c r="D836" s="421" t="s">
        <v>867</v>
      </c>
      <c r="E836" s="421" t="s">
        <v>173</v>
      </c>
      <c r="F836" s="421" t="s">
        <v>1908</v>
      </c>
      <c r="G836" s="421" t="s">
        <v>472</v>
      </c>
    </row>
    <row r="837" spans="1:7">
      <c r="A837" s="421">
        <v>8831602</v>
      </c>
      <c r="B837" s="421" t="s">
        <v>573</v>
      </c>
      <c r="C837" s="421" t="s">
        <v>1861</v>
      </c>
      <c r="D837" s="421" t="s">
        <v>1518</v>
      </c>
      <c r="E837" s="421" t="s">
        <v>173</v>
      </c>
      <c r="F837" s="421" t="s">
        <v>1908</v>
      </c>
      <c r="G837" s="421" t="s">
        <v>1937</v>
      </c>
    </row>
    <row r="838" spans="1:7">
      <c r="A838" s="421">
        <v>8831601</v>
      </c>
      <c r="B838" s="421" t="s">
        <v>573</v>
      </c>
      <c r="C838" s="421" t="s">
        <v>1861</v>
      </c>
      <c r="D838" s="421" t="s">
        <v>1048</v>
      </c>
      <c r="E838" s="421" t="s">
        <v>173</v>
      </c>
      <c r="F838" s="421" t="s">
        <v>1908</v>
      </c>
      <c r="G838" s="421" t="s">
        <v>1909</v>
      </c>
    </row>
    <row r="839" spans="1:7">
      <c r="A839" s="421">
        <v>8831603</v>
      </c>
      <c r="B839" s="421" t="s">
        <v>573</v>
      </c>
      <c r="C839" s="421" t="s">
        <v>1861</v>
      </c>
      <c r="D839" s="421" t="s">
        <v>1349</v>
      </c>
      <c r="E839" s="421" t="s">
        <v>173</v>
      </c>
      <c r="F839" s="421" t="s">
        <v>1908</v>
      </c>
      <c r="G839" s="421" t="s">
        <v>1347</v>
      </c>
    </row>
    <row r="840" spans="1:7">
      <c r="A840" s="421">
        <v>8831604</v>
      </c>
      <c r="B840" s="421" t="s">
        <v>573</v>
      </c>
      <c r="C840" s="421" t="s">
        <v>1861</v>
      </c>
      <c r="D840" s="421" t="s">
        <v>1530</v>
      </c>
      <c r="E840" s="421" t="s">
        <v>173</v>
      </c>
      <c r="F840" s="421" t="s">
        <v>1908</v>
      </c>
      <c r="G840" s="421" t="s">
        <v>1910</v>
      </c>
    </row>
    <row r="841" spans="1:7">
      <c r="A841" s="421">
        <v>8831100</v>
      </c>
      <c r="B841" s="421" t="s">
        <v>573</v>
      </c>
      <c r="C841" s="421" t="s">
        <v>1018</v>
      </c>
      <c r="D841" s="421" t="s">
        <v>474</v>
      </c>
      <c r="E841" s="421" t="s">
        <v>173</v>
      </c>
      <c r="F841" s="421" t="s">
        <v>550</v>
      </c>
    </row>
    <row r="842" spans="1:7">
      <c r="A842" s="421">
        <v>8890901</v>
      </c>
      <c r="B842" s="421" t="s">
        <v>573</v>
      </c>
      <c r="C842" s="421" t="s">
        <v>1018</v>
      </c>
      <c r="D842" s="421" t="s">
        <v>1818</v>
      </c>
      <c r="E842" s="421" t="s">
        <v>173</v>
      </c>
      <c r="F842" s="421" t="s">
        <v>550</v>
      </c>
      <c r="G842" s="421" t="s">
        <v>1911</v>
      </c>
    </row>
    <row r="843" spans="1:7">
      <c r="A843" s="421">
        <v>8890903</v>
      </c>
      <c r="B843" s="421" t="s">
        <v>573</v>
      </c>
      <c r="C843" s="421" t="s">
        <v>1018</v>
      </c>
      <c r="D843" s="421" t="s">
        <v>1912</v>
      </c>
      <c r="E843" s="421" t="s">
        <v>173</v>
      </c>
      <c r="F843" s="421" t="s">
        <v>550</v>
      </c>
      <c r="G843" s="421" t="s">
        <v>1782</v>
      </c>
    </row>
    <row r="844" spans="1:7">
      <c r="A844" s="421">
        <v>8890902</v>
      </c>
      <c r="B844" s="421" t="s">
        <v>573</v>
      </c>
      <c r="C844" s="421" t="s">
        <v>1018</v>
      </c>
      <c r="D844" s="421" t="s">
        <v>1913</v>
      </c>
      <c r="E844" s="421" t="s">
        <v>173</v>
      </c>
      <c r="F844" s="421" t="s">
        <v>550</v>
      </c>
      <c r="G844" s="421" t="s">
        <v>1114</v>
      </c>
    </row>
    <row r="845" spans="1:7">
      <c r="A845" s="421">
        <v>8831212</v>
      </c>
      <c r="B845" s="421" t="s">
        <v>573</v>
      </c>
      <c r="C845" s="421" t="s">
        <v>1018</v>
      </c>
      <c r="D845" s="421" t="s">
        <v>1400</v>
      </c>
      <c r="E845" s="421" t="s">
        <v>173</v>
      </c>
      <c r="F845" s="421" t="s">
        <v>550</v>
      </c>
      <c r="G845" s="421" t="s">
        <v>1914</v>
      </c>
    </row>
    <row r="846" spans="1:7">
      <c r="A846" s="421">
        <v>8831101</v>
      </c>
      <c r="B846" s="421" t="s">
        <v>573</v>
      </c>
      <c r="C846" s="421" t="s">
        <v>1018</v>
      </c>
      <c r="D846" s="421" t="s">
        <v>1731</v>
      </c>
      <c r="E846" s="421" t="s">
        <v>173</v>
      </c>
      <c r="F846" s="421" t="s">
        <v>550</v>
      </c>
      <c r="G846" s="421" t="s">
        <v>1635</v>
      </c>
    </row>
    <row r="847" spans="1:7">
      <c r="A847" s="421">
        <v>8831102</v>
      </c>
      <c r="B847" s="421" t="s">
        <v>573</v>
      </c>
      <c r="C847" s="421" t="s">
        <v>1018</v>
      </c>
      <c r="D847" s="421" t="s">
        <v>1132</v>
      </c>
      <c r="E847" s="421" t="s">
        <v>173</v>
      </c>
      <c r="F847" s="421" t="s">
        <v>550</v>
      </c>
      <c r="G847" s="421" t="s">
        <v>1215</v>
      </c>
    </row>
    <row r="848" spans="1:7">
      <c r="A848" s="421">
        <v>8831211</v>
      </c>
      <c r="B848" s="421" t="s">
        <v>573</v>
      </c>
      <c r="C848" s="421" t="s">
        <v>1018</v>
      </c>
      <c r="D848" s="421" t="s">
        <v>1751</v>
      </c>
      <c r="E848" s="421" t="s">
        <v>173</v>
      </c>
      <c r="F848" s="421" t="s">
        <v>550</v>
      </c>
      <c r="G848" s="421" t="s">
        <v>1315</v>
      </c>
    </row>
    <row r="849" spans="1:7">
      <c r="A849" s="421">
        <v>8830303</v>
      </c>
      <c r="B849" s="421" t="s">
        <v>573</v>
      </c>
      <c r="C849" s="421" t="s">
        <v>1018</v>
      </c>
      <c r="D849" s="421" t="s">
        <v>526</v>
      </c>
      <c r="E849" s="421" t="s">
        <v>173</v>
      </c>
      <c r="F849" s="421" t="s">
        <v>550</v>
      </c>
      <c r="G849" s="421" t="s">
        <v>1915</v>
      </c>
    </row>
    <row r="850" spans="1:7">
      <c r="A850" s="421">
        <v>8830304</v>
      </c>
      <c r="B850" s="421" t="s">
        <v>573</v>
      </c>
      <c r="C850" s="421" t="s">
        <v>1018</v>
      </c>
      <c r="D850" s="421" t="s">
        <v>1916</v>
      </c>
      <c r="E850" s="421" t="s">
        <v>173</v>
      </c>
      <c r="F850" s="421" t="s">
        <v>550</v>
      </c>
      <c r="G850" s="421" t="s">
        <v>1125</v>
      </c>
    </row>
    <row r="851" spans="1:7">
      <c r="A851" s="421">
        <v>8830302</v>
      </c>
      <c r="B851" s="421" t="s">
        <v>573</v>
      </c>
      <c r="C851" s="421" t="s">
        <v>1018</v>
      </c>
      <c r="D851" s="421" t="s">
        <v>1639</v>
      </c>
      <c r="E851" s="421" t="s">
        <v>173</v>
      </c>
      <c r="F851" s="421" t="s">
        <v>550</v>
      </c>
      <c r="G851" s="421" t="s">
        <v>1917</v>
      </c>
    </row>
    <row r="852" spans="1:7">
      <c r="A852" s="421">
        <v>8830306</v>
      </c>
      <c r="B852" s="421" t="s">
        <v>573</v>
      </c>
      <c r="C852" s="421" t="s">
        <v>1018</v>
      </c>
      <c r="D852" s="421" t="s">
        <v>1211</v>
      </c>
      <c r="E852" s="421" t="s">
        <v>173</v>
      </c>
      <c r="F852" s="421" t="s">
        <v>550</v>
      </c>
      <c r="G852" s="421" t="s">
        <v>1918</v>
      </c>
    </row>
    <row r="853" spans="1:7">
      <c r="A853" s="421">
        <v>8830301</v>
      </c>
      <c r="B853" s="421" t="s">
        <v>573</v>
      </c>
      <c r="C853" s="421" t="s">
        <v>1018</v>
      </c>
      <c r="D853" s="421" t="s">
        <v>1919</v>
      </c>
      <c r="E853" s="421" t="s">
        <v>173</v>
      </c>
      <c r="F853" s="421" t="s">
        <v>550</v>
      </c>
      <c r="G853" s="421" t="s">
        <v>1920</v>
      </c>
    </row>
    <row r="854" spans="1:7">
      <c r="A854" s="421">
        <v>8830305</v>
      </c>
      <c r="B854" s="421" t="s">
        <v>573</v>
      </c>
      <c r="C854" s="421" t="s">
        <v>1018</v>
      </c>
      <c r="D854" s="421" t="s">
        <v>879</v>
      </c>
      <c r="E854" s="421" t="s">
        <v>173</v>
      </c>
      <c r="F854" s="421" t="s">
        <v>550</v>
      </c>
      <c r="G854" s="421" t="s">
        <v>1921</v>
      </c>
    </row>
    <row r="855" spans="1:7">
      <c r="A855" s="421">
        <v>8821100</v>
      </c>
      <c r="B855" s="421" t="s">
        <v>573</v>
      </c>
      <c r="C855" s="421" t="s">
        <v>1772</v>
      </c>
      <c r="D855" s="421" t="s">
        <v>474</v>
      </c>
      <c r="E855" s="421" t="s">
        <v>173</v>
      </c>
      <c r="F855" s="421" t="s">
        <v>1459</v>
      </c>
    </row>
    <row r="856" spans="1:7">
      <c r="A856" s="421">
        <v>8821621</v>
      </c>
      <c r="B856" s="421" t="s">
        <v>573</v>
      </c>
      <c r="C856" s="421" t="s">
        <v>1772</v>
      </c>
      <c r="D856" s="421" t="s">
        <v>1323</v>
      </c>
      <c r="E856" s="421" t="s">
        <v>173</v>
      </c>
      <c r="F856" s="421" t="s">
        <v>1459</v>
      </c>
      <c r="G856" s="421" t="s">
        <v>589</v>
      </c>
    </row>
    <row r="857" spans="1:7">
      <c r="A857" s="421">
        <v>8821102</v>
      </c>
      <c r="B857" s="421" t="s">
        <v>573</v>
      </c>
      <c r="C857" s="421" t="s">
        <v>1772</v>
      </c>
      <c r="D857" s="421" t="s">
        <v>1922</v>
      </c>
      <c r="E857" s="421" t="s">
        <v>173</v>
      </c>
      <c r="F857" s="421" t="s">
        <v>1459</v>
      </c>
      <c r="G857" s="421" t="s">
        <v>1061</v>
      </c>
    </row>
    <row r="858" spans="1:7">
      <c r="A858" s="421">
        <v>8821622</v>
      </c>
      <c r="B858" s="421" t="s">
        <v>573</v>
      </c>
      <c r="C858" s="421" t="s">
        <v>1772</v>
      </c>
      <c r="D858" s="421" t="s">
        <v>490</v>
      </c>
      <c r="E858" s="421" t="s">
        <v>173</v>
      </c>
      <c r="F858" s="421" t="s">
        <v>1459</v>
      </c>
      <c r="G858" s="421" t="s">
        <v>1923</v>
      </c>
    </row>
    <row r="859" spans="1:7">
      <c r="A859" s="421">
        <v>8821411</v>
      </c>
      <c r="B859" s="421" t="s">
        <v>573</v>
      </c>
      <c r="C859" s="421" t="s">
        <v>1772</v>
      </c>
      <c r="D859" s="421" t="s">
        <v>1924</v>
      </c>
      <c r="E859" s="421" t="s">
        <v>173</v>
      </c>
      <c r="F859" s="421" t="s">
        <v>1459</v>
      </c>
      <c r="G859" s="421" t="s">
        <v>1055</v>
      </c>
    </row>
    <row r="860" spans="1:7">
      <c r="A860" s="421">
        <v>8821414</v>
      </c>
      <c r="B860" s="421" t="s">
        <v>573</v>
      </c>
      <c r="C860" s="421" t="s">
        <v>1772</v>
      </c>
      <c r="D860" s="421" t="s">
        <v>1893</v>
      </c>
      <c r="E860" s="421" t="s">
        <v>173</v>
      </c>
      <c r="F860" s="421" t="s">
        <v>1459</v>
      </c>
      <c r="G860" s="421" t="s">
        <v>1634</v>
      </c>
    </row>
    <row r="861" spans="1:7">
      <c r="A861" s="421">
        <v>8821415</v>
      </c>
      <c r="B861" s="421" t="s">
        <v>573</v>
      </c>
      <c r="C861" s="421" t="s">
        <v>1772</v>
      </c>
      <c r="D861" s="421" t="s">
        <v>1925</v>
      </c>
      <c r="E861" s="421" t="s">
        <v>173</v>
      </c>
      <c r="F861" s="421" t="s">
        <v>1459</v>
      </c>
      <c r="G861" s="421" t="s">
        <v>368</v>
      </c>
    </row>
    <row r="862" spans="1:7">
      <c r="A862" s="421">
        <v>8821412</v>
      </c>
      <c r="B862" s="421" t="s">
        <v>573</v>
      </c>
      <c r="C862" s="421" t="s">
        <v>1772</v>
      </c>
      <c r="D862" s="421" t="s">
        <v>373</v>
      </c>
      <c r="E862" s="421" t="s">
        <v>173</v>
      </c>
      <c r="F862" s="421" t="s">
        <v>1459</v>
      </c>
      <c r="G862" s="421" t="s">
        <v>55</v>
      </c>
    </row>
    <row r="863" spans="1:7">
      <c r="A863" s="421">
        <v>8821413</v>
      </c>
      <c r="B863" s="421" t="s">
        <v>573</v>
      </c>
      <c r="C863" s="421" t="s">
        <v>1772</v>
      </c>
      <c r="D863" s="421" t="s">
        <v>1926</v>
      </c>
      <c r="E863" s="421" t="s">
        <v>173</v>
      </c>
      <c r="F863" s="421" t="s">
        <v>1459</v>
      </c>
      <c r="G863" s="421" t="s">
        <v>1372</v>
      </c>
    </row>
    <row r="864" spans="1:7">
      <c r="A864" s="421">
        <v>8821101</v>
      </c>
      <c r="B864" s="421" t="s">
        <v>573</v>
      </c>
      <c r="C864" s="421" t="s">
        <v>1772</v>
      </c>
      <c r="D864" s="421" t="s">
        <v>1927</v>
      </c>
      <c r="E864" s="421" t="s">
        <v>173</v>
      </c>
      <c r="F864" s="421" t="s">
        <v>1459</v>
      </c>
      <c r="G864" s="421" t="s">
        <v>1081</v>
      </c>
    </row>
    <row r="865" spans="1:7">
      <c r="A865" s="421">
        <v>8821103</v>
      </c>
      <c r="B865" s="421" t="s">
        <v>573</v>
      </c>
      <c r="C865" s="421" t="s">
        <v>1772</v>
      </c>
      <c r="D865" s="421" t="s">
        <v>1539</v>
      </c>
      <c r="E865" s="421" t="s">
        <v>173</v>
      </c>
      <c r="F865" s="421" t="s">
        <v>1459</v>
      </c>
      <c r="G865" s="421" t="s">
        <v>1470</v>
      </c>
    </row>
    <row r="866" spans="1:7">
      <c r="A866" s="421">
        <v>8820400</v>
      </c>
      <c r="B866" s="421" t="s">
        <v>573</v>
      </c>
      <c r="C866" s="421" t="s">
        <v>1313</v>
      </c>
      <c r="D866" s="421" t="s">
        <v>474</v>
      </c>
      <c r="E866" s="421" t="s">
        <v>173</v>
      </c>
      <c r="F866" s="421" t="s">
        <v>1928</v>
      </c>
    </row>
    <row r="867" spans="1:7">
      <c r="A867" s="421">
        <v>8820302</v>
      </c>
      <c r="B867" s="421" t="s">
        <v>573</v>
      </c>
      <c r="C867" s="421" t="s">
        <v>1313</v>
      </c>
      <c r="D867" s="421" t="s">
        <v>204</v>
      </c>
      <c r="E867" s="421" t="s">
        <v>173</v>
      </c>
      <c r="F867" s="421" t="s">
        <v>1928</v>
      </c>
      <c r="G867" s="421" t="s">
        <v>1929</v>
      </c>
    </row>
    <row r="868" spans="1:7">
      <c r="A868" s="421">
        <v>8820402</v>
      </c>
      <c r="B868" s="421" t="s">
        <v>573</v>
      </c>
      <c r="C868" s="421" t="s">
        <v>1313</v>
      </c>
      <c r="D868" s="421" t="s">
        <v>235</v>
      </c>
      <c r="E868" s="421" t="s">
        <v>173</v>
      </c>
      <c r="F868" s="421" t="s">
        <v>1928</v>
      </c>
      <c r="G868" s="421" t="s">
        <v>459</v>
      </c>
    </row>
    <row r="869" spans="1:7">
      <c r="A869" s="421">
        <v>8820301</v>
      </c>
      <c r="B869" s="421" t="s">
        <v>573</v>
      </c>
      <c r="C869" s="421" t="s">
        <v>1313</v>
      </c>
      <c r="D869" s="421" t="s">
        <v>1155</v>
      </c>
      <c r="E869" s="421" t="s">
        <v>173</v>
      </c>
      <c r="F869" s="421" t="s">
        <v>1928</v>
      </c>
      <c r="G869" s="421" t="s">
        <v>1930</v>
      </c>
    </row>
    <row r="870" spans="1:7">
      <c r="A870" s="421">
        <v>8820301</v>
      </c>
      <c r="B870" s="421" t="s">
        <v>573</v>
      </c>
      <c r="C870" s="421" t="s">
        <v>1313</v>
      </c>
      <c r="D870" s="421" t="s">
        <v>1787</v>
      </c>
      <c r="E870" s="421" t="s">
        <v>173</v>
      </c>
      <c r="F870" s="421" t="s">
        <v>1928</v>
      </c>
      <c r="G870" s="421" t="s">
        <v>142</v>
      </c>
    </row>
    <row r="871" spans="1:7">
      <c r="A871" s="421">
        <v>8820401</v>
      </c>
      <c r="B871" s="421" t="s">
        <v>573</v>
      </c>
      <c r="C871" s="421" t="s">
        <v>1313</v>
      </c>
      <c r="D871" s="421" t="s">
        <v>1931</v>
      </c>
      <c r="E871" s="421" t="s">
        <v>173</v>
      </c>
      <c r="F871" s="421" t="s">
        <v>1928</v>
      </c>
      <c r="G871" s="421" t="s">
        <v>1938</v>
      </c>
    </row>
    <row r="872" spans="1:7">
      <c r="A872" s="421">
        <v>8820403</v>
      </c>
      <c r="B872" s="421" t="s">
        <v>573</v>
      </c>
      <c r="C872" s="421" t="s">
        <v>1313</v>
      </c>
      <c r="D872" s="421" t="s">
        <v>1649</v>
      </c>
      <c r="E872" s="421" t="s">
        <v>173</v>
      </c>
      <c r="F872" s="421" t="s">
        <v>1928</v>
      </c>
      <c r="G872" s="421" t="s">
        <v>32</v>
      </c>
    </row>
    <row r="873" spans="1:7">
      <c r="A873" s="421">
        <v>8820304</v>
      </c>
      <c r="B873" s="421" t="s">
        <v>573</v>
      </c>
      <c r="C873" s="421" t="s">
        <v>1313</v>
      </c>
      <c r="D873" s="421" t="s">
        <v>1932</v>
      </c>
      <c r="E873" s="421" t="s">
        <v>173</v>
      </c>
      <c r="F873" s="421" t="s">
        <v>1928</v>
      </c>
      <c r="G873" s="421" t="s">
        <v>594</v>
      </c>
    </row>
    <row r="874" spans="1:7">
      <c r="A874" s="421">
        <v>8821200</v>
      </c>
      <c r="B874" s="421" t="s">
        <v>573</v>
      </c>
      <c r="C874" s="421" t="s">
        <v>1793</v>
      </c>
      <c r="D874" s="421" t="s">
        <v>474</v>
      </c>
      <c r="E874" s="421" t="s">
        <v>173</v>
      </c>
      <c r="F874" s="421" t="s">
        <v>814</v>
      </c>
    </row>
    <row r="875" spans="1:7">
      <c r="A875" s="421">
        <v>8821201</v>
      </c>
      <c r="B875" s="421" t="s">
        <v>573</v>
      </c>
      <c r="C875" s="421" t="s">
        <v>1793</v>
      </c>
      <c r="D875" s="421" t="s">
        <v>69</v>
      </c>
      <c r="E875" s="421" t="s">
        <v>173</v>
      </c>
      <c r="F875" s="421" t="s">
        <v>814</v>
      </c>
      <c r="G875" s="421" t="s">
        <v>1622</v>
      </c>
    </row>
    <row r="876" spans="1:7">
      <c r="A876" s="421">
        <v>8821202</v>
      </c>
      <c r="B876" s="421" t="s">
        <v>573</v>
      </c>
      <c r="C876" s="421" t="s">
        <v>1793</v>
      </c>
      <c r="D876" s="421" t="s">
        <v>1414</v>
      </c>
      <c r="E876" s="421" t="s">
        <v>173</v>
      </c>
      <c r="F876" s="421" t="s">
        <v>814</v>
      </c>
      <c r="G876" s="421" t="s">
        <v>487</v>
      </c>
    </row>
    <row r="877" spans="1:7">
      <c r="A877" s="421">
        <v>8821203</v>
      </c>
      <c r="B877" s="421" t="s">
        <v>573</v>
      </c>
      <c r="C877" s="421" t="s">
        <v>1793</v>
      </c>
      <c r="D877" s="421" t="s">
        <v>1933</v>
      </c>
      <c r="E877" s="421" t="s">
        <v>173</v>
      </c>
      <c r="F877" s="421" t="s">
        <v>814</v>
      </c>
      <c r="G877" s="421" t="s">
        <v>1934</v>
      </c>
    </row>
  </sheetData>
  <sheetProtection sheet="1" objects="1" scenarios="1"/>
  <phoneticPr fontId="5"/>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rgb="FF92D050"/>
    <pageSetUpPr fitToPage="1"/>
  </sheetPr>
  <dimension ref="A1:J36"/>
  <sheetViews>
    <sheetView showGridLines="0" zoomScaleSheetLayoutView="100" workbookViewId="0">
      <selection activeCell="C14" sqref="C14"/>
    </sheetView>
  </sheetViews>
  <sheetFormatPr defaultColWidth="9.625" defaultRowHeight="27" customHeight="1"/>
  <cols>
    <col min="1" max="4" width="9.625" style="125"/>
    <col min="5" max="6" width="5.875" style="125" customWidth="1"/>
    <col min="7" max="8" width="9.625" style="125"/>
    <col min="9" max="9" width="13.5" style="125" customWidth="1"/>
    <col min="10" max="10" width="13.375" style="125" customWidth="1"/>
    <col min="11" max="16384" width="9.625" style="125"/>
  </cols>
  <sheetData>
    <row r="1" spans="1:10" ht="27" customHeight="1">
      <c r="A1" s="126" t="s">
        <v>15</v>
      </c>
      <c r="B1" s="126"/>
      <c r="C1" s="126"/>
      <c r="D1" s="153" t="s">
        <v>1</v>
      </c>
      <c r="E1" s="153"/>
      <c r="F1" s="153"/>
      <c r="G1" s="153"/>
      <c r="H1" s="153"/>
      <c r="I1" s="153"/>
      <c r="J1" s="153"/>
    </row>
    <row r="2" spans="1:10" ht="27" customHeight="1">
      <c r="A2" s="127" t="s">
        <v>49</v>
      </c>
      <c r="B2" s="127"/>
      <c r="C2" s="127"/>
      <c r="D2" s="127"/>
      <c r="E2" s="127"/>
      <c r="F2" s="127"/>
      <c r="G2" s="127"/>
      <c r="H2" s="127"/>
      <c r="I2" s="127"/>
      <c r="J2" s="127"/>
    </row>
    <row r="3" spans="1:10" ht="27" customHeight="1">
      <c r="A3" s="128" t="s">
        <v>93</v>
      </c>
      <c r="B3" s="128"/>
      <c r="C3" s="147">
        <f>'1. 申請書'!W16</f>
        <v>0</v>
      </c>
      <c r="D3" s="147"/>
      <c r="E3" s="147"/>
      <c r="F3" s="128" t="s">
        <v>27</v>
      </c>
      <c r="G3" s="128"/>
      <c r="H3" s="132">
        <f>'1. 申請書'!W17</f>
        <v>0</v>
      </c>
      <c r="I3" s="132"/>
      <c r="J3" s="132"/>
    </row>
    <row r="4" spans="1:10" ht="27" customHeight="1">
      <c r="A4" s="128" t="s">
        <v>101</v>
      </c>
      <c r="B4" s="128"/>
      <c r="C4" s="148">
        <f>受付書!C10</f>
        <v>0</v>
      </c>
      <c r="D4" s="154"/>
      <c r="E4" s="160" t="str">
        <f>'1. 申請書'!W15</f>
        <v/>
      </c>
      <c r="F4" s="160"/>
      <c r="G4" s="160"/>
      <c r="H4" s="160"/>
      <c r="I4" s="160"/>
      <c r="J4" s="177"/>
    </row>
    <row r="5" spans="1:10" ht="9.75" customHeight="1">
      <c r="A5" s="129"/>
      <c r="B5" s="129"/>
      <c r="C5" s="149"/>
      <c r="D5" s="149"/>
      <c r="E5" s="149"/>
      <c r="F5" s="129"/>
      <c r="G5" s="129"/>
      <c r="H5" s="149"/>
      <c r="I5" s="149"/>
      <c r="J5" s="149"/>
    </row>
    <row r="6" spans="1:10" ht="24.75" customHeight="1">
      <c r="A6" s="130" t="s">
        <v>52</v>
      </c>
      <c r="B6" s="143"/>
      <c r="C6" s="143"/>
      <c r="D6" s="143"/>
      <c r="E6" s="143"/>
      <c r="F6" s="161"/>
      <c r="G6" s="163" t="s">
        <v>119</v>
      </c>
      <c r="H6" s="163"/>
      <c r="I6" s="130" t="s">
        <v>92</v>
      </c>
      <c r="J6" s="161"/>
    </row>
    <row r="7" spans="1:10" ht="24.75" customHeight="1">
      <c r="A7" s="131" t="s">
        <v>72</v>
      </c>
      <c r="B7" s="144" t="s">
        <v>132</v>
      </c>
      <c r="C7" s="150"/>
      <c r="D7" s="150"/>
      <c r="E7" s="150"/>
      <c r="F7" s="162"/>
      <c r="G7" s="131" t="str">
        <f>IF(OR(受付書!C14='2. 事業計画書兼収支予算書（入力箇所あり）'!B7,受付書!C14='データシート（さわらない）'!A3),"〇","")</f>
        <v/>
      </c>
      <c r="H7" s="152"/>
      <c r="I7" s="176"/>
      <c r="J7" s="178"/>
    </row>
    <row r="8" spans="1:10" ht="24.75" customHeight="1">
      <c r="A8" s="132" t="s">
        <v>74</v>
      </c>
      <c r="B8" s="144" t="s">
        <v>143</v>
      </c>
      <c r="C8" s="150"/>
      <c r="D8" s="150"/>
      <c r="E8" s="150"/>
      <c r="F8" s="162"/>
      <c r="G8" s="131" t="str">
        <f>IF(OR(受付書!C14=B8,受付書!C14='データシート（さわらない）'!A5),"〇","")</f>
        <v/>
      </c>
      <c r="H8" s="152"/>
      <c r="I8" s="176"/>
      <c r="J8" s="178"/>
    </row>
    <row r="9" spans="1:10" ht="24.75" customHeight="1">
      <c r="A9" s="132" t="s">
        <v>79</v>
      </c>
      <c r="B9" s="144" t="s">
        <v>107</v>
      </c>
      <c r="C9" s="150"/>
      <c r="D9" s="150"/>
      <c r="E9" s="150"/>
      <c r="F9" s="162"/>
      <c r="G9" s="131" t="str">
        <f>IF(受付書!C14='2. 事業計画書兼収支予算書（入力箇所あり）'!B9,"〇","")</f>
        <v/>
      </c>
      <c r="H9" s="152"/>
      <c r="I9" s="176"/>
      <c r="J9" s="178"/>
    </row>
    <row r="10" spans="1:10" ht="24.75" customHeight="1">
      <c r="A10" s="132" t="s">
        <v>88</v>
      </c>
      <c r="B10" s="144" t="s">
        <v>129</v>
      </c>
      <c r="C10" s="150"/>
      <c r="D10" s="150"/>
      <c r="E10" s="150"/>
      <c r="F10" s="162"/>
      <c r="G10" s="131" t="str">
        <f>IF(受付書!C14='2. 事業計画書兼収支予算書（入力箇所あり）'!B10,"〇","")</f>
        <v/>
      </c>
      <c r="H10" s="152"/>
      <c r="I10" s="176"/>
      <c r="J10" s="178"/>
    </row>
    <row r="11" spans="1:10" ht="26.25" customHeight="1">
      <c r="A11" s="132" t="s">
        <v>130</v>
      </c>
      <c r="B11" s="144" t="s">
        <v>24</v>
      </c>
      <c r="C11" s="150"/>
      <c r="D11" s="150"/>
      <c r="E11" s="150"/>
      <c r="F11" s="162"/>
      <c r="G11" s="131" t="str">
        <f>IF(受付書!C14='2. 事業計画書兼収支予算書（入力箇所あり）'!B11,"〇","")</f>
        <v/>
      </c>
      <c r="H11" s="152"/>
      <c r="I11" s="176"/>
      <c r="J11" s="178"/>
    </row>
    <row r="12" spans="1:10" ht="26.25" customHeight="1">
      <c r="A12" s="132" t="s">
        <v>145</v>
      </c>
      <c r="B12" s="144" t="s">
        <v>29</v>
      </c>
      <c r="C12" s="150"/>
      <c r="D12" s="150"/>
      <c r="E12" s="150"/>
      <c r="F12" s="162"/>
      <c r="G12" s="131" t="str">
        <f>IF(受付書!C14='2. 事業計画書兼収支予算書（入力箇所あり）'!B12,"〇","")</f>
        <v/>
      </c>
      <c r="H12" s="152"/>
      <c r="I12" s="176"/>
      <c r="J12" s="178"/>
    </row>
    <row r="13" spans="1:10" ht="26.25" customHeight="1">
      <c r="A13" s="132" t="s">
        <v>153</v>
      </c>
      <c r="B13" s="144" t="s">
        <v>184</v>
      </c>
      <c r="C13" s="150"/>
      <c r="D13" s="150"/>
      <c r="E13" s="150"/>
      <c r="F13" s="162"/>
      <c r="G13" s="131" t="str">
        <f>IF(受付書!C14='2. 事業計画書兼収支予算書（入力箇所あり）'!B13,"〇","")</f>
        <v/>
      </c>
      <c r="H13" s="152"/>
      <c r="I13" s="176"/>
      <c r="J13" s="178"/>
    </row>
    <row r="14" spans="1:10" ht="26.25" customHeight="1">
      <c r="A14" s="133"/>
      <c r="B14" s="145"/>
      <c r="C14" s="145"/>
      <c r="D14" s="145"/>
      <c r="E14" s="145"/>
      <c r="F14" s="145"/>
      <c r="G14" s="133"/>
      <c r="H14" s="133"/>
      <c r="I14" s="133"/>
      <c r="J14" s="133"/>
    </row>
    <row r="15" spans="1:10" ht="26.25" customHeight="1">
      <c r="A15" s="134" t="s">
        <v>105</v>
      </c>
      <c r="B15" s="134"/>
      <c r="C15" s="134"/>
      <c r="D15" s="134"/>
      <c r="E15" s="134"/>
      <c r="F15" s="134"/>
      <c r="G15" s="134"/>
      <c r="H15" s="134"/>
      <c r="I15" s="134"/>
      <c r="J15" s="134"/>
    </row>
    <row r="16" spans="1:10" ht="22.5" customHeight="1">
      <c r="A16" s="135"/>
      <c r="B16" s="135"/>
      <c r="C16" s="135"/>
      <c r="D16" s="135"/>
      <c r="E16" s="135"/>
      <c r="F16" s="135"/>
      <c r="G16" s="135"/>
      <c r="H16" s="135"/>
      <c r="I16" s="135"/>
      <c r="J16" s="135"/>
    </row>
    <row r="17" spans="1:10" ht="22.5" customHeight="1">
      <c r="A17" s="135"/>
      <c r="B17" s="135"/>
      <c r="C17" s="135"/>
      <c r="D17" s="135"/>
      <c r="E17" s="135"/>
      <c r="F17" s="135"/>
      <c r="G17" s="135"/>
      <c r="H17" s="135"/>
      <c r="I17" s="135"/>
      <c r="J17" s="135"/>
    </row>
    <row r="18" spans="1:10" ht="22.5" customHeight="1">
      <c r="A18" s="135"/>
      <c r="B18" s="135"/>
      <c r="C18" s="135"/>
      <c r="D18" s="135"/>
      <c r="E18" s="135"/>
      <c r="F18" s="135"/>
      <c r="G18" s="135"/>
      <c r="H18" s="135"/>
      <c r="I18" s="135"/>
      <c r="J18" s="135"/>
    </row>
    <row r="19" spans="1:10" ht="22.5" customHeight="1">
      <c r="A19" s="135"/>
      <c r="B19" s="135"/>
      <c r="C19" s="135"/>
      <c r="D19" s="135"/>
      <c r="E19" s="135"/>
      <c r="F19" s="135"/>
      <c r="G19" s="135"/>
      <c r="H19" s="135"/>
      <c r="I19" s="135"/>
      <c r="J19" s="135"/>
    </row>
    <row r="20" spans="1:10" ht="22.5" customHeight="1">
      <c r="A20" s="135"/>
      <c r="B20" s="135"/>
      <c r="C20" s="135"/>
      <c r="D20" s="135"/>
      <c r="E20" s="135"/>
      <c r="F20" s="135"/>
      <c r="G20" s="135"/>
      <c r="H20" s="135"/>
      <c r="I20" s="135"/>
      <c r="J20" s="135"/>
    </row>
    <row r="21" spans="1:10" ht="26.25" customHeight="1"/>
    <row r="22" spans="1:10" ht="24.75" customHeight="1">
      <c r="A22" s="136" t="s">
        <v>4</v>
      </c>
      <c r="B22" s="136"/>
      <c r="C22" s="151"/>
      <c r="D22" s="151"/>
    </row>
    <row r="23" spans="1:10" ht="24.75" customHeight="1">
      <c r="A23" s="137" t="s">
        <v>9</v>
      </c>
      <c r="B23" s="137"/>
      <c r="C23" s="137"/>
      <c r="D23" s="137" t="s">
        <v>21</v>
      </c>
      <c r="E23" s="137"/>
      <c r="F23" s="137"/>
      <c r="G23" s="137" t="s">
        <v>37</v>
      </c>
      <c r="H23" s="137"/>
      <c r="I23" s="137"/>
      <c r="J23" s="137"/>
    </row>
    <row r="24" spans="1:10" ht="41.25" customHeight="1">
      <c r="A24" s="132" t="s">
        <v>43</v>
      </c>
      <c r="B24" s="132"/>
      <c r="C24" s="132"/>
      <c r="D24" s="155" t="str">
        <f>'1. 申請書'!C35</f>
        <v/>
      </c>
      <c r="E24" s="155"/>
      <c r="F24" s="155"/>
      <c r="G24" s="164" t="s">
        <v>51</v>
      </c>
      <c r="H24" s="171"/>
      <c r="I24" s="171"/>
      <c r="J24" s="171"/>
    </row>
    <row r="25" spans="1:10" ht="41.25" customHeight="1">
      <c r="A25" s="131" t="s">
        <v>367</v>
      </c>
      <c r="B25" s="146"/>
      <c r="C25" s="152"/>
      <c r="D25" s="156" t="e">
        <f>D26-D24</f>
        <v>#VALUE!</v>
      </c>
      <c r="E25" s="156"/>
      <c r="F25" s="156"/>
      <c r="G25" s="165"/>
      <c r="H25" s="172"/>
      <c r="I25" s="172"/>
      <c r="J25" s="179"/>
    </row>
    <row r="26" spans="1:10" ht="30" customHeight="1">
      <c r="A26" s="132" t="s">
        <v>13</v>
      </c>
      <c r="B26" s="132"/>
      <c r="C26" s="132"/>
      <c r="D26" s="155">
        <f>受付書!G6</f>
        <v>0</v>
      </c>
      <c r="E26" s="155"/>
      <c r="F26" s="155"/>
      <c r="G26" s="166"/>
      <c r="H26" s="166"/>
      <c r="I26" s="166"/>
      <c r="J26" s="166"/>
    </row>
    <row r="27" spans="1:10" ht="24.75" customHeight="1">
      <c r="A27" s="138"/>
      <c r="B27" s="138"/>
      <c r="C27" s="151"/>
      <c r="D27" s="151"/>
    </row>
    <row r="28" spans="1:10" ht="24.75" customHeight="1">
      <c r="A28" s="139" t="s">
        <v>8</v>
      </c>
      <c r="B28" s="139"/>
      <c r="C28" s="151"/>
      <c r="D28" s="151"/>
    </row>
    <row r="29" spans="1:10" ht="41.25" customHeight="1">
      <c r="A29" s="140"/>
      <c r="B29" s="140"/>
      <c r="C29" s="140"/>
      <c r="D29" s="157"/>
      <c r="E29" s="157"/>
      <c r="F29" s="157"/>
      <c r="G29" s="167"/>
      <c r="H29" s="173"/>
      <c r="I29" s="173"/>
      <c r="J29" s="173"/>
    </row>
    <row r="30" spans="1:10" ht="41.25" customHeight="1">
      <c r="A30" s="140"/>
      <c r="B30" s="140"/>
      <c r="C30" s="140"/>
      <c r="D30" s="157"/>
      <c r="E30" s="157"/>
      <c r="F30" s="157"/>
      <c r="G30" s="167"/>
      <c r="H30" s="173"/>
      <c r="I30" s="173"/>
      <c r="J30" s="173"/>
    </row>
    <row r="31" spans="1:10" ht="41.25" customHeight="1">
      <c r="A31" s="140"/>
      <c r="B31" s="140"/>
      <c r="C31" s="140"/>
      <c r="D31" s="157"/>
      <c r="E31" s="157"/>
      <c r="F31" s="157"/>
      <c r="G31" s="167"/>
      <c r="H31" s="173"/>
      <c r="I31" s="173"/>
      <c r="J31" s="173"/>
    </row>
    <row r="32" spans="1:10" ht="41.25" customHeight="1">
      <c r="A32" s="140"/>
      <c r="B32" s="140"/>
      <c r="C32" s="140"/>
      <c r="D32" s="157"/>
      <c r="E32" s="157"/>
      <c r="F32" s="157"/>
      <c r="G32" s="167"/>
      <c r="H32" s="173"/>
      <c r="I32" s="173"/>
      <c r="J32" s="173"/>
    </row>
    <row r="33" spans="1:10" ht="30" customHeight="1">
      <c r="A33" s="141" t="s">
        <v>1956</v>
      </c>
      <c r="B33" s="141"/>
      <c r="C33" s="141"/>
      <c r="D33" s="158">
        <f>SUM(D29:F32)</f>
        <v>0</v>
      </c>
      <c r="E33" s="158"/>
      <c r="F33" s="158"/>
      <c r="G33" s="168" t="s">
        <v>1955</v>
      </c>
      <c r="H33" s="174"/>
      <c r="I33" s="174"/>
      <c r="J33" s="174"/>
    </row>
    <row r="34" spans="1:10" ht="26.25" customHeight="1">
      <c r="A34" s="132" t="s">
        <v>298</v>
      </c>
      <c r="B34" s="132"/>
      <c r="C34" s="132"/>
      <c r="D34" s="157"/>
      <c r="E34" s="157"/>
      <c r="F34" s="157"/>
      <c r="G34" s="169"/>
      <c r="H34" s="175"/>
      <c r="I34" s="175"/>
      <c r="J34" s="175"/>
    </row>
    <row r="35" spans="1:10" ht="30" customHeight="1">
      <c r="A35" s="142" t="s">
        <v>13</v>
      </c>
      <c r="B35" s="142"/>
      <c r="C35" s="142"/>
      <c r="D35" s="159">
        <f>D33+D34</f>
        <v>0</v>
      </c>
      <c r="E35" s="159"/>
      <c r="F35" s="159"/>
      <c r="G35" s="170"/>
      <c r="H35" s="170"/>
      <c r="I35" s="170"/>
      <c r="J35" s="170"/>
    </row>
    <row r="36" spans="1:10" ht="27" customHeight="1">
      <c r="A36" s="138"/>
      <c r="B36" s="138"/>
      <c r="C36" s="151"/>
      <c r="D36" s="151"/>
    </row>
  </sheetData>
  <sheetProtection sheet="1" objects="1" scenarios="1"/>
  <mergeCells count="70">
    <mergeCell ref="D1:J1"/>
    <mergeCell ref="A2:J2"/>
    <mergeCell ref="A3:B3"/>
    <mergeCell ref="C3:E3"/>
    <mergeCell ref="F3:G3"/>
    <mergeCell ref="H3:J3"/>
    <mergeCell ref="A4:B4"/>
    <mergeCell ref="C4:D4"/>
    <mergeCell ref="E4:J4"/>
    <mergeCell ref="A6:F6"/>
    <mergeCell ref="G6:H6"/>
    <mergeCell ref="I6:J6"/>
    <mergeCell ref="B7:F7"/>
    <mergeCell ref="G7:H7"/>
    <mergeCell ref="I7:J7"/>
    <mergeCell ref="B8:F8"/>
    <mergeCell ref="G8:H8"/>
    <mergeCell ref="I8:J8"/>
    <mergeCell ref="B9:F9"/>
    <mergeCell ref="G9:H9"/>
    <mergeCell ref="I9:J9"/>
    <mergeCell ref="B10:F10"/>
    <mergeCell ref="G10:H10"/>
    <mergeCell ref="I10:J10"/>
    <mergeCell ref="B11:F11"/>
    <mergeCell ref="G11:H11"/>
    <mergeCell ref="I11:J11"/>
    <mergeCell ref="B12:F12"/>
    <mergeCell ref="G12:H12"/>
    <mergeCell ref="I12:J12"/>
    <mergeCell ref="B13:F13"/>
    <mergeCell ref="G13:H13"/>
    <mergeCell ref="I13:J13"/>
    <mergeCell ref="A15:J15"/>
    <mergeCell ref="A22:B22"/>
    <mergeCell ref="A23:C23"/>
    <mergeCell ref="D23:F23"/>
    <mergeCell ref="G23:J23"/>
    <mergeCell ref="A24:C24"/>
    <mergeCell ref="D24:F24"/>
    <mergeCell ref="G24:J24"/>
    <mergeCell ref="A25:C25"/>
    <mergeCell ref="D25:F25"/>
    <mergeCell ref="G25:J25"/>
    <mergeCell ref="A26:C26"/>
    <mergeCell ref="D26:F26"/>
    <mergeCell ref="G26:J26"/>
    <mergeCell ref="A28:B28"/>
    <mergeCell ref="A29:C29"/>
    <mergeCell ref="D29:F29"/>
    <mergeCell ref="G29:J29"/>
    <mergeCell ref="A30:C30"/>
    <mergeCell ref="D30:F30"/>
    <mergeCell ref="G30:J30"/>
    <mergeCell ref="A31:C31"/>
    <mergeCell ref="D31:F31"/>
    <mergeCell ref="G31:J31"/>
    <mergeCell ref="A32:C32"/>
    <mergeCell ref="D32:F32"/>
    <mergeCell ref="G32:J32"/>
    <mergeCell ref="A33:C33"/>
    <mergeCell ref="D33:F33"/>
    <mergeCell ref="G33:J33"/>
    <mergeCell ref="A34:C34"/>
    <mergeCell ref="D34:F34"/>
    <mergeCell ref="G34:J34"/>
    <mergeCell ref="A35:C35"/>
    <mergeCell ref="D35:F35"/>
    <mergeCell ref="G35:J35"/>
    <mergeCell ref="A16:J20"/>
  </mergeCells>
  <phoneticPr fontId="5"/>
  <conditionalFormatting sqref="D34:F34 A29:F29">
    <cfRule type="containsBlanks" dxfId="16" priority="4">
      <formula>LEN(TRIM(A29))=0</formula>
    </cfRule>
  </conditionalFormatting>
  <conditionalFormatting sqref="A16:J20">
    <cfRule type="containsBlanks" dxfId="15" priority="3">
      <formula>LEN(TRIM(A16))=0</formula>
    </cfRule>
  </conditionalFormatting>
  <dataValidations count="2">
    <dataValidation imeMode="hiragana" allowBlank="1" showDropDown="0" showInputMessage="1" showErrorMessage="1" sqref="A29:C32 A16:J20 G29:J32"/>
    <dataValidation imeMode="halfAlpha" allowBlank="1" showDropDown="0" showInputMessage="1" showErrorMessage="1" sqref="D29:F32 D34:F34"/>
  </dataValidations>
  <printOptions horizontalCentered="1"/>
  <pageMargins left="0" right="0" top="0.19685039370078741" bottom="0.19685039370078741" header="0.31496062992125984" footer="0.31496062992125984"/>
  <pageSetup paperSize="9" scale="92"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7"/>
  <dimension ref="A1:AH64"/>
  <sheetViews>
    <sheetView showGridLines="0" view="pageBreakPreview" zoomScale="115" zoomScaleSheetLayoutView="115" workbookViewId="0">
      <selection activeCell="C31" sqref="B30:AF32"/>
    </sheetView>
  </sheetViews>
  <sheetFormatPr defaultColWidth="2.5" defaultRowHeight="15" customHeight="1"/>
  <cols>
    <col min="1" max="16384" width="2.5" style="180"/>
  </cols>
  <sheetData>
    <row r="1" spans="1:33" ht="15" customHeight="1">
      <c r="A1" s="180" t="s">
        <v>116</v>
      </c>
    </row>
    <row r="2" spans="1:33" ht="15" customHeight="1">
      <c r="A2" s="18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196">
        <f>受付書!J6</f>
        <v>0</v>
      </c>
      <c r="AA3" s="196"/>
      <c r="AB3" s="196"/>
      <c r="AC3" s="196"/>
      <c r="AD3" s="196"/>
      <c r="AE3" s="196"/>
      <c r="AF3" s="196"/>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197" t="s">
        <v>1727</v>
      </c>
      <c r="AA4" s="197"/>
      <c r="AB4" s="197"/>
      <c r="AC4" s="197"/>
      <c r="AD4" s="197"/>
      <c r="AE4" s="197"/>
      <c r="AF4" s="197"/>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1945</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'1. 申請書'!W15</f>
        <v/>
      </c>
      <c r="F11" s="106"/>
      <c r="G11" s="106"/>
      <c r="H11" s="106"/>
      <c r="I11" s="106"/>
      <c r="J11" s="106"/>
      <c r="K11" s="106"/>
      <c r="L11" s="106"/>
      <c r="M11" s="106"/>
      <c r="N11" s="106"/>
      <c r="O11" s="106"/>
      <c r="P11" s="106"/>
      <c r="Q11" s="183"/>
      <c r="R11" s="183"/>
      <c r="S11" s="183"/>
      <c r="T11" s="183"/>
      <c r="U11" s="183"/>
      <c r="V11" s="183"/>
      <c r="W11" s="183"/>
      <c r="X11" s="183"/>
      <c r="Y11" s="183"/>
      <c r="Z11" s="183"/>
      <c r="AA11" s="183"/>
      <c r="AB11" s="183"/>
      <c r="AC11" s="183"/>
      <c r="AD11" s="183"/>
      <c r="AE11" s="183"/>
      <c r="AF11" s="183"/>
      <c r="AG11" s="199"/>
    </row>
    <row r="12" spans="1:33" ht="15" customHeight="1">
      <c r="A12" s="95"/>
      <c r="B12" s="103" t="s">
        <v>175</v>
      </c>
      <c r="C12" s="103"/>
      <c r="E12" s="106">
        <f>'1. 申請書'!W16</f>
        <v>0</v>
      </c>
      <c r="F12" s="106"/>
      <c r="G12" s="106"/>
      <c r="H12" s="106"/>
      <c r="I12" s="106"/>
      <c r="J12" s="106"/>
      <c r="K12" s="106"/>
      <c r="L12" s="106"/>
      <c r="M12" s="106"/>
      <c r="N12" s="106"/>
      <c r="O12" s="106"/>
      <c r="P12" s="106"/>
      <c r="Q12" s="183"/>
      <c r="R12" s="183"/>
      <c r="S12" s="183"/>
      <c r="T12" s="183"/>
      <c r="U12" s="183"/>
      <c r="V12" s="183"/>
      <c r="W12" s="183"/>
      <c r="X12" s="183"/>
      <c r="Y12" s="183"/>
      <c r="Z12" s="183"/>
      <c r="AA12" s="183"/>
      <c r="AB12" s="183"/>
      <c r="AC12" s="183"/>
      <c r="AD12" s="183"/>
      <c r="AE12" s="183"/>
      <c r="AF12" s="183"/>
      <c r="AG12" s="199"/>
    </row>
    <row r="13" spans="1:33" ht="15" customHeight="1">
      <c r="A13" s="95"/>
      <c r="B13" s="108"/>
      <c r="C13" s="108"/>
      <c r="E13" s="106" t="str">
        <f>'1. 申請書'!W17&amp;"　様"</f>
        <v>0　様</v>
      </c>
      <c r="F13" s="106"/>
      <c r="G13" s="106"/>
      <c r="H13" s="106"/>
      <c r="I13" s="106"/>
      <c r="J13" s="106"/>
      <c r="K13" s="106"/>
      <c r="L13" s="106"/>
      <c r="M13" s="106"/>
      <c r="N13" s="106"/>
      <c r="O13" s="106"/>
      <c r="P13" s="106"/>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"&amp;TEXT('1. 申請書'!AF3,"[$-ja-JP]ggge年m月d日")&amp;"付けをもって申請のあった水産業販路拡大等支援事業"&amp;"（"&amp;受付書!C14&amp;"）"&amp;"について次のとおり補助することを決定したので、延岡市補助金等の交付に関する規則第６条第１項の規定に基づいて通知します。"</f>
        <v>　明治33年1月0日付けをもって申請のあった水産業販路拡大等支援事業（）について次のとおり補助することを決定したので、延岡市補助金等の交付に関する規則第６条第１項の規定に基づいて通知します。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08"/>
      <c r="C22" s="183"/>
      <c r="D22" s="183"/>
      <c r="E22" s="117"/>
      <c r="F22" s="117"/>
      <c r="G22" s="117"/>
      <c r="H22" s="117"/>
      <c r="I22" s="117"/>
      <c r="J22" s="117"/>
      <c r="K22" s="117"/>
      <c r="L22" s="183"/>
      <c r="M22" s="183"/>
      <c r="N22" s="183"/>
      <c r="O22" s="183"/>
      <c r="P22" s="183"/>
      <c r="Q22" s="183"/>
      <c r="R22" s="183"/>
      <c r="S22" s="183"/>
      <c r="T22" s="183"/>
      <c r="U22" s="183"/>
      <c r="V22" s="183"/>
      <c r="W22" s="183"/>
      <c r="X22" s="183"/>
      <c r="Y22" s="183"/>
      <c r="Z22" s="183"/>
      <c r="AA22" s="183"/>
      <c r="AB22" s="183"/>
      <c r="AC22" s="183"/>
      <c r="AD22" s="183"/>
      <c r="AE22" s="183"/>
      <c r="AF22" s="183"/>
      <c r="AG22" s="199"/>
    </row>
    <row r="23" spans="1:34" ht="15" customHeight="1">
      <c r="A23" s="95"/>
      <c r="B23" s="103" t="s">
        <v>85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99"/>
    </row>
    <row r="24" spans="1:34" ht="15" customHeight="1">
      <c r="A24" s="95"/>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99"/>
    </row>
    <row r="25" spans="1:34" ht="15" customHeight="1">
      <c r="A25" s="95"/>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8" t="s">
        <v>518</v>
      </c>
      <c r="C26" s="108"/>
      <c r="D26" s="108"/>
      <c r="E26" s="108"/>
      <c r="F26" s="108"/>
      <c r="G26" s="108"/>
      <c r="I26" s="194" t="str">
        <f>受付書!G4</f>
        <v/>
      </c>
      <c r="J26" s="194"/>
      <c r="K26" s="194"/>
      <c r="L26" s="194"/>
      <c r="M26" s="194"/>
      <c r="N26" s="194"/>
      <c r="U26" s="108"/>
      <c r="V26" s="108"/>
      <c r="W26" s="108"/>
      <c r="X26" s="108"/>
      <c r="Y26" s="108"/>
      <c r="Z26" s="108"/>
      <c r="AA26" s="108"/>
      <c r="AB26" s="108"/>
      <c r="AC26" s="108"/>
      <c r="AD26" s="108"/>
      <c r="AE26" s="108"/>
      <c r="AF26" s="108"/>
      <c r="AG26" s="199"/>
    </row>
    <row r="27" spans="1:34" ht="15" customHeight="1">
      <c r="A27" s="95"/>
      <c r="B27" s="108"/>
      <c r="C27" s="108"/>
      <c r="D27" s="108"/>
      <c r="E27" s="108"/>
      <c r="F27" s="108"/>
      <c r="G27" s="108"/>
      <c r="I27" s="194"/>
      <c r="J27" s="194"/>
      <c r="K27" s="194"/>
      <c r="L27" s="194"/>
      <c r="M27" s="194"/>
      <c r="N27" s="194"/>
      <c r="U27" s="108"/>
      <c r="V27" s="108"/>
      <c r="W27" s="108"/>
      <c r="X27" s="108"/>
      <c r="Y27" s="108"/>
      <c r="Z27" s="108"/>
      <c r="AA27" s="108"/>
      <c r="AB27" s="108"/>
      <c r="AC27" s="108"/>
      <c r="AD27" s="108"/>
      <c r="AE27" s="108"/>
      <c r="AF27" s="108"/>
      <c r="AG27" s="199"/>
    </row>
    <row r="28" spans="1:34" ht="15" customHeight="1">
      <c r="A28" s="95"/>
      <c r="B28" s="108" t="s">
        <v>380</v>
      </c>
      <c r="C28" s="108"/>
      <c r="D28" s="108"/>
      <c r="E28" s="108"/>
      <c r="F28" s="108"/>
      <c r="G28" s="108"/>
      <c r="H28" s="108"/>
      <c r="I28" s="108"/>
      <c r="J28" s="108"/>
      <c r="K28" s="108"/>
      <c r="L28" s="195"/>
      <c r="M28" s="195"/>
      <c r="N28" s="195"/>
      <c r="O28" s="195"/>
      <c r="P28" s="195"/>
      <c r="Q28" s="195"/>
      <c r="R28" s="195"/>
      <c r="S28" s="195"/>
      <c r="T28" s="195"/>
      <c r="U28" s="195"/>
      <c r="V28" s="108"/>
      <c r="W28" s="108"/>
      <c r="X28" s="108"/>
      <c r="Y28" s="108"/>
      <c r="Z28" s="108"/>
      <c r="AA28" s="108"/>
      <c r="AB28" s="108"/>
      <c r="AC28" s="108"/>
      <c r="AD28" s="108"/>
      <c r="AE28" s="108"/>
      <c r="AF28" s="108"/>
      <c r="AG28" s="199"/>
    </row>
    <row r="29" spans="1:34" ht="15" customHeight="1">
      <c r="A29" s="95"/>
      <c r="B29" s="121" t="s">
        <v>522</v>
      </c>
      <c r="C29" s="121"/>
      <c r="D29" s="191" t="s">
        <v>523</v>
      </c>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9"/>
    </row>
    <row r="30" spans="1:34" ht="15" customHeight="1">
      <c r="A30" s="95"/>
      <c r="B30" s="186" t="s">
        <v>524</v>
      </c>
      <c r="C30" s="186"/>
      <c r="D30" s="192" t="s">
        <v>532</v>
      </c>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9"/>
    </row>
    <row r="31" spans="1:34" ht="15" customHeight="1">
      <c r="A31" s="95"/>
      <c r="B31" s="187"/>
      <c r="C31" s="190"/>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9"/>
    </row>
    <row r="32" spans="1:34" ht="15" customHeight="1">
      <c r="A32" s="95"/>
      <c r="B32" s="187"/>
      <c r="C32" s="190"/>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9"/>
    </row>
    <row r="33" spans="1:33" ht="15" customHeight="1">
      <c r="A33" s="95"/>
      <c r="B33" s="186" t="s">
        <v>538</v>
      </c>
      <c r="C33" s="186"/>
      <c r="D33" s="192" t="s">
        <v>195</v>
      </c>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9"/>
    </row>
    <row r="34" spans="1:33" ht="15" customHeight="1">
      <c r="A34" s="95"/>
      <c r="B34" s="187"/>
      <c r="C34" s="190"/>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9"/>
    </row>
    <row r="35" spans="1:33" ht="15" customHeight="1">
      <c r="A35" s="95"/>
      <c r="B35" s="187"/>
      <c r="C35" s="190"/>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9"/>
    </row>
    <row r="36" spans="1:33" ht="15" customHeight="1">
      <c r="A36" s="95"/>
      <c r="B36" s="186" t="s">
        <v>539</v>
      </c>
      <c r="C36" s="186"/>
      <c r="D36" s="192" t="s">
        <v>544</v>
      </c>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9"/>
    </row>
    <row r="37" spans="1:33" ht="15" customHeight="1">
      <c r="A37" s="95"/>
      <c r="B37" s="187"/>
      <c r="C37" s="190"/>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9"/>
    </row>
    <row r="38" spans="1:33" ht="15" customHeight="1">
      <c r="A38" s="95"/>
      <c r="B38" s="187"/>
      <c r="C38" s="190"/>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9"/>
    </row>
    <row r="39" spans="1:33" ht="15" customHeight="1">
      <c r="A39" s="95"/>
      <c r="B39" s="186" t="s">
        <v>547</v>
      </c>
      <c r="C39" s="186"/>
      <c r="D39" s="192" t="s">
        <v>549</v>
      </c>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9"/>
    </row>
    <row r="40" spans="1:33" ht="15" customHeight="1">
      <c r="A40" s="95"/>
      <c r="B40" s="187"/>
      <c r="C40" s="190"/>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9"/>
    </row>
    <row r="41" spans="1:33" ht="15" customHeight="1">
      <c r="A41" s="95"/>
      <c r="B41" s="187"/>
      <c r="C41" s="190"/>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9"/>
    </row>
    <row r="42" spans="1:33" ht="15" customHeight="1">
      <c r="A42" s="95"/>
      <c r="B42" s="186" t="s">
        <v>507</v>
      </c>
      <c r="C42" s="186"/>
      <c r="D42" s="192" t="s">
        <v>552</v>
      </c>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9"/>
    </row>
    <row r="43" spans="1:33" ht="15" customHeight="1">
      <c r="A43" s="95"/>
      <c r="B43" s="187"/>
      <c r="C43" s="190"/>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9"/>
    </row>
    <row r="44" spans="1:33" ht="15" customHeight="1">
      <c r="A44" s="95"/>
      <c r="B44" s="187"/>
      <c r="C44" s="190"/>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9"/>
    </row>
    <row r="45" spans="1:33" ht="15" customHeight="1">
      <c r="A45" s="95"/>
      <c r="B45" s="186" t="s">
        <v>556</v>
      </c>
      <c r="C45" s="186"/>
      <c r="D45" s="192" t="s">
        <v>232</v>
      </c>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9"/>
    </row>
    <row r="46" spans="1:33" ht="15" customHeight="1">
      <c r="A46" s="95"/>
      <c r="B46" s="187"/>
      <c r="C46" s="190"/>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9"/>
    </row>
    <row r="47" spans="1:33" ht="15" customHeight="1">
      <c r="A47" s="95"/>
      <c r="B47" s="108" t="s">
        <v>82</v>
      </c>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88" t="s">
        <v>246</v>
      </c>
      <c r="C48" s="188"/>
      <c r="D48" s="185" t="str">
        <f>"　補助対象事業完了後30日以内又は補助金の交付の決定を受けた日の属する年度の３月31日のいずれか早い日までに、補助事業実績報告書、収支計算書及び領収書等を提出してください。"</f>
        <v>　補助対象事業完了後30日以内又は補助金の交付の決定を受けた日の属する年度の３月31日のいずれか早い日までに、補助事業実績報告書、収支計算書及び領収書等を提出してください。</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99"/>
    </row>
    <row r="49" spans="1:33" ht="15" customHeight="1">
      <c r="A49" s="95"/>
      <c r="B49" s="188"/>
      <c r="C49" s="188"/>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99"/>
    </row>
    <row r="50" spans="1:33" ht="15" customHeight="1">
      <c r="A50" s="95"/>
      <c r="B50" s="108"/>
      <c r="C50" s="108"/>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99"/>
    </row>
    <row r="51" spans="1:33" ht="15" customHeight="1">
      <c r="A51" s="95"/>
      <c r="B51" s="188" t="s">
        <v>183</v>
      </c>
      <c r="C51" s="188"/>
      <c r="D51" s="193" t="s">
        <v>557</v>
      </c>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9"/>
    </row>
    <row r="52" spans="1:33" ht="15" customHeight="1">
      <c r="A52" s="95"/>
      <c r="B52" s="108"/>
      <c r="C52" s="108"/>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9"/>
    </row>
    <row r="53" spans="1:33" ht="15" customHeight="1">
      <c r="A53" s="95"/>
      <c r="B53" s="188" t="s">
        <v>58</v>
      </c>
      <c r="C53" s="188"/>
      <c r="D53" s="192" t="str">
        <f>"　この決定に不服がある場合は、"&amp;"令和7年　月　日"&amp;"までに申請の取下げができます。"</f>
        <v>　この決定に不服がある場合は、令和7年　月　日までに申請の取下げができます。</v>
      </c>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9"/>
    </row>
    <row r="54" spans="1:33" ht="15" customHeight="1">
      <c r="A54" s="95"/>
      <c r="B54" s="108"/>
      <c r="C54" s="108"/>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9"/>
    </row>
    <row r="55" spans="1:33" ht="15" customHeight="1">
      <c r="A55" s="182"/>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201"/>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3" ht="1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row>
    <row r="64" spans="1:33" ht="15" customHeight="1">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row>
  </sheetData>
  <sheetProtection sheet="1" objects="1" scenarios="1"/>
  <mergeCells count="28">
    <mergeCell ref="Z3:AF3"/>
    <mergeCell ref="Z4:AF4"/>
    <mergeCell ref="B11:C11"/>
    <mergeCell ref="B12:C12"/>
    <mergeCell ref="I26:N26"/>
    <mergeCell ref="B29:C29"/>
    <mergeCell ref="D29:AF29"/>
    <mergeCell ref="B30:C30"/>
    <mergeCell ref="B33:C33"/>
    <mergeCell ref="B36:C36"/>
    <mergeCell ref="B39:C39"/>
    <mergeCell ref="B42:C42"/>
    <mergeCell ref="B45:C45"/>
    <mergeCell ref="B48:C48"/>
    <mergeCell ref="B51:C51"/>
    <mergeCell ref="B53:C53"/>
    <mergeCell ref="B7:AF8"/>
    <mergeCell ref="B19:AF21"/>
    <mergeCell ref="B23:AF24"/>
    <mergeCell ref="D30:AF32"/>
    <mergeCell ref="D33:AF35"/>
    <mergeCell ref="D36:AF38"/>
    <mergeCell ref="D39:AF41"/>
    <mergeCell ref="D42:AF44"/>
    <mergeCell ref="D45:AF46"/>
    <mergeCell ref="D48:AF50"/>
    <mergeCell ref="D51:AF52"/>
    <mergeCell ref="D53:AF54"/>
  </mergeCells>
  <phoneticPr fontId="5"/>
  <conditionalFormatting sqref="Z4:AF4 Z3">
    <cfRule type="containsBlanks" dxfId="14" priority="1">
      <formula>LEN(TRIM(Z3))=0</formula>
    </cfRule>
  </conditionalFormatting>
  <dataValidations count="1">
    <dataValidation type="list" allowBlank="1" showDropDown="0" showInputMessage="1" showErrorMessage="1" sqref="L28:U28">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AH64"/>
  <sheetViews>
    <sheetView showGridLines="0" view="pageBreakPreview" zoomScale="115" zoomScaleSheetLayoutView="115" workbookViewId="0">
      <selection activeCell="C31" sqref="B30:AF32"/>
    </sheetView>
  </sheetViews>
  <sheetFormatPr defaultColWidth="2.5" defaultRowHeight="15" customHeight="1"/>
  <cols>
    <col min="1" max="16384" width="2.5" style="180"/>
  </cols>
  <sheetData>
    <row r="1" spans="1:33" ht="15" customHeight="1">
      <c r="A1" s="180" t="s">
        <v>116</v>
      </c>
    </row>
    <row r="2" spans="1:33" ht="15" customHeight="1">
      <c r="A2" s="181"/>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98"/>
    </row>
    <row r="3" spans="1:33" ht="15" customHeight="1">
      <c r="A3" s="95"/>
      <c r="B3" s="183"/>
      <c r="C3" s="183"/>
      <c r="D3" s="183"/>
      <c r="E3" s="183"/>
      <c r="F3" s="183"/>
      <c r="G3" s="183"/>
      <c r="H3" s="183"/>
      <c r="I3" s="183"/>
      <c r="J3" s="183"/>
      <c r="K3" s="183"/>
      <c r="L3" s="183"/>
      <c r="M3" s="183"/>
      <c r="N3" s="183"/>
      <c r="O3" s="183"/>
      <c r="P3" s="183"/>
      <c r="Q3" s="183"/>
      <c r="R3" s="183"/>
      <c r="S3" s="183"/>
      <c r="T3" s="183"/>
      <c r="U3" s="183"/>
      <c r="V3" s="183"/>
      <c r="W3" s="183"/>
      <c r="X3" s="183"/>
      <c r="Y3" s="183"/>
      <c r="Z3" s="196">
        <f>受付書!J6</f>
        <v>0</v>
      </c>
      <c r="AA3" s="196"/>
      <c r="AB3" s="196"/>
      <c r="AC3" s="196"/>
      <c r="AD3" s="196"/>
      <c r="AE3" s="196"/>
      <c r="AF3" s="196"/>
      <c r="AG3" s="199"/>
    </row>
    <row r="4" spans="1:33" ht="15" customHeight="1">
      <c r="A4" s="95"/>
      <c r="B4" s="183"/>
      <c r="C4" s="183"/>
      <c r="D4" s="183"/>
      <c r="E4" s="183"/>
      <c r="F4" s="183"/>
      <c r="G4" s="183"/>
      <c r="H4" s="183"/>
      <c r="I4" s="183"/>
      <c r="J4" s="183"/>
      <c r="K4" s="183"/>
      <c r="L4" s="183"/>
      <c r="M4" s="183"/>
      <c r="N4" s="183"/>
      <c r="O4" s="183"/>
      <c r="P4" s="183"/>
      <c r="Q4" s="183"/>
      <c r="R4" s="183"/>
      <c r="S4" s="183"/>
      <c r="T4" s="183"/>
      <c r="U4" s="183"/>
      <c r="V4" s="183"/>
      <c r="W4" s="104"/>
      <c r="X4" s="183"/>
      <c r="Y4" s="183"/>
      <c r="Z4" s="203" t="str">
        <f>TEXT(受付書!J4,"[$-ja-JP]ggge年m月d日")</f>
        <v>明治33年1月0日</v>
      </c>
      <c r="AA4" s="203"/>
      <c r="AB4" s="203"/>
      <c r="AC4" s="203"/>
      <c r="AD4" s="203"/>
      <c r="AE4" s="203"/>
      <c r="AF4" s="203"/>
      <c r="AG4" s="199"/>
    </row>
    <row r="5" spans="1:33" ht="15" customHeight="1">
      <c r="A5" s="95"/>
      <c r="B5" s="183"/>
      <c r="C5" s="183"/>
      <c r="D5" s="183"/>
      <c r="E5" s="183"/>
      <c r="F5" s="183"/>
      <c r="G5" s="183"/>
      <c r="H5" s="183"/>
      <c r="I5" s="183"/>
      <c r="J5" s="183"/>
      <c r="K5" s="183"/>
      <c r="L5" s="183"/>
      <c r="M5" s="183"/>
      <c r="N5" s="183"/>
      <c r="O5" s="183"/>
      <c r="P5" s="183"/>
      <c r="Q5" s="183"/>
      <c r="R5" s="183"/>
      <c r="S5" s="183"/>
      <c r="T5" s="183"/>
      <c r="U5" s="183"/>
      <c r="V5" s="183"/>
      <c r="W5" s="183"/>
      <c r="X5" s="183"/>
      <c r="Y5" s="121"/>
      <c r="Z5" s="183"/>
      <c r="AA5" s="183"/>
      <c r="AB5" s="183"/>
      <c r="AC5" s="183"/>
      <c r="AD5" s="183"/>
      <c r="AE5" s="183"/>
      <c r="AF5" s="183"/>
      <c r="AG5" s="199"/>
    </row>
    <row r="6" spans="1:33" ht="15" customHeight="1">
      <c r="A6" s="95"/>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99"/>
    </row>
    <row r="7" spans="1:33" ht="15" customHeight="1">
      <c r="A7" s="95"/>
      <c r="B7" s="100" t="s">
        <v>313</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99"/>
    </row>
    <row r="8" spans="1:33" ht="15" customHeight="1">
      <c r="A8" s="93"/>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99"/>
    </row>
    <row r="9" spans="1:33" ht="15" customHeight="1">
      <c r="A9" s="94"/>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99"/>
    </row>
    <row r="10" spans="1:33" ht="15" customHeight="1">
      <c r="A10" s="95"/>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99"/>
    </row>
    <row r="11" spans="1:33" ht="15" customHeight="1">
      <c r="A11" s="95"/>
      <c r="B11" s="103" t="s">
        <v>172</v>
      </c>
      <c r="C11" s="103"/>
      <c r="E11" s="106" t="str">
        <f>'1. 申請書'!W15</f>
        <v/>
      </c>
      <c r="F11" s="106"/>
      <c r="G11" s="106"/>
      <c r="H11" s="106"/>
      <c r="I11" s="106"/>
      <c r="J11" s="106"/>
      <c r="K11" s="106"/>
      <c r="L11" s="106"/>
      <c r="M11" s="106"/>
      <c r="N11" s="106"/>
      <c r="O11" s="106"/>
      <c r="P11" s="106"/>
      <c r="Q11" s="183"/>
      <c r="R11" s="183"/>
      <c r="S11" s="183"/>
      <c r="T11" s="183"/>
      <c r="U11" s="183"/>
      <c r="V11" s="183"/>
      <c r="W11" s="183"/>
      <c r="X11" s="183"/>
      <c r="Y11" s="183"/>
      <c r="Z11" s="183"/>
      <c r="AA11" s="183"/>
      <c r="AB11" s="183"/>
      <c r="AC11" s="183"/>
      <c r="AD11" s="183"/>
      <c r="AE11" s="183"/>
      <c r="AF11" s="183"/>
      <c r="AG11" s="199"/>
    </row>
    <row r="12" spans="1:33" ht="15" customHeight="1">
      <c r="A12" s="95"/>
      <c r="B12" s="103" t="s">
        <v>175</v>
      </c>
      <c r="C12" s="103"/>
      <c r="E12" s="106">
        <f>'1. 申請書'!W16</f>
        <v>0</v>
      </c>
      <c r="F12" s="106"/>
      <c r="G12" s="106"/>
      <c r="H12" s="106"/>
      <c r="I12" s="106"/>
      <c r="J12" s="106"/>
      <c r="K12" s="106"/>
      <c r="L12" s="106"/>
      <c r="M12" s="106"/>
      <c r="N12" s="106"/>
      <c r="O12" s="106"/>
      <c r="P12" s="106"/>
      <c r="Q12" s="183"/>
      <c r="R12" s="183"/>
      <c r="S12" s="183"/>
      <c r="T12" s="183"/>
      <c r="U12" s="183"/>
      <c r="V12" s="183"/>
      <c r="W12" s="183"/>
      <c r="X12" s="183"/>
      <c r="Y12" s="183"/>
      <c r="Z12" s="183"/>
      <c r="AA12" s="183"/>
      <c r="AB12" s="183"/>
      <c r="AC12" s="183"/>
      <c r="AD12" s="183"/>
      <c r="AE12" s="183"/>
      <c r="AF12" s="183"/>
      <c r="AG12" s="199"/>
    </row>
    <row r="13" spans="1:33" ht="15" customHeight="1">
      <c r="A13" s="95"/>
      <c r="B13" s="108"/>
      <c r="C13" s="108"/>
      <c r="E13" s="106" t="str">
        <f>'1. 申請書'!W17&amp;"　様"</f>
        <v>0　様</v>
      </c>
      <c r="F13" s="106"/>
      <c r="G13" s="106"/>
      <c r="H13" s="106"/>
      <c r="I13" s="106"/>
      <c r="J13" s="106"/>
      <c r="K13" s="106"/>
      <c r="L13" s="106"/>
      <c r="M13" s="106"/>
      <c r="N13" s="106"/>
      <c r="O13" s="106"/>
      <c r="P13" s="106"/>
      <c r="Q13" s="183"/>
      <c r="R13" s="183"/>
      <c r="S13" s="183"/>
      <c r="T13" s="183"/>
      <c r="U13" s="183"/>
      <c r="V13" s="183"/>
      <c r="W13" s="183"/>
      <c r="X13" s="183"/>
      <c r="Y13" s="183"/>
      <c r="Z13" s="183"/>
      <c r="AA13" s="183"/>
      <c r="AB13" s="183"/>
      <c r="AC13" s="183"/>
      <c r="AD13" s="183"/>
      <c r="AE13" s="183"/>
      <c r="AF13" s="183"/>
      <c r="AG13" s="199"/>
    </row>
    <row r="14" spans="1:33" ht="15" customHeight="1">
      <c r="A14" s="9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99"/>
    </row>
    <row r="15" spans="1:33" ht="15" customHeight="1">
      <c r="A15" s="95"/>
      <c r="B15" s="183"/>
      <c r="C15" s="183"/>
      <c r="D15" s="183"/>
      <c r="E15" s="183"/>
      <c r="F15" s="183"/>
      <c r="G15" s="183"/>
      <c r="H15" s="183"/>
      <c r="I15" s="183"/>
      <c r="J15" s="183"/>
      <c r="K15" s="183"/>
      <c r="L15" s="183"/>
      <c r="M15" s="183"/>
      <c r="N15" s="183"/>
      <c r="O15" s="183"/>
      <c r="P15" s="183"/>
      <c r="Q15" s="183"/>
      <c r="R15" s="183"/>
      <c r="S15" s="183"/>
      <c r="T15" s="183"/>
      <c r="V15" s="108"/>
      <c r="W15" s="108"/>
      <c r="X15" s="108"/>
      <c r="Y15" s="108"/>
      <c r="Z15" s="108"/>
      <c r="AA15" s="108"/>
      <c r="AB15" s="108"/>
      <c r="AC15" s="108"/>
      <c r="AD15" s="108"/>
      <c r="AE15" s="108"/>
      <c r="AF15" s="188" t="s">
        <v>62</v>
      </c>
      <c r="AG15" s="199"/>
    </row>
    <row r="16" spans="1:33" ht="15" customHeight="1">
      <c r="A16" s="95"/>
      <c r="B16" s="183"/>
      <c r="C16" s="183"/>
      <c r="D16" s="183"/>
      <c r="E16" s="183"/>
      <c r="F16" s="183"/>
      <c r="G16" s="183"/>
      <c r="H16" s="183"/>
      <c r="I16" s="183"/>
      <c r="J16" s="183"/>
      <c r="K16" s="183"/>
      <c r="L16" s="183"/>
      <c r="M16" s="183"/>
      <c r="N16" s="183"/>
      <c r="O16" s="183"/>
      <c r="P16" s="183"/>
      <c r="Q16" s="183"/>
      <c r="R16" s="183"/>
      <c r="S16" s="183"/>
      <c r="T16" s="183"/>
      <c r="U16" s="183"/>
      <c r="V16" s="104"/>
      <c r="W16" s="104"/>
      <c r="X16" s="183"/>
      <c r="Y16" s="183"/>
      <c r="Z16" s="183"/>
      <c r="AA16" s="183"/>
      <c r="AB16" s="183"/>
      <c r="AC16" s="183"/>
      <c r="AD16" s="183"/>
      <c r="AE16" s="183"/>
      <c r="AF16" s="183"/>
      <c r="AG16" s="199"/>
    </row>
    <row r="17" spans="1:34" ht="15" customHeight="1">
      <c r="A17" s="9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99"/>
    </row>
    <row r="18" spans="1:34" ht="15" customHeight="1">
      <c r="A18" s="9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G18" s="199"/>
    </row>
    <row r="19" spans="1:34" ht="15" customHeight="1">
      <c r="A19" s="95"/>
      <c r="B19" s="185" t="str">
        <f>"　"&amp;TEXT('1. 申請書'!AF3,"[$-ja-JP]ggge年m月d日")&amp;"付けをもって申請のあった水産業販路拡大等支援事業"&amp;"（"&amp;受付書!C14&amp;"）"&amp;"について次のとおり補助することを決定したので、延岡市補助金等の交付に関する規則第６条第１項の規定に基づいて通知します。"</f>
        <v>　明治33年1月0日付けをもって申請のあった水産業販路拡大等支援事業（）について次のとおり補助することを決定したので、延岡市補助金等の交付に関する規則第６条第１項の規定に基づいて通知します。</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200"/>
      <c r="AH19" s="202"/>
    </row>
    <row r="20" spans="1:34" ht="15" customHeight="1">
      <c r="A20" s="9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99"/>
    </row>
    <row r="21" spans="1:34" ht="15" customHeight="1">
      <c r="A21" s="9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99"/>
    </row>
    <row r="22" spans="1:34" ht="15" customHeight="1">
      <c r="A22" s="95"/>
      <c r="B22" s="108"/>
      <c r="C22" s="183"/>
      <c r="D22" s="183"/>
      <c r="E22" s="117"/>
      <c r="F22" s="117"/>
      <c r="G22" s="117"/>
      <c r="H22" s="117"/>
      <c r="I22" s="117"/>
      <c r="J22" s="117"/>
      <c r="K22" s="117"/>
      <c r="L22" s="183"/>
      <c r="M22" s="183"/>
      <c r="N22" s="183"/>
      <c r="O22" s="183"/>
      <c r="P22" s="183"/>
      <c r="Q22" s="183"/>
      <c r="R22" s="183"/>
      <c r="S22" s="183"/>
      <c r="T22" s="183"/>
      <c r="U22" s="183"/>
      <c r="V22" s="183"/>
      <c r="W22" s="183"/>
      <c r="X22" s="183"/>
      <c r="Y22" s="183"/>
      <c r="Z22" s="183"/>
      <c r="AA22" s="183"/>
      <c r="AB22" s="183"/>
      <c r="AC22" s="183"/>
      <c r="AD22" s="183"/>
      <c r="AE22" s="183"/>
      <c r="AF22" s="183"/>
      <c r="AG22" s="199"/>
    </row>
    <row r="23" spans="1:34" ht="15" customHeight="1">
      <c r="A23" s="95"/>
      <c r="B23" s="103" t="s">
        <v>85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99"/>
    </row>
    <row r="24" spans="1:34" ht="15" customHeight="1">
      <c r="A24" s="95"/>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99"/>
    </row>
    <row r="25" spans="1:34" ht="15" customHeight="1">
      <c r="A25" s="95"/>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99"/>
    </row>
    <row r="26" spans="1:34" ht="15" customHeight="1">
      <c r="A26" s="95"/>
      <c r="B26" s="108" t="s">
        <v>518</v>
      </c>
      <c r="C26" s="108"/>
      <c r="D26" s="108"/>
      <c r="E26" s="108"/>
      <c r="F26" s="108"/>
      <c r="G26" s="108"/>
      <c r="I26" s="194" t="str">
        <f>受付書!G4</f>
        <v/>
      </c>
      <c r="J26" s="194"/>
      <c r="K26" s="194"/>
      <c r="L26" s="194"/>
      <c r="M26" s="194"/>
      <c r="N26" s="194"/>
      <c r="U26" s="108"/>
      <c r="V26" s="108"/>
      <c r="W26" s="108"/>
      <c r="X26" s="108"/>
      <c r="Y26" s="108"/>
      <c r="Z26" s="108"/>
      <c r="AA26" s="108"/>
      <c r="AB26" s="108"/>
      <c r="AC26" s="108"/>
      <c r="AD26" s="108"/>
      <c r="AE26" s="108"/>
      <c r="AF26" s="108"/>
      <c r="AG26" s="199"/>
    </row>
    <row r="27" spans="1:34" ht="15" customHeight="1">
      <c r="A27" s="95"/>
      <c r="B27" s="108"/>
      <c r="C27" s="108"/>
      <c r="D27" s="108"/>
      <c r="E27" s="108"/>
      <c r="F27" s="108"/>
      <c r="G27" s="108"/>
      <c r="I27" s="194"/>
      <c r="J27" s="194"/>
      <c r="K27" s="194"/>
      <c r="L27" s="194"/>
      <c r="M27" s="194"/>
      <c r="N27" s="194"/>
      <c r="U27" s="108"/>
      <c r="V27" s="108"/>
      <c r="W27" s="108"/>
      <c r="X27" s="108"/>
      <c r="Y27" s="108"/>
      <c r="Z27" s="108"/>
      <c r="AA27" s="108"/>
      <c r="AB27" s="108"/>
      <c r="AC27" s="108"/>
      <c r="AD27" s="108"/>
      <c r="AE27" s="108"/>
      <c r="AF27" s="108"/>
      <c r="AG27" s="199"/>
    </row>
    <row r="28" spans="1:34" ht="15" customHeight="1">
      <c r="A28" s="95"/>
      <c r="B28" s="108" t="s">
        <v>380</v>
      </c>
      <c r="C28" s="108"/>
      <c r="D28" s="108"/>
      <c r="E28" s="108"/>
      <c r="F28" s="108"/>
      <c r="G28" s="108"/>
      <c r="H28" s="108"/>
      <c r="I28" s="108"/>
      <c r="J28" s="108"/>
      <c r="K28" s="108"/>
      <c r="L28" s="195"/>
      <c r="M28" s="195"/>
      <c r="N28" s="195"/>
      <c r="O28" s="195"/>
      <c r="P28" s="195"/>
      <c r="Q28" s="195"/>
      <c r="R28" s="195"/>
      <c r="S28" s="195"/>
      <c r="T28" s="195"/>
      <c r="U28" s="195"/>
      <c r="V28" s="108"/>
      <c r="W28" s="108"/>
      <c r="X28" s="108"/>
      <c r="Y28" s="108"/>
      <c r="Z28" s="108"/>
      <c r="AA28" s="108"/>
      <c r="AB28" s="108"/>
      <c r="AC28" s="108"/>
      <c r="AD28" s="108"/>
      <c r="AE28" s="108"/>
      <c r="AF28" s="108"/>
      <c r="AG28" s="199"/>
    </row>
    <row r="29" spans="1:34" ht="15" customHeight="1">
      <c r="A29" s="95"/>
      <c r="B29" s="121" t="s">
        <v>522</v>
      </c>
      <c r="C29" s="121"/>
      <c r="D29" s="191" t="s">
        <v>523</v>
      </c>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9"/>
    </row>
    <row r="30" spans="1:34" ht="15" customHeight="1">
      <c r="A30" s="95"/>
      <c r="B30" s="186" t="s">
        <v>524</v>
      </c>
      <c r="C30" s="186"/>
      <c r="D30" s="192" t="s">
        <v>532</v>
      </c>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9"/>
    </row>
    <row r="31" spans="1:34" ht="15" customHeight="1">
      <c r="A31" s="95"/>
      <c r="B31" s="187"/>
      <c r="C31" s="190"/>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9"/>
    </row>
    <row r="32" spans="1:34" ht="15" customHeight="1">
      <c r="A32" s="95"/>
      <c r="B32" s="187"/>
      <c r="C32" s="190"/>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9"/>
    </row>
    <row r="33" spans="1:33" ht="15" customHeight="1">
      <c r="A33" s="95"/>
      <c r="B33" s="186" t="s">
        <v>538</v>
      </c>
      <c r="C33" s="186"/>
      <c r="D33" s="192" t="s">
        <v>195</v>
      </c>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9"/>
    </row>
    <row r="34" spans="1:33" ht="15" customHeight="1">
      <c r="A34" s="95"/>
      <c r="B34" s="187"/>
      <c r="C34" s="190"/>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9"/>
    </row>
    <row r="35" spans="1:33" ht="15" customHeight="1">
      <c r="A35" s="95"/>
      <c r="B35" s="187"/>
      <c r="C35" s="190"/>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9"/>
    </row>
    <row r="36" spans="1:33" ht="15" customHeight="1">
      <c r="A36" s="95"/>
      <c r="B36" s="186" t="s">
        <v>539</v>
      </c>
      <c r="C36" s="186"/>
      <c r="D36" s="192" t="s">
        <v>544</v>
      </c>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9"/>
    </row>
    <row r="37" spans="1:33" ht="15" customHeight="1">
      <c r="A37" s="95"/>
      <c r="B37" s="187"/>
      <c r="C37" s="190"/>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9"/>
    </row>
    <row r="38" spans="1:33" ht="15" customHeight="1">
      <c r="A38" s="95"/>
      <c r="B38" s="187"/>
      <c r="C38" s="190"/>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9"/>
    </row>
    <row r="39" spans="1:33" ht="15" customHeight="1">
      <c r="A39" s="95"/>
      <c r="B39" s="186" t="s">
        <v>547</v>
      </c>
      <c r="C39" s="186"/>
      <c r="D39" s="192" t="s">
        <v>549</v>
      </c>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9"/>
    </row>
    <row r="40" spans="1:33" ht="15" customHeight="1">
      <c r="A40" s="95"/>
      <c r="B40" s="187"/>
      <c r="C40" s="190"/>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9"/>
    </row>
    <row r="41" spans="1:33" ht="15" customHeight="1">
      <c r="A41" s="95"/>
      <c r="B41" s="187"/>
      <c r="C41" s="190"/>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9"/>
    </row>
    <row r="42" spans="1:33" ht="15" customHeight="1">
      <c r="A42" s="95"/>
      <c r="B42" s="186" t="s">
        <v>507</v>
      </c>
      <c r="C42" s="186"/>
      <c r="D42" s="192" t="s">
        <v>552</v>
      </c>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9"/>
    </row>
    <row r="43" spans="1:33" ht="15" customHeight="1">
      <c r="A43" s="95"/>
      <c r="B43" s="187"/>
      <c r="C43" s="190"/>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9"/>
    </row>
    <row r="44" spans="1:33" ht="15" customHeight="1">
      <c r="A44" s="95"/>
      <c r="B44" s="187"/>
      <c r="C44" s="190"/>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9"/>
    </row>
    <row r="45" spans="1:33" ht="15" customHeight="1">
      <c r="A45" s="95"/>
      <c r="B45" s="186" t="s">
        <v>556</v>
      </c>
      <c r="C45" s="186"/>
      <c r="D45" s="192" t="s">
        <v>232</v>
      </c>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9"/>
    </row>
    <row r="46" spans="1:33" ht="15" customHeight="1">
      <c r="A46" s="95"/>
      <c r="B46" s="187"/>
      <c r="C46" s="190"/>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9"/>
    </row>
    <row r="47" spans="1:33" ht="15" customHeight="1">
      <c r="A47" s="95"/>
      <c r="B47" s="108" t="s">
        <v>82</v>
      </c>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99"/>
    </row>
    <row r="48" spans="1:33" ht="15" customHeight="1">
      <c r="A48" s="95"/>
      <c r="B48" s="188" t="s">
        <v>246</v>
      </c>
      <c r="C48" s="188"/>
      <c r="D48" s="185" t="str">
        <f>"　補助対象事業完了後30日以内又は補助金の交付の決定を受けた日の属する年度の３月31日のいずれか早い日までに、補助事業実績報告書、収支計算書及び領収書等を提出してください。"</f>
        <v>　補助対象事業完了後30日以内又は補助金の交付の決定を受けた日の属する年度の３月31日のいずれか早い日までに、補助事業実績報告書、収支計算書及び領収書等を提出してください。</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99"/>
    </row>
    <row r="49" spans="1:33" ht="15" customHeight="1">
      <c r="A49" s="95"/>
      <c r="B49" s="188"/>
      <c r="C49" s="188"/>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99"/>
    </row>
    <row r="50" spans="1:33" ht="15" customHeight="1">
      <c r="A50" s="95"/>
      <c r="B50" s="108"/>
      <c r="C50" s="108"/>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99"/>
    </row>
    <row r="51" spans="1:33" ht="15" customHeight="1">
      <c r="A51" s="95"/>
      <c r="B51" s="188" t="s">
        <v>183</v>
      </c>
      <c r="C51" s="188"/>
      <c r="D51" s="193" t="s">
        <v>557</v>
      </c>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9"/>
    </row>
    <row r="52" spans="1:33" ht="15" customHeight="1">
      <c r="A52" s="95"/>
      <c r="B52" s="108"/>
      <c r="C52" s="108"/>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9"/>
    </row>
    <row r="53" spans="1:33" ht="15" customHeight="1">
      <c r="A53" s="95"/>
      <c r="B53" s="188" t="s">
        <v>58</v>
      </c>
      <c r="C53" s="188"/>
      <c r="D53" s="192" t="e">
        <f>"　この決定に不服がある場合は、"&amp;TEXT(Z4+14,"[$-ja-JP]ggge年m月d日")&amp;"までに申請の取下げができます。"</f>
        <v>#VALUE!</v>
      </c>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9"/>
    </row>
    <row r="54" spans="1:33" ht="15" customHeight="1">
      <c r="A54" s="95"/>
      <c r="B54" s="108"/>
      <c r="C54" s="108"/>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9"/>
    </row>
    <row r="55" spans="1:33" ht="15" customHeight="1">
      <c r="A55" s="182"/>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201"/>
    </row>
    <row r="56" spans="1:33" ht="1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row>
    <row r="57" spans="1:33" ht="1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15" customHeight="1">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15" customHeight="1">
      <c r="A60" s="183"/>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15" customHeight="1">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3" ht="15" customHeight="1">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row>
    <row r="64" spans="1:33" ht="15" customHeight="1">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row>
  </sheetData>
  <sheetProtection sheet="1" objects="1" scenarios="1"/>
  <mergeCells count="28">
    <mergeCell ref="Z3:AF3"/>
    <mergeCell ref="Z4:AF4"/>
    <mergeCell ref="B11:C11"/>
    <mergeCell ref="B12:C12"/>
    <mergeCell ref="I26:N26"/>
    <mergeCell ref="B29:C29"/>
    <mergeCell ref="D29:AF29"/>
    <mergeCell ref="B30:C30"/>
    <mergeCell ref="B33:C33"/>
    <mergeCell ref="B36:C36"/>
    <mergeCell ref="B39:C39"/>
    <mergeCell ref="B42:C42"/>
    <mergeCell ref="B45:C45"/>
    <mergeCell ref="B48:C48"/>
    <mergeCell ref="B51:C51"/>
    <mergeCell ref="B53:C53"/>
    <mergeCell ref="B7:AF8"/>
    <mergeCell ref="B19:AF21"/>
    <mergeCell ref="B23:AF24"/>
    <mergeCell ref="D30:AF32"/>
    <mergeCell ref="D33:AF35"/>
    <mergeCell ref="D36:AF38"/>
    <mergeCell ref="D39:AF41"/>
    <mergeCell ref="D42:AF44"/>
    <mergeCell ref="D45:AF46"/>
    <mergeCell ref="D48:AF50"/>
    <mergeCell ref="D51:AF52"/>
    <mergeCell ref="D53:AF54"/>
  </mergeCells>
  <phoneticPr fontId="5"/>
  <conditionalFormatting sqref="Z4:AF4 Z3">
    <cfRule type="containsBlanks" dxfId="13" priority="1">
      <formula>LEN(TRIM(Z3))=0</formula>
    </cfRule>
  </conditionalFormatting>
  <dataValidations count="1">
    <dataValidation type="list" allowBlank="1" showDropDown="0" showInputMessage="1" showErrorMessage="1" sqref="L28:U28">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2"/>
  <dimension ref="A2:AH58"/>
  <sheetViews>
    <sheetView showGridLines="0" view="pageBreakPreview" zoomScale="93" zoomScaleSheetLayoutView="93" workbookViewId="0">
      <selection activeCell="D30" sqref="D30:AF32"/>
    </sheetView>
  </sheetViews>
  <sheetFormatPr defaultColWidth="2.5" defaultRowHeight="15" customHeight="1"/>
  <cols>
    <col min="1" max="16384" width="2.5" style="180"/>
  </cols>
  <sheetData>
    <row r="2" spans="1:33" ht="15" customHeight="1">
      <c r="W2" s="104"/>
      <c r="Z2" s="220" t="str">
        <f>'交付決定（決裁後）'!Z4</f>
        <v>明治33年1月0日</v>
      </c>
      <c r="AA2" s="220"/>
      <c r="AB2" s="220"/>
      <c r="AC2" s="220"/>
      <c r="AD2" s="220"/>
      <c r="AE2" s="220"/>
      <c r="AF2" s="220"/>
    </row>
    <row r="3" spans="1:33" ht="15" customHeight="1">
      <c r="Y3" s="121"/>
    </row>
    <row r="4" spans="1:33" ht="15" customHeight="1">
      <c r="Y4" s="121"/>
    </row>
    <row r="6" spans="1:33" ht="15" customHeight="1">
      <c r="B6" s="106">
        <f>'交付決定（決裁後）'!E12</f>
        <v>0</v>
      </c>
      <c r="C6" s="108"/>
      <c r="F6" s="106"/>
      <c r="G6" s="106"/>
      <c r="H6" s="106"/>
      <c r="I6" s="106"/>
      <c r="J6" s="106"/>
      <c r="K6" s="106"/>
      <c r="L6" s="106"/>
      <c r="M6" s="106"/>
      <c r="N6" s="106"/>
      <c r="O6" s="106"/>
      <c r="P6" s="106"/>
      <c r="Q6" s="117"/>
      <c r="R6" s="117"/>
      <c r="S6" s="117"/>
    </row>
    <row r="7" spans="1:33" ht="15" customHeight="1">
      <c r="B7" s="106" t="str">
        <f>'交付決定（決裁後）'!E13</f>
        <v>0　様</v>
      </c>
      <c r="C7" s="108"/>
      <c r="F7" s="210"/>
      <c r="G7" s="210"/>
      <c r="H7" s="210"/>
      <c r="I7" s="210"/>
      <c r="J7" s="210"/>
      <c r="K7" s="210"/>
      <c r="L7" s="210"/>
      <c r="M7" s="210"/>
      <c r="N7" s="210"/>
      <c r="O7" s="210"/>
      <c r="P7" s="210"/>
      <c r="Q7" s="210"/>
      <c r="R7" s="210"/>
      <c r="S7" s="210"/>
    </row>
    <row r="8" spans="1:33" ht="15" customHeight="1">
      <c r="B8" s="108"/>
      <c r="C8" s="108"/>
      <c r="E8" s="210"/>
      <c r="F8" s="210"/>
      <c r="G8" s="210"/>
      <c r="H8" s="210"/>
      <c r="I8" s="210"/>
      <c r="J8" s="210"/>
      <c r="K8" s="210"/>
      <c r="L8" s="210"/>
      <c r="M8" s="210"/>
      <c r="N8" s="210"/>
      <c r="O8" s="210"/>
      <c r="P8" s="210"/>
      <c r="Q8" s="210"/>
      <c r="R8" s="210"/>
      <c r="S8" s="210"/>
    </row>
    <row r="9" spans="1:33" ht="15" customHeight="1">
      <c r="B9" s="108"/>
      <c r="C9" s="108"/>
      <c r="E9" s="210"/>
      <c r="F9" s="210"/>
      <c r="G9" s="210"/>
      <c r="H9" s="210"/>
      <c r="I9" s="210"/>
      <c r="J9" s="210"/>
      <c r="K9" s="210"/>
      <c r="L9" s="210"/>
      <c r="M9" s="210"/>
      <c r="N9" s="210"/>
      <c r="O9" s="210"/>
      <c r="P9" s="210"/>
      <c r="Q9" s="210"/>
      <c r="R9" s="210"/>
      <c r="S9" s="210"/>
    </row>
    <row r="11" spans="1:33" ht="15" customHeight="1">
      <c r="V11" s="108"/>
      <c r="W11" s="108"/>
      <c r="X11" s="108"/>
      <c r="Y11" s="108"/>
      <c r="Z11" s="108"/>
      <c r="AA11" s="108"/>
      <c r="AB11" s="108"/>
      <c r="AC11" s="108"/>
      <c r="AD11" s="108"/>
      <c r="AE11" s="108"/>
      <c r="AF11" s="188" t="s">
        <v>580</v>
      </c>
    </row>
    <row r="12" spans="1:33" ht="15" customHeight="1">
      <c r="V12" s="104"/>
      <c r="W12" s="104"/>
    </row>
    <row r="13" spans="1:33" ht="15" customHeight="1">
      <c r="A13" s="204" t="s">
        <v>600</v>
      </c>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row>
    <row r="14" spans="1:33" ht="15" customHeight="1">
      <c r="A14" s="204"/>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row>
    <row r="17" spans="2:34" ht="15" customHeight="1">
      <c r="B17" s="205" t="s">
        <v>1946</v>
      </c>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2"/>
      <c r="AH17" s="202"/>
    </row>
    <row r="18" spans="2:34" ht="15" customHeight="1">
      <c r="B18" s="205"/>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row>
    <row r="19" spans="2:34" ht="15" customHeight="1">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row>
    <row r="20" spans="2:34" ht="15" customHeight="1">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row>
    <row r="21" spans="2:34" ht="15" customHeight="1">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row>
    <row r="22" spans="2:34" ht="15" customHeight="1">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row>
    <row r="23" spans="2:34" ht="15" customHeight="1">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row>
    <row r="24" spans="2:34" ht="15" customHeight="1">
      <c r="B24" s="108"/>
      <c r="E24" s="117"/>
      <c r="F24" s="117"/>
      <c r="G24" s="117"/>
      <c r="H24" s="117"/>
      <c r="I24" s="117"/>
      <c r="J24" s="117"/>
      <c r="K24" s="117"/>
    </row>
    <row r="25" spans="2:34" ht="15" customHeight="1">
      <c r="B25" s="108"/>
      <c r="E25" s="117"/>
      <c r="F25" s="117"/>
      <c r="G25" s="117"/>
      <c r="H25" s="117"/>
      <c r="I25" s="117"/>
      <c r="J25" s="117"/>
      <c r="K25" s="117"/>
    </row>
    <row r="26" spans="2:34" ht="15" customHeight="1">
      <c r="B26" s="103" t="s">
        <v>85</v>
      </c>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row>
    <row r="27" spans="2:34" ht="15" customHeight="1">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row>
    <row r="29" spans="2:34" ht="15" customHeight="1">
      <c r="B29" s="108"/>
      <c r="C29" s="108"/>
      <c r="D29" s="108"/>
      <c r="E29" s="108"/>
      <c r="F29" s="108"/>
      <c r="G29" s="108"/>
      <c r="I29" s="211"/>
      <c r="J29" s="211"/>
      <c r="K29" s="211"/>
      <c r="L29" s="211"/>
      <c r="M29" s="211"/>
      <c r="N29" s="211"/>
      <c r="U29" s="108"/>
      <c r="V29" s="108"/>
      <c r="W29" s="108"/>
      <c r="X29" s="108"/>
      <c r="Y29" s="108"/>
      <c r="Z29" s="108"/>
      <c r="AA29" s="108"/>
      <c r="AB29" s="108"/>
      <c r="AC29" s="108"/>
      <c r="AD29" s="108"/>
      <c r="AE29" s="108"/>
      <c r="AF29" s="108"/>
    </row>
    <row r="30" spans="2:34" ht="15" customHeight="1">
      <c r="B30" s="108"/>
      <c r="C30" s="108" t="s">
        <v>604</v>
      </c>
      <c r="D30" s="108"/>
      <c r="E30" s="108"/>
      <c r="F30" s="108"/>
      <c r="G30" s="108"/>
      <c r="I30" s="194"/>
      <c r="J30" s="194"/>
      <c r="K30" s="194"/>
      <c r="L30" s="194"/>
      <c r="M30" s="194"/>
      <c r="N30" s="212" t="s">
        <v>586</v>
      </c>
      <c r="U30" s="108"/>
      <c r="V30" s="108"/>
      <c r="W30" s="108"/>
      <c r="X30" s="108"/>
      <c r="Y30" s="108"/>
      <c r="Z30" s="108"/>
      <c r="AA30" s="108"/>
      <c r="AB30" s="108"/>
      <c r="AC30" s="108"/>
      <c r="AD30" s="108"/>
      <c r="AE30" s="108"/>
      <c r="AF30" s="108"/>
    </row>
    <row r="31" spans="2:34" ht="15" customHeight="1">
      <c r="B31" s="108"/>
      <c r="C31" s="108"/>
      <c r="D31" s="108"/>
      <c r="E31" s="108"/>
      <c r="F31" s="108"/>
      <c r="G31" s="108"/>
      <c r="H31" s="108"/>
      <c r="I31" s="108"/>
      <c r="J31" s="108"/>
      <c r="K31" s="108"/>
      <c r="L31" s="195"/>
      <c r="M31" s="195"/>
      <c r="N31" s="195"/>
      <c r="O31" s="195"/>
      <c r="P31" s="195"/>
      <c r="Q31" s="195"/>
      <c r="R31" s="195"/>
      <c r="S31" s="195"/>
      <c r="T31" s="195"/>
      <c r="U31" s="195"/>
      <c r="V31" s="108"/>
      <c r="W31" s="108"/>
      <c r="X31" s="108"/>
      <c r="Y31" s="108"/>
      <c r="Z31" s="108"/>
      <c r="AA31" s="108"/>
      <c r="AB31" s="108"/>
      <c r="AC31" s="108"/>
      <c r="AD31" s="108"/>
      <c r="AE31" s="108"/>
      <c r="AF31" s="108"/>
    </row>
    <row r="32" spans="2:34" ht="15" customHeight="1">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row>
    <row r="33" spans="2:32" ht="15" customHeight="1">
      <c r="B33" s="190"/>
      <c r="C33" s="190"/>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6" t="s">
        <v>562</v>
      </c>
      <c r="AD33" s="207"/>
      <c r="AE33" s="207"/>
      <c r="AF33" s="207"/>
    </row>
    <row r="34" spans="2:32" ht="15" customHeight="1">
      <c r="B34" s="187"/>
      <c r="C34" s="190"/>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2:32" ht="15" customHeight="1">
      <c r="B35" s="187"/>
      <c r="C35" s="190"/>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2:32" ht="15" customHeight="1">
      <c r="B36" s="190"/>
      <c r="C36" s="190"/>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2:32" ht="15" customHeight="1">
      <c r="B37" s="187"/>
      <c r="C37" s="190"/>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2:32" ht="15" customHeight="1">
      <c r="B38" s="187"/>
      <c r="C38" s="190"/>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2:32" ht="15" customHeight="1">
      <c r="B39" s="190"/>
      <c r="C39" s="190"/>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2:32" ht="15" customHeight="1">
      <c r="B40" s="187"/>
      <c r="C40" s="190"/>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2:32" ht="15" customHeight="1">
      <c r="B41" s="187"/>
      <c r="C41" s="190"/>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2:32" ht="15" customHeight="1">
      <c r="B42" s="190"/>
      <c r="C42" s="190"/>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2:32" ht="15" customHeight="1">
      <c r="B43" s="187"/>
      <c r="C43" s="190"/>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2:32" ht="15" customHeight="1">
      <c r="B44" s="187"/>
      <c r="C44" s="190"/>
      <c r="D44" s="207"/>
      <c r="E44" s="207"/>
      <c r="F44" s="207"/>
      <c r="G44" s="207"/>
      <c r="H44" s="207"/>
      <c r="I44" s="207"/>
      <c r="J44" s="207"/>
      <c r="K44" s="207"/>
      <c r="L44" s="207"/>
      <c r="M44" s="207"/>
      <c r="N44" s="207"/>
      <c r="O44" s="207"/>
      <c r="P44" s="207"/>
      <c r="Q44" s="207"/>
      <c r="R44" s="207"/>
      <c r="S44" s="207"/>
      <c r="T44" s="207"/>
      <c r="U44" s="207"/>
      <c r="V44" s="207"/>
      <c r="W44" s="214" t="s">
        <v>587</v>
      </c>
      <c r="X44" s="217"/>
      <c r="Y44" s="217"/>
      <c r="Z44" s="217"/>
      <c r="AA44" s="217"/>
      <c r="AB44" s="217"/>
      <c r="AC44" s="217"/>
      <c r="AD44" s="217"/>
      <c r="AE44" s="221"/>
      <c r="AF44" s="207"/>
    </row>
    <row r="45" spans="2:32" ht="15" customHeight="1">
      <c r="B45" s="190"/>
      <c r="C45" s="190"/>
      <c r="D45" s="207"/>
      <c r="E45" s="207"/>
      <c r="F45" s="207"/>
      <c r="G45" s="207"/>
      <c r="H45" s="207"/>
      <c r="I45" s="207"/>
      <c r="J45" s="207"/>
      <c r="K45" s="207"/>
      <c r="L45" s="207"/>
      <c r="M45" s="207"/>
      <c r="N45" s="207"/>
      <c r="O45" s="207"/>
      <c r="P45" s="207"/>
      <c r="Q45" s="207"/>
      <c r="R45" s="207"/>
      <c r="S45" s="207"/>
      <c r="T45" s="207"/>
      <c r="U45" s="207"/>
      <c r="V45" s="207"/>
      <c r="W45" s="95"/>
      <c r="AE45" s="199"/>
      <c r="AF45" s="207"/>
    </row>
    <row r="46" spans="2:32" ht="15" customHeight="1">
      <c r="B46" s="187"/>
      <c r="C46" s="190"/>
      <c r="D46" s="207"/>
      <c r="E46" s="207"/>
      <c r="F46" s="207"/>
      <c r="G46" s="207"/>
      <c r="H46" s="207"/>
      <c r="I46" s="207"/>
      <c r="J46" s="207"/>
      <c r="K46" s="207"/>
      <c r="L46" s="207"/>
      <c r="M46" s="207"/>
      <c r="N46" s="207"/>
      <c r="O46" s="207"/>
      <c r="P46" s="207"/>
      <c r="Q46" s="207"/>
      <c r="R46" s="207"/>
      <c r="S46" s="207"/>
      <c r="T46" s="207"/>
      <c r="U46" s="207"/>
      <c r="V46" s="207"/>
      <c r="W46" s="215" t="s">
        <v>590</v>
      </c>
      <c r="X46" s="218"/>
      <c r="Y46" s="218"/>
      <c r="Z46" s="218"/>
      <c r="AA46" s="218"/>
      <c r="AB46" s="218"/>
      <c r="AC46" s="218"/>
      <c r="AD46" s="218"/>
      <c r="AE46" s="222"/>
      <c r="AF46" s="207"/>
    </row>
    <row r="47" spans="2:32" ht="15" customHeight="1">
      <c r="B47" s="187"/>
      <c r="C47" s="190"/>
      <c r="D47" s="207"/>
      <c r="E47" s="207"/>
      <c r="F47" s="207"/>
      <c r="G47" s="207"/>
      <c r="H47" s="207"/>
      <c r="I47" s="207"/>
      <c r="J47" s="207"/>
      <c r="K47" s="207"/>
      <c r="L47" s="207"/>
      <c r="M47" s="207"/>
      <c r="N47" s="207"/>
      <c r="O47" s="207"/>
      <c r="P47" s="207"/>
      <c r="Q47" s="207"/>
      <c r="R47" s="207"/>
      <c r="S47" s="207"/>
      <c r="T47" s="207"/>
      <c r="U47" s="207"/>
      <c r="V47" s="207"/>
      <c r="W47" s="215" t="s">
        <v>593</v>
      </c>
      <c r="X47" s="218"/>
      <c r="Y47" s="218"/>
      <c r="Z47" s="218"/>
      <c r="AA47" s="218"/>
      <c r="AB47" s="218"/>
      <c r="AC47" s="218"/>
      <c r="AD47" s="218"/>
      <c r="AE47" s="222"/>
      <c r="AF47" s="207"/>
    </row>
    <row r="48" spans="2:32" ht="15" customHeight="1">
      <c r="B48" s="190"/>
      <c r="C48" s="190"/>
      <c r="D48" s="207"/>
      <c r="E48" s="207"/>
      <c r="F48" s="207"/>
      <c r="G48" s="207"/>
      <c r="H48" s="207"/>
      <c r="I48" s="207"/>
      <c r="J48" s="207"/>
      <c r="K48" s="207"/>
      <c r="L48" s="207"/>
      <c r="M48" s="207"/>
      <c r="N48" s="207"/>
      <c r="O48" s="207"/>
      <c r="P48" s="207"/>
      <c r="Q48" s="207"/>
      <c r="R48" s="207"/>
      <c r="S48" s="207"/>
      <c r="T48" s="207"/>
      <c r="U48" s="207"/>
      <c r="V48" s="207"/>
      <c r="W48" s="216" t="s">
        <v>596</v>
      </c>
      <c r="X48" s="219"/>
      <c r="Y48" s="219"/>
      <c r="Z48" s="219"/>
      <c r="AA48" s="219"/>
      <c r="AB48" s="219"/>
      <c r="AC48" s="219"/>
      <c r="AD48" s="219"/>
      <c r="AE48" s="223"/>
      <c r="AF48" s="207"/>
    </row>
    <row r="49" spans="2:32" ht="15" customHeight="1">
      <c r="B49" s="187"/>
      <c r="C49" s="190"/>
      <c r="D49" s="207"/>
      <c r="E49" s="207"/>
      <c r="F49" s="207"/>
      <c r="G49" s="207"/>
      <c r="H49" s="207"/>
      <c r="I49" s="207"/>
      <c r="J49" s="207"/>
      <c r="K49" s="207"/>
      <c r="L49" s="207"/>
      <c r="M49" s="207"/>
      <c r="N49" s="207"/>
      <c r="O49" s="207"/>
      <c r="P49" s="207"/>
      <c r="Q49" s="207"/>
      <c r="R49" s="207"/>
      <c r="S49" s="207"/>
      <c r="T49" s="207"/>
      <c r="U49" s="207"/>
      <c r="V49" s="207"/>
      <c r="AF49" s="207"/>
    </row>
    <row r="50" spans="2:32" ht="15" customHeight="1">
      <c r="B50" s="108"/>
      <c r="C50" s="187"/>
      <c r="D50" s="187"/>
      <c r="E50" s="187"/>
      <c r="F50" s="187"/>
      <c r="G50" s="187"/>
      <c r="H50" s="187"/>
      <c r="I50" s="187"/>
      <c r="J50" s="187"/>
      <c r="K50" s="187"/>
      <c r="L50" s="187"/>
      <c r="M50" s="187"/>
      <c r="N50" s="187"/>
      <c r="O50" s="187"/>
      <c r="P50" s="187"/>
      <c r="Q50" s="187"/>
      <c r="R50" s="187"/>
      <c r="S50" s="187"/>
      <c r="T50" s="187"/>
      <c r="U50" s="187"/>
      <c r="V50" s="187"/>
      <c r="AF50" s="187"/>
    </row>
    <row r="51" spans="2:32" ht="15" customHeight="1">
      <c r="B51" s="108"/>
      <c r="C51" s="108"/>
      <c r="D51" s="208"/>
      <c r="E51" s="208"/>
      <c r="F51" s="208"/>
      <c r="G51" s="208"/>
      <c r="H51" s="208"/>
      <c r="I51" s="208"/>
      <c r="J51" s="208"/>
      <c r="K51" s="208"/>
      <c r="L51" s="208"/>
      <c r="M51" s="208"/>
      <c r="N51" s="208"/>
      <c r="O51" s="208"/>
      <c r="P51" s="208"/>
      <c r="Q51" s="208"/>
      <c r="R51" s="208"/>
      <c r="S51" s="208"/>
      <c r="T51" s="208"/>
      <c r="U51" s="208"/>
      <c r="V51" s="208"/>
      <c r="AF51" s="208"/>
    </row>
    <row r="52" spans="2:32" ht="15" customHeight="1">
      <c r="B52" s="108"/>
      <c r="C52" s="108"/>
      <c r="D52" s="208"/>
      <c r="E52" s="208"/>
      <c r="F52" s="208"/>
      <c r="G52" s="208"/>
      <c r="H52" s="208"/>
      <c r="I52" s="208"/>
      <c r="J52" s="208"/>
      <c r="K52" s="208"/>
      <c r="L52" s="208"/>
      <c r="M52" s="208"/>
      <c r="N52" s="208"/>
      <c r="O52" s="208"/>
      <c r="P52" s="208"/>
      <c r="Q52" s="208"/>
      <c r="R52" s="208"/>
      <c r="S52" s="208"/>
      <c r="T52" s="208"/>
      <c r="U52" s="208"/>
      <c r="V52" s="208"/>
      <c r="AF52" s="208"/>
    </row>
    <row r="53" spans="2:32" ht="15" customHeight="1">
      <c r="B53" s="108"/>
      <c r="C53" s="108"/>
      <c r="D53" s="209"/>
      <c r="E53" s="209"/>
      <c r="F53" s="209"/>
      <c r="G53" s="209"/>
      <c r="H53" s="209"/>
      <c r="I53" s="209"/>
      <c r="J53" s="209"/>
      <c r="K53" s="209"/>
      <c r="L53" s="209"/>
      <c r="M53" s="209"/>
      <c r="N53" s="209"/>
      <c r="O53" s="209"/>
      <c r="P53" s="209"/>
      <c r="Q53" s="209"/>
      <c r="R53" s="209"/>
      <c r="S53" s="209"/>
      <c r="T53" s="209"/>
      <c r="U53" s="209"/>
      <c r="V53" s="209"/>
      <c r="AF53" s="209"/>
    </row>
    <row r="54" spans="2:32" ht="15" customHeight="1">
      <c r="B54" s="108"/>
      <c r="C54" s="108"/>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row>
    <row r="55" spans="2:32" ht="15" customHeight="1">
      <c r="B55" s="108"/>
      <c r="C55" s="108"/>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2:32" ht="15" customHeight="1">
      <c r="B56" s="108"/>
      <c r="C56" s="108"/>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2:32" ht="15" customHeight="1">
      <c r="B57" s="108"/>
      <c r="C57" s="108"/>
      <c r="D57" s="106"/>
      <c r="E57" s="106"/>
      <c r="F57" s="106"/>
      <c r="G57" s="106"/>
      <c r="H57" s="106"/>
      <c r="I57" s="106"/>
      <c r="J57" s="106"/>
      <c r="K57" s="106"/>
      <c r="L57" s="106"/>
      <c r="M57" s="106"/>
      <c r="N57" s="106"/>
      <c r="O57" s="213"/>
      <c r="P57" s="213"/>
      <c r="Q57" s="213"/>
      <c r="R57" s="213"/>
      <c r="S57" s="213"/>
      <c r="T57" s="213"/>
      <c r="U57" s="106"/>
      <c r="V57" s="106"/>
      <c r="W57" s="106"/>
      <c r="X57" s="106"/>
      <c r="Y57" s="106"/>
      <c r="Z57" s="106"/>
      <c r="AA57" s="106"/>
      <c r="AB57" s="106"/>
      <c r="AC57" s="106"/>
      <c r="AD57" s="106"/>
      <c r="AE57" s="106"/>
      <c r="AF57" s="106"/>
    </row>
    <row r="58" spans="2:32" ht="15" customHeight="1">
      <c r="B58" s="108"/>
      <c r="C58" s="108"/>
      <c r="D58" s="106"/>
      <c r="E58" s="106"/>
      <c r="F58" s="106"/>
      <c r="G58" s="106"/>
      <c r="H58" s="106"/>
      <c r="I58" s="106"/>
      <c r="J58" s="106"/>
      <c r="K58" s="106"/>
      <c r="L58" s="106"/>
      <c r="M58" s="106"/>
      <c r="N58" s="106"/>
      <c r="O58" s="213"/>
      <c r="P58" s="213"/>
      <c r="Q58" s="213"/>
      <c r="R58" s="213"/>
      <c r="S58" s="213"/>
      <c r="T58" s="213"/>
      <c r="U58" s="106"/>
      <c r="V58" s="106"/>
      <c r="W58" s="106"/>
      <c r="X58" s="106"/>
      <c r="Y58" s="106"/>
      <c r="Z58" s="106"/>
      <c r="AA58" s="106"/>
      <c r="AB58" s="106"/>
      <c r="AC58" s="106"/>
      <c r="AD58" s="106"/>
      <c r="AE58" s="106"/>
      <c r="AF58" s="106"/>
    </row>
  </sheetData>
  <mergeCells count="8">
    <mergeCell ref="Z2:AF2"/>
    <mergeCell ref="W44:AE44"/>
    <mergeCell ref="W46:AE46"/>
    <mergeCell ref="W47:AE47"/>
    <mergeCell ref="W48:AE48"/>
    <mergeCell ref="A13:AG14"/>
    <mergeCell ref="B26:AF27"/>
    <mergeCell ref="B17:AF23"/>
  </mergeCells>
  <phoneticPr fontId="5"/>
  <dataValidations count="1">
    <dataValidation type="list" allowBlank="1" showDropDown="0" showInputMessage="1" showErrorMessage="1" sqref="L31:M31 O31:U31">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6" fitToWidth="1" fitToHeight="1" orientation="portrait"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tabColor theme="9" tint="-0.25"/>
  </sheetPr>
  <dimension ref="A1:AG57"/>
  <sheetViews>
    <sheetView showGridLines="0" view="pageBreakPreview" zoomScale="115" zoomScaleSheetLayoutView="115" workbookViewId="0">
      <selection activeCell="C31" sqref="C31:I32"/>
    </sheetView>
  </sheetViews>
  <sheetFormatPr defaultColWidth="2.5" defaultRowHeight="15" customHeight="1"/>
  <cols>
    <col min="1" max="16384" width="2.5" style="90"/>
  </cols>
  <sheetData>
    <row r="1" spans="1:33" ht="15" customHeight="1">
      <c r="A1" s="90" t="s">
        <v>185</v>
      </c>
    </row>
    <row r="2" spans="1:33" ht="15" customHeight="1">
      <c r="A2" s="91"/>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122"/>
    </row>
    <row r="3" spans="1:33" ht="15" customHeight="1">
      <c r="A3" s="92"/>
      <c r="B3" s="99"/>
      <c r="C3" s="99"/>
      <c r="D3" s="99"/>
      <c r="E3" s="99"/>
      <c r="F3" s="99"/>
      <c r="G3" s="99"/>
      <c r="H3" s="99"/>
      <c r="I3" s="99"/>
      <c r="J3" s="99"/>
      <c r="K3" s="99"/>
      <c r="L3" s="99"/>
      <c r="M3" s="99"/>
      <c r="N3" s="99"/>
      <c r="O3" s="99"/>
      <c r="P3" s="99"/>
      <c r="Q3" s="99"/>
      <c r="R3" s="99"/>
      <c r="S3" s="99"/>
      <c r="T3" s="99"/>
      <c r="U3" s="99"/>
      <c r="V3" s="99"/>
      <c r="W3" s="104"/>
      <c r="X3" s="99"/>
      <c r="Y3" s="99"/>
      <c r="AA3" s="121"/>
      <c r="AB3" s="121"/>
      <c r="AC3" s="121"/>
      <c r="AD3" s="121"/>
      <c r="AE3" s="121"/>
      <c r="AF3" s="121" t="str">
        <f>TEXT(受付書!J8,"[$-ja-JP]ggge年m月d日")</f>
        <v>明治33年1月0日</v>
      </c>
      <c r="AG3" s="123"/>
    </row>
    <row r="4" spans="1:33" ht="15" customHeight="1">
      <c r="A4" s="92"/>
      <c r="B4" s="99"/>
      <c r="C4" s="99"/>
      <c r="D4" s="99"/>
      <c r="E4" s="99"/>
      <c r="F4" s="99"/>
      <c r="G4" s="99"/>
      <c r="H4" s="99"/>
      <c r="I4" s="99"/>
      <c r="J4" s="99"/>
      <c r="K4" s="99"/>
      <c r="L4" s="99"/>
      <c r="M4" s="99"/>
      <c r="N4" s="99"/>
      <c r="O4" s="99"/>
      <c r="P4" s="99"/>
      <c r="Q4" s="99"/>
      <c r="R4" s="99"/>
      <c r="S4" s="99"/>
      <c r="T4" s="99"/>
      <c r="U4" s="99"/>
      <c r="V4" s="99"/>
      <c r="W4" s="99"/>
      <c r="X4" s="99"/>
      <c r="Y4" s="119"/>
      <c r="Z4" s="99"/>
      <c r="AA4" s="99"/>
      <c r="AB4" s="99"/>
      <c r="AC4" s="99"/>
      <c r="AD4" s="99"/>
      <c r="AE4" s="99"/>
      <c r="AF4" s="99"/>
      <c r="AG4" s="123"/>
    </row>
    <row r="5" spans="1:33" ht="15" customHeight="1">
      <c r="A5" s="92"/>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123"/>
    </row>
    <row r="6" spans="1:33" ht="15" customHeight="1">
      <c r="A6" s="92"/>
      <c r="B6" s="100" t="s">
        <v>226</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23"/>
    </row>
    <row r="7" spans="1:33" ht="15" customHeight="1">
      <c r="A7" s="93"/>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23"/>
    </row>
    <row r="8" spans="1:33" ht="15" customHeight="1">
      <c r="A8" s="94"/>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23"/>
    </row>
    <row r="9" spans="1:33" ht="15" customHeight="1">
      <c r="A9" s="92"/>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123"/>
    </row>
    <row r="10" spans="1:33" ht="15" customHeight="1">
      <c r="A10" s="92"/>
      <c r="B10" s="101" t="s">
        <v>14</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123"/>
    </row>
    <row r="11" spans="1:33" ht="15" customHeight="1">
      <c r="A11" s="92"/>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123"/>
    </row>
    <row r="12" spans="1:33" ht="15" customHeight="1">
      <c r="A12" s="92"/>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123"/>
    </row>
    <row r="13" spans="1:33" ht="15" customHeight="1">
      <c r="A13" s="92"/>
      <c r="B13" s="99"/>
      <c r="C13" s="99"/>
      <c r="D13" s="99"/>
      <c r="E13" s="99"/>
      <c r="F13" s="99"/>
      <c r="G13" s="99"/>
      <c r="H13" s="99"/>
      <c r="I13" s="99"/>
      <c r="J13" s="99"/>
      <c r="K13" s="99"/>
      <c r="L13" s="99"/>
      <c r="M13" s="99"/>
      <c r="N13" s="99"/>
      <c r="O13" s="99"/>
      <c r="P13" s="99"/>
      <c r="Q13" s="99"/>
      <c r="R13" s="99"/>
      <c r="S13" s="99"/>
      <c r="T13" s="114" t="s">
        <v>172</v>
      </c>
      <c r="U13" s="114"/>
      <c r="W13" s="116" t="str">
        <f>'1. 申請書'!W15</f>
        <v/>
      </c>
      <c r="X13" s="116"/>
      <c r="Y13" s="116"/>
      <c r="Z13" s="116"/>
      <c r="AA13" s="116"/>
      <c r="AB13" s="116"/>
      <c r="AC13" s="116"/>
      <c r="AD13" s="116"/>
      <c r="AE13" s="116"/>
      <c r="AF13" s="116"/>
      <c r="AG13" s="123"/>
    </row>
    <row r="14" spans="1:33" ht="15" customHeight="1">
      <c r="A14" s="92"/>
      <c r="B14" s="99"/>
      <c r="C14" s="99"/>
      <c r="D14" s="99"/>
      <c r="E14" s="99"/>
      <c r="F14" s="99"/>
      <c r="G14" s="99"/>
      <c r="H14" s="99"/>
      <c r="I14" s="99"/>
      <c r="J14" s="99"/>
      <c r="K14" s="99"/>
      <c r="L14" s="99"/>
      <c r="M14" s="99"/>
      <c r="N14" s="99"/>
      <c r="O14" s="99"/>
      <c r="P14" s="99"/>
      <c r="Q14" s="99"/>
      <c r="R14" s="99"/>
      <c r="S14" s="99"/>
      <c r="T14" s="114" t="s">
        <v>175</v>
      </c>
      <c r="U14" s="114"/>
      <c r="W14" s="116">
        <f>'1. 申請書'!W16</f>
        <v>0</v>
      </c>
      <c r="X14" s="116"/>
      <c r="Y14" s="116"/>
      <c r="Z14" s="116"/>
      <c r="AA14" s="116"/>
      <c r="AB14" s="116"/>
      <c r="AC14" s="116"/>
      <c r="AD14" s="116"/>
      <c r="AE14" s="116"/>
      <c r="AF14" s="116"/>
      <c r="AG14" s="123"/>
    </row>
    <row r="15" spans="1:33" ht="15" customHeight="1">
      <c r="A15" s="92"/>
      <c r="B15" s="99"/>
      <c r="C15" s="99"/>
      <c r="D15" s="99"/>
      <c r="E15" s="99"/>
      <c r="F15" s="99"/>
      <c r="G15" s="99"/>
      <c r="H15" s="99"/>
      <c r="I15" s="99"/>
      <c r="J15" s="99"/>
      <c r="K15" s="99"/>
      <c r="L15" s="99"/>
      <c r="M15" s="99"/>
      <c r="N15" s="99"/>
      <c r="O15" s="99"/>
      <c r="P15" s="99"/>
      <c r="Q15" s="99"/>
      <c r="R15" s="99"/>
      <c r="S15" s="99"/>
      <c r="T15" s="99"/>
      <c r="U15" s="99"/>
      <c r="V15" s="115"/>
      <c r="W15" s="116">
        <f>'1. 申請書'!W17</f>
        <v>0</v>
      </c>
      <c r="X15" s="116"/>
      <c r="Y15" s="116"/>
      <c r="Z15" s="116"/>
      <c r="AA15" s="116"/>
      <c r="AB15" s="116"/>
      <c r="AC15" s="116"/>
      <c r="AD15" s="116"/>
      <c r="AE15" s="116"/>
      <c r="AF15" s="116"/>
      <c r="AG15" s="123"/>
    </row>
    <row r="16" spans="1:33" ht="15" customHeight="1">
      <c r="A16" s="92"/>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123"/>
    </row>
    <row r="17" spans="1:33" ht="15" customHeight="1">
      <c r="A17" s="92"/>
      <c r="J17" s="99"/>
      <c r="K17" s="99"/>
      <c r="L17" s="99"/>
      <c r="M17" s="99"/>
      <c r="N17" s="99"/>
      <c r="O17" s="99"/>
      <c r="R17" s="99"/>
      <c r="S17" s="99"/>
      <c r="T17" s="99"/>
      <c r="U17" s="99"/>
      <c r="V17" s="99"/>
      <c r="W17" s="99"/>
      <c r="X17" s="99"/>
      <c r="Y17" s="99"/>
      <c r="Z17" s="99"/>
      <c r="AA17" s="99"/>
      <c r="AB17" s="99"/>
      <c r="AC17" s="99"/>
      <c r="AD17" s="99"/>
      <c r="AE17" s="99"/>
      <c r="AF17" s="99"/>
      <c r="AG17" s="123"/>
    </row>
    <row r="18" spans="1:33" ht="15" customHeight="1">
      <c r="A18" s="92"/>
      <c r="B18" s="185" t="str">
        <f>"　"&amp;TEXT('交付決定（決裁後）'!Z4,"[$-ja-JP]ggge年m月d日")&amp;"付け延水産第"&amp;'交付決定（決裁後）'!Z3&amp;"号で補助金等の交付の決定を受けた"&amp;"水産業販路拡大等支援事業（"&amp;受付書!C14&amp;"）"&amp;"について事業が完了しましたので、延岡市補助金等の交付に関する規則第12条第１項の規定に基づいて実績を報告します。"</f>
        <v>　明治33年1月0日付け延水産第0号で補助金等の交付の決定を受けた水産業販路拡大等支援事業（）について事業が完了しましたので、延岡市補助金等の交付に関する規則第12条第１項の規定に基づいて実績を報告します。</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23"/>
    </row>
    <row r="19" spans="1:33" ht="15" customHeight="1">
      <c r="A19" s="92"/>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23"/>
    </row>
    <row r="20" spans="1:33" ht="15" customHeight="1">
      <c r="A20" s="92"/>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23"/>
    </row>
    <row r="21" spans="1:33" ht="15" customHeight="1">
      <c r="A21" s="92"/>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23"/>
    </row>
    <row r="22" spans="1:33" ht="15" customHeight="1">
      <c r="A22" s="92"/>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23"/>
    </row>
    <row r="23" spans="1:33" ht="15" customHeight="1">
      <c r="A23" s="92"/>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23"/>
    </row>
    <row r="24" spans="1:33" ht="15" customHeight="1">
      <c r="A24" s="92"/>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23"/>
    </row>
    <row r="25" spans="1:33" ht="15" customHeight="1">
      <c r="A25" s="92"/>
      <c r="B25" s="103" t="s">
        <v>85</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23"/>
    </row>
    <row r="26" spans="1:33" ht="15" customHeight="1">
      <c r="A26" s="95"/>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23"/>
    </row>
    <row r="27" spans="1:33" ht="15" customHeight="1">
      <c r="A27" s="96"/>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23"/>
    </row>
    <row r="28" spans="1:33" ht="15" customHeight="1">
      <c r="A28" s="96"/>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23"/>
    </row>
    <row r="29" spans="1:33" ht="15" customHeight="1">
      <c r="A29" s="96"/>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23"/>
    </row>
    <row r="30" spans="1:33" ht="15" customHeight="1">
      <c r="A30" s="92"/>
      <c r="B30" s="101" t="s">
        <v>169</v>
      </c>
      <c r="C30" s="101"/>
      <c r="D30" s="101"/>
      <c r="E30" s="101"/>
      <c r="F30" s="101"/>
      <c r="G30" s="101"/>
      <c r="H30" s="101"/>
      <c r="I30" s="101"/>
      <c r="J30" s="101"/>
      <c r="K30" s="101"/>
      <c r="L30" s="101"/>
      <c r="M30" s="101"/>
      <c r="N30" s="99"/>
      <c r="O30" s="99"/>
      <c r="P30" s="99"/>
      <c r="Q30" s="99"/>
      <c r="R30" s="99"/>
      <c r="S30" s="99"/>
      <c r="T30" s="99"/>
      <c r="U30" s="99"/>
      <c r="V30" s="99"/>
      <c r="W30" s="99"/>
      <c r="X30" s="101"/>
      <c r="Y30" s="101"/>
      <c r="Z30" s="101"/>
      <c r="AA30" s="101"/>
      <c r="AB30" s="101"/>
      <c r="AC30" s="101"/>
      <c r="AD30" s="101"/>
      <c r="AE30" s="101"/>
      <c r="AF30" s="101"/>
      <c r="AG30" s="123"/>
    </row>
    <row r="31" spans="1:33" ht="15" customHeight="1">
      <c r="A31" s="92"/>
      <c r="B31" s="101"/>
      <c r="C31" s="224" t="str">
        <f>'交付決定（決裁後）'!I26</f>
        <v/>
      </c>
      <c r="D31" s="224"/>
      <c r="E31" s="224"/>
      <c r="F31" s="224"/>
      <c r="G31" s="224"/>
      <c r="H31" s="224"/>
      <c r="I31" s="224"/>
      <c r="J31" s="108"/>
      <c r="K31" s="108"/>
      <c r="L31" s="108"/>
      <c r="M31" s="108"/>
      <c r="N31" s="195"/>
      <c r="O31" s="195"/>
      <c r="P31" s="195"/>
      <c r="Q31" s="195"/>
      <c r="R31" s="195"/>
      <c r="S31" s="195"/>
      <c r="T31" s="195"/>
      <c r="U31" s="195"/>
      <c r="V31" s="195"/>
      <c r="W31" s="195"/>
      <c r="X31" s="101"/>
      <c r="Y31" s="101"/>
      <c r="Z31" s="101"/>
      <c r="AA31" s="101"/>
      <c r="AB31" s="101"/>
      <c r="AC31" s="101"/>
      <c r="AD31" s="101"/>
      <c r="AE31" s="101"/>
      <c r="AF31" s="101"/>
      <c r="AG31" s="123"/>
    </row>
    <row r="32" spans="1:33" ht="15" customHeight="1">
      <c r="A32" s="92"/>
      <c r="B32" s="101"/>
      <c r="C32" s="224"/>
      <c r="D32" s="224"/>
      <c r="E32" s="224"/>
      <c r="F32" s="224"/>
      <c r="G32" s="224"/>
      <c r="H32" s="224"/>
      <c r="I32" s="224"/>
      <c r="J32" s="108"/>
      <c r="K32" s="108"/>
      <c r="L32" s="108"/>
      <c r="M32" s="108"/>
      <c r="N32" s="195"/>
      <c r="O32" s="195"/>
      <c r="P32" s="195"/>
      <c r="Q32" s="195"/>
      <c r="R32" s="195"/>
      <c r="S32" s="195"/>
      <c r="T32" s="195"/>
      <c r="U32" s="195"/>
      <c r="V32" s="195"/>
      <c r="W32" s="195"/>
      <c r="X32" s="101"/>
      <c r="Y32" s="101"/>
      <c r="Z32" s="101"/>
      <c r="AA32" s="101"/>
      <c r="AB32" s="101"/>
      <c r="AC32" s="101"/>
      <c r="AD32" s="101"/>
      <c r="AE32" s="101"/>
      <c r="AF32" s="101"/>
      <c r="AG32" s="123"/>
    </row>
    <row r="33" spans="1:33" ht="15" customHeight="1">
      <c r="A33" s="92"/>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23"/>
    </row>
    <row r="34" spans="1:33" ht="15" customHeight="1">
      <c r="A34" s="92"/>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23"/>
    </row>
    <row r="35" spans="1:33" ht="15" customHeight="1">
      <c r="A35" s="92"/>
      <c r="B35" s="101" t="s">
        <v>141</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23"/>
    </row>
    <row r="36" spans="1:33" ht="15" customHeight="1">
      <c r="A36" s="92"/>
      <c r="B36" s="101"/>
      <c r="D36" s="102" t="e">
        <f>'1. 申請書'!D40</f>
        <v>#N/A</v>
      </c>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23"/>
    </row>
    <row r="37" spans="1:33" ht="15" customHeight="1">
      <c r="A37" s="92"/>
      <c r="B37" s="101"/>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23"/>
    </row>
    <row r="38" spans="1:33" ht="15" customHeight="1">
      <c r="A38" s="92"/>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23"/>
    </row>
    <row r="39" spans="1:33" ht="15" customHeight="1">
      <c r="A39" s="92"/>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23"/>
    </row>
    <row r="40" spans="1:33" ht="15" customHeight="1">
      <c r="A40" s="92"/>
      <c r="B40" s="101" t="s">
        <v>1944</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23"/>
    </row>
    <row r="41" spans="1:33" ht="15" customHeight="1">
      <c r="A41" s="92"/>
      <c r="B41" s="101"/>
      <c r="D41" s="110">
        <f>'1. 申請書'!D45</f>
        <v>0</v>
      </c>
      <c r="E41" s="110"/>
      <c r="F41" s="110"/>
      <c r="G41" s="110"/>
      <c r="H41" s="110"/>
      <c r="I41" s="110"/>
      <c r="J41" s="110"/>
      <c r="K41" s="110"/>
      <c r="L41" s="103" t="s">
        <v>178</v>
      </c>
      <c r="M41" s="226">
        <f>受付書!J10</f>
        <v>0</v>
      </c>
      <c r="N41" s="226"/>
      <c r="O41" s="226"/>
      <c r="P41" s="226"/>
      <c r="Q41" s="226"/>
      <c r="R41" s="226"/>
      <c r="S41" s="226"/>
      <c r="T41" s="226"/>
      <c r="U41" s="226"/>
      <c r="AB41" s="101"/>
      <c r="AC41" s="101"/>
      <c r="AD41" s="101"/>
      <c r="AE41" s="101"/>
      <c r="AF41" s="101"/>
      <c r="AG41" s="123"/>
    </row>
    <row r="42" spans="1:33" ht="15" customHeight="1">
      <c r="A42" s="92"/>
      <c r="B42" s="101"/>
      <c r="C42" s="225"/>
      <c r="D42" s="110"/>
      <c r="E42" s="110"/>
      <c r="F42" s="110"/>
      <c r="G42" s="110"/>
      <c r="H42" s="110"/>
      <c r="I42" s="110"/>
      <c r="J42" s="110"/>
      <c r="K42" s="110"/>
      <c r="L42" s="103"/>
      <c r="M42" s="226"/>
      <c r="N42" s="226"/>
      <c r="O42" s="226"/>
      <c r="P42" s="226"/>
      <c r="Q42" s="226"/>
      <c r="R42" s="226"/>
      <c r="S42" s="226"/>
      <c r="T42" s="226"/>
      <c r="U42" s="226"/>
      <c r="AB42" s="101"/>
      <c r="AC42" s="101"/>
      <c r="AD42" s="101"/>
      <c r="AE42" s="101"/>
      <c r="AF42" s="101"/>
      <c r="AG42" s="123"/>
    </row>
    <row r="43" spans="1:33" ht="15" customHeight="1">
      <c r="A43" s="92"/>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23"/>
    </row>
    <row r="44" spans="1:33" ht="15" customHeight="1">
      <c r="A44" s="92"/>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23"/>
    </row>
    <row r="45" spans="1:33" ht="15" customHeight="1">
      <c r="A45" s="92"/>
      <c r="B45" s="101" t="s">
        <v>674</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23"/>
    </row>
    <row r="46" spans="1:33" ht="15" customHeight="1">
      <c r="A46" s="92"/>
      <c r="B46" s="101"/>
      <c r="C46" s="107">
        <f>'4. 事業報告書兼収支計算書（入力箇所あり）'!D35</f>
        <v>0</v>
      </c>
      <c r="D46" s="107"/>
      <c r="E46" s="107"/>
      <c r="F46" s="107"/>
      <c r="G46" s="107"/>
      <c r="H46" s="107"/>
      <c r="I46" s="111">
        <f>'4. 事業報告書兼収支計算書（入力箇所あり）'!D33</f>
        <v>0</v>
      </c>
      <c r="J46" s="111"/>
      <c r="K46" s="111"/>
      <c r="L46" s="111"/>
      <c r="M46" s="111"/>
      <c r="N46" s="111"/>
      <c r="O46" s="111"/>
      <c r="P46" s="111"/>
      <c r="Q46" s="101"/>
      <c r="R46" s="101"/>
      <c r="S46" s="101"/>
      <c r="T46" s="101"/>
      <c r="U46" s="101"/>
      <c r="V46" s="101"/>
      <c r="W46" s="101"/>
      <c r="X46" s="101"/>
      <c r="Y46" s="101"/>
      <c r="Z46" s="101"/>
      <c r="AA46" s="101"/>
      <c r="AB46" s="101"/>
      <c r="AC46" s="101"/>
      <c r="AD46" s="101"/>
      <c r="AE46" s="101"/>
      <c r="AF46" s="101"/>
      <c r="AG46" s="123"/>
    </row>
    <row r="47" spans="1:33" ht="15" customHeight="1">
      <c r="A47" s="92"/>
      <c r="B47" s="101"/>
      <c r="C47" s="107"/>
      <c r="D47" s="107"/>
      <c r="E47" s="107"/>
      <c r="F47" s="107"/>
      <c r="G47" s="107"/>
      <c r="H47" s="107"/>
      <c r="I47" s="111"/>
      <c r="J47" s="111"/>
      <c r="K47" s="111"/>
      <c r="L47" s="111"/>
      <c r="M47" s="111"/>
      <c r="N47" s="111"/>
      <c r="O47" s="111"/>
      <c r="P47" s="111"/>
      <c r="Q47" s="99"/>
      <c r="R47" s="99"/>
      <c r="S47" s="101"/>
      <c r="T47" s="101"/>
      <c r="U47" s="101"/>
      <c r="V47" s="101"/>
      <c r="W47" s="101"/>
      <c r="X47" s="101"/>
      <c r="Y47" s="101"/>
      <c r="Z47" s="101"/>
      <c r="AA47" s="101"/>
      <c r="AB47" s="101"/>
      <c r="AC47" s="101"/>
      <c r="AD47" s="101"/>
      <c r="AE47" s="101"/>
      <c r="AF47" s="101"/>
      <c r="AG47" s="123"/>
    </row>
    <row r="48" spans="1:33" ht="15" customHeight="1">
      <c r="A48" s="92"/>
      <c r="B48" s="99"/>
      <c r="C48" s="99"/>
      <c r="D48" s="99"/>
      <c r="E48" s="99"/>
      <c r="F48" s="99"/>
      <c r="G48" s="99"/>
      <c r="H48" s="99"/>
      <c r="O48" s="99"/>
      <c r="P48" s="99"/>
      <c r="Q48" s="99"/>
      <c r="R48" s="99"/>
      <c r="S48" s="99"/>
      <c r="T48" s="99"/>
      <c r="U48" s="99"/>
      <c r="V48" s="99"/>
      <c r="W48" s="99"/>
      <c r="X48" s="99"/>
      <c r="Y48" s="99"/>
      <c r="Z48" s="99"/>
      <c r="AA48" s="99"/>
      <c r="AB48" s="99"/>
      <c r="AC48" s="99"/>
      <c r="AD48" s="99"/>
      <c r="AE48" s="99"/>
      <c r="AF48" s="99"/>
      <c r="AG48" s="123"/>
    </row>
    <row r="49" spans="1:33" ht="15" customHeight="1">
      <c r="A49" s="97"/>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24"/>
    </row>
    <row r="50" spans="1:33" ht="15" customHeight="1">
      <c r="A50" s="98" t="s">
        <v>577</v>
      </c>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row>
    <row r="51" spans="1:33" ht="15" customHeight="1">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row>
    <row r="52" spans="1:33" ht="15" customHeight="1">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row>
    <row r="53" spans="1:33"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row>
    <row r="54" spans="1:33"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row>
    <row r="55" spans="1:33"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row>
    <row r="56" spans="1:33"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row>
    <row r="57" spans="1:33"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row>
  </sheetData>
  <sheetProtection sheet="1" objects="1" scenarios="1"/>
  <mergeCells count="15">
    <mergeCell ref="T13:U13"/>
    <mergeCell ref="W13:AF13"/>
    <mergeCell ref="T14:U14"/>
    <mergeCell ref="W14:AF14"/>
    <mergeCell ref="W15:AF15"/>
    <mergeCell ref="B6:AF7"/>
    <mergeCell ref="B18:AF21"/>
    <mergeCell ref="B25:AF26"/>
    <mergeCell ref="C31:I32"/>
    <mergeCell ref="D36:AF37"/>
    <mergeCell ref="D41:K42"/>
    <mergeCell ref="L41:L42"/>
    <mergeCell ref="M41:U42"/>
    <mergeCell ref="C46:H47"/>
    <mergeCell ref="I46:P47"/>
  </mergeCells>
  <phoneticPr fontId="5"/>
  <dataValidations count="1">
    <dataValidation type="list" allowBlank="1" showDropDown="0" showInputMessage="1" showErrorMessage="1" sqref="N31">
      <formula1>"販路拡大事業,高付加価値化事業,プロモーション事業,設備導入事業,技能・知識向上事業,知的財産保護事業,アドバイザー等導入事業"</formula1>
    </dataValidation>
  </dataValidations>
  <printOptions horizontalCentered="1"/>
  <pageMargins left="0.43307086614173229" right="0.43307086614173229" top="0.74803149606299213" bottom="0.74803149606299213" header="0.31496062992125984" footer="0.31496062992125984"/>
  <pageSetup paperSize="9" scale="98"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tabColor theme="9" tint="-0.25"/>
    <pageSetUpPr fitToPage="1"/>
  </sheetPr>
  <dimension ref="A1:J41"/>
  <sheetViews>
    <sheetView showGridLines="0" zoomScaleSheetLayoutView="115" workbookViewId="0">
      <selection activeCell="L7" sqref="L7"/>
    </sheetView>
  </sheetViews>
  <sheetFormatPr defaultColWidth="9.625" defaultRowHeight="27" customHeight="1"/>
  <cols>
    <col min="1" max="4" width="9.625" style="125"/>
    <col min="5" max="6" width="5.875" style="125" customWidth="1"/>
    <col min="7" max="8" width="9.625" style="125"/>
    <col min="9" max="9" width="13.5" style="125" customWidth="1"/>
    <col min="10" max="10" width="13.375" style="125" customWidth="1"/>
    <col min="11" max="16384" width="9.625" style="125"/>
  </cols>
  <sheetData>
    <row r="1" spans="1:10" ht="27" customHeight="1">
      <c r="A1" s="126" t="s">
        <v>501</v>
      </c>
      <c r="B1" s="126"/>
      <c r="C1" s="126"/>
      <c r="D1" s="153" t="s">
        <v>343</v>
      </c>
      <c r="E1" s="153"/>
      <c r="F1" s="153"/>
      <c r="G1" s="153"/>
      <c r="H1" s="153"/>
      <c r="I1" s="153"/>
      <c r="J1" s="153"/>
    </row>
    <row r="2" spans="1:10" ht="27" customHeight="1">
      <c r="A2" s="127" t="s">
        <v>503</v>
      </c>
      <c r="B2" s="127"/>
      <c r="C2" s="127"/>
      <c r="D2" s="127"/>
      <c r="E2" s="127"/>
      <c r="F2" s="127"/>
      <c r="G2" s="127"/>
      <c r="H2" s="127"/>
      <c r="I2" s="127"/>
      <c r="J2" s="127"/>
    </row>
    <row r="3" spans="1:10" ht="27" customHeight="1">
      <c r="A3" s="128" t="s">
        <v>93</v>
      </c>
      <c r="B3" s="128"/>
      <c r="C3" s="147">
        <f>'2. 事業計画書兼収支予算書（入力箇所あり）'!C3</f>
        <v>0</v>
      </c>
      <c r="D3" s="147"/>
      <c r="E3" s="147"/>
      <c r="F3" s="128" t="s">
        <v>27</v>
      </c>
      <c r="G3" s="128"/>
      <c r="H3" s="132">
        <f>'2. 事業計画書兼収支予算書（入力箇所あり）'!H3</f>
        <v>0</v>
      </c>
      <c r="I3" s="132"/>
      <c r="J3" s="132"/>
    </row>
    <row r="4" spans="1:10" ht="27" customHeight="1">
      <c r="A4" s="128" t="s">
        <v>101</v>
      </c>
      <c r="B4" s="128"/>
      <c r="C4" s="148">
        <f>'2. 事業計画書兼収支予算書（入力箇所あり）'!C4</f>
        <v>0</v>
      </c>
      <c r="D4" s="154"/>
      <c r="E4" s="160" t="str">
        <f>'2. 事業計画書兼収支予算書（入力箇所あり）'!E4</f>
        <v/>
      </c>
      <c r="F4" s="160"/>
      <c r="G4" s="160"/>
      <c r="H4" s="160"/>
      <c r="I4" s="160"/>
      <c r="J4" s="177"/>
    </row>
    <row r="5" spans="1:10" ht="9.75" customHeight="1">
      <c r="A5" s="129"/>
      <c r="B5" s="129"/>
      <c r="C5" s="149"/>
      <c r="D5" s="149"/>
      <c r="E5" s="149"/>
      <c r="F5" s="129"/>
      <c r="G5" s="129"/>
      <c r="H5" s="149"/>
      <c r="I5" s="149"/>
      <c r="J5" s="149"/>
    </row>
    <row r="6" spans="1:10" ht="24.75" customHeight="1">
      <c r="A6" s="130" t="s">
        <v>52</v>
      </c>
      <c r="B6" s="143"/>
      <c r="C6" s="143"/>
      <c r="D6" s="143"/>
      <c r="E6" s="143"/>
      <c r="F6" s="161"/>
      <c r="G6" s="163" t="s">
        <v>119</v>
      </c>
      <c r="H6" s="163"/>
      <c r="I6" s="130" t="s">
        <v>92</v>
      </c>
      <c r="J6" s="161"/>
    </row>
    <row r="7" spans="1:10" ht="24.75" customHeight="1">
      <c r="A7" s="131" t="s">
        <v>72</v>
      </c>
      <c r="B7" s="144" t="s">
        <v>132</v>
      </c>
      <c r="C7" s="150"/>
      <c r="D7" s="150"/>
      <c r="E7" s="150"/>
      <c r="F7" s="162"/>
      <c r="G7" s="131" t="str">
        <f>'2. 事業計画書兼収支予算書（入力箇所あり）'!G7</f>
        <v/>
      </c>
      <c r="H7" s="152"/>
      <c r="I7" s="238" t="str">
        <f>IF('2. 事業計画書兼収支予算書（入力箇所あり）'!$I7="","",'2. 事業計画書兼収支予算書（入力箇所あり）'!$I7)</f>
        <v/>
      </c>
      <c r="J7" s="239"/>
    </row>
    <row r="8" spans="1:10" ht="24.75" customHeight="1">
      <c r="A8" s="132" t="s">
        <v>74</v>
      </c>
      <c r="B8" s="144" t="s">
        <v>143</v>
      </c>
      <c r="C8" s="150"/>
      <c r="D8" s="150"/>
      <c r="E8" s="150"/>
      <c r="F8" s="162"/>
      <c r="G8" s="131" t="str">
        <f>'2. 事業計画書兼収支予算書（入力箇所あり）'!G8</f>
        <v/>
      </c>
      <c r="H8" s="152"/>
      <c r="I8" s="238" t="str">
        <f>IF('2. 事業計画書兼収支予算書（入力箇所あり）'!$I8="","",'2. 事業計画書兼収支予算書（入力箇所あり）'!$I8)</f>
        <v/>
      </c>
      <c r="J8" s="239"/>
    </row>
    <row r="9" spans="1:10" ht="24.75" customHeight="1">
      <c r="A9" s="132" t="s">
        <v>79</v>
      </c>
      <c r="B9" s="144" t="s">
        <v>107</v>
      </c>
      <c r="C9" s="150"/>
      <c r="D9" s="150"/>
      <c r="E9" s="150"/>
      <c r="F9" s="162"/>
      <c r="G9" s="131" t="str">
        <f>'2. 事業計画書兼収支予算書（入力箇所あり）'!G9</f>
        <v/>
      </c>
      <c r="H9" s="152"/>
      <c r="I9" s="238" t="str">
        <f>IF('2. 事業計画書兼収支予算書（入力箇所あり）'!$I9="","",'2. 事業計画書兼収支予算書（入力箇所あり）'!$I9)</f>
        <v/>
      </c>
      <c r="J9" s="239"/>
    </row>
    <row r="10" spans="1:10" ht="24.75" customHeight="1">
      <c r="A10" s="132" t="s">
        <v>88</v>
      </c>
      <c r="B10" s="144" t="s">
        <v>129</v>
      </c>
      <c r="C10" s="150"/>
      <c r="D10" s="150"/>
      <c r="E10" s="150"/>
      <c r="F10" s="162"/>
      <c r="G10" s="131" t="str">
        <f>'2. 事業計画書兼収支予算書（入力箇所あり）'!G10</f>
        <v/>
      </c>
      <c r="H10" s="152"/>
      <c r="I10" s="238" t="str">
        <f>IF('2. 事業計画書兼収支予算書（入力箇所あり）'!$I10="","",'2. 事業計画書兼収支予算書（入力箇所あり）'!$I10)</f>
        <v/>
      </c>
      <c r="J10" s="239"/>
    </row>
    <row r="11" spans="1:10" ht="26.25" customHeight="1">
      <c r="A11" s="132" t="s">
        <v>130</v>
      </c>
      <c r="B11" s="144" t="s">
        <v>24</v>
      </c>
      <c r="C11" s="150"/>
      <c r="D11" s="150"/>
      <c r="E11" s="150"/>
      <c r="F11" s="162"/>
      <c r="G11" s="131" t="str">
        <f>'2. 事業計画書兼収支予算書（入力箇所あり）'!G11</f>
        <v/>
      </c>
      <c r="H11" s="152"/>
      <c r="I11" s="238" t="str">
        <f>IF('2. 事業計画書兼収支予算書（入力箇所あり）'!$I11="","",'2. 事業計画書兼収支予算書（入力箇所あり）'!$I11)</f>
        <v/>
      </c>
      <c r="J11" s="239"/>
    </row>
    <row r="12" spans="1:10" ht="26.25" customHeight="1">
      <c r="A12" s="132" t="s">
        <v>145</v>
      </c>
      <c r="B12" s="144" t="s">
        <v>29</v>
      </c>
      <c r="C12" s="150"/>
      <c r="D12" s="150"/>
      <c r="E12" s="150"/>
      <c r="F12" s="162"/>
      <c r="G12" s="131" t="str">
        <f>'2. 事業計画書兼収支予算書（入力箇所あり）'!G12</f>
        <v/>
      </c>
      <c r="H12" s="152"/>
      <c r="I12" s="238" t="str">
        <f>IF('2. 事業計画書兼収支予算書（入力箇所あり）'!$I12="","",'2. 事業計画書兼収支予算書（入力箇所あり）'!$I12)</f>
        <v/>
      </c>
      <c r="J12" s="239"/>
    </row>
    <row r="13" spans="1:10" ht="26.25" customHeight="1">
      <c r="A13" s="132" t="s">
        <v>153</v>
      </c>
      <c r="B13" s="144" t="s">
        <v>184</v>
      </c>
      <c r="C13" s="150"/>
      <c r="D13" s="150"/>
      <c r="E13" s="150"/>
      <c r="F13" s="162"/>
      <c r="G13" s="131" t="str">
        <f>'2. 事業計画書兼収支予算書（入力箇所あり）'!G13</f>
        <v/>
      </c>
      <c r="H13" s="152"/>
      <c r="I13" s="238" t="str">
        <f>IF('2. 事業計画書兼収支予算書（入力箇所あり）'!$I13="","",'2. 事業計画書兼収支予算書（入力箇所あり）'!$I13)</f>
        <v/>
      </c>
      <c r="J13" s="239"/>
    </row>
    <row r="14" spans="1:10" ht="26.25" customHeight="1">
      <c r="A14" s="133"/>
      <c r="B14" s="145"/>
      <c r="C14" s="145"/>
      <c r="D14" s="145"/>
      <c r="E14" s="145"/>
      <c r="F14" s="145"/>
      <c r="G14" s="133"/>
      <c r="H14" s="133"/>
      <c r="I14" s="133"/>
      <c r="J14" s="133"/>
    </row>
    <row r="15" spans="1:10" ht="26.25" customHeight="1">
      <c r="A15" s="134" t="s">
        <v>191</v>
      </c>
      <c r="B15" s="134"/>
      <c r="C15" s="134"/>
      <c r="D15" s="134"/>
      <c r="E15" s="134"/>
      <c r="F15" s="134"/>
      <c r="G15" s="134"/>
      <c r="H15" s="134"/>
      <c r="I15" s="134"/>
      <c r="J15" s="134"/>
    </row>
    <row r="16" spans="1:10" ht="21" customHeight="1">
      <c r="A16" s="135"/>
      <c r="B16" s="135"/>
      <c r="C16" s="135"/>
      <c r="D16" s="135"/>
      <c r="E16" s="135"/>
      <c r="F16" s="135"/>
      <c r="G16" s="135"/>
      <c r="H16" s="135"/>
      <c r="I16" s="135"/>
      <c r="J16" s="135"/>
    </row>
    <row r="17" spans="1:10" ht="21" customHeight="1">
      <c r="A17" s="135"/>
      <c r="B17" s="135"/>
      <c r="C17" s="135"/>
      <c r="D17" s="135"/>
      <c r="E17" s="135"/>
      <c r="F17" s="135"/>
      <c r="G17" s="135"/>
      <c r="H17" s="135"/>
      <c r="I17" s="135"/>
      <c r="J17" s="135"/>
    </row>
    <row r="18" spans="1:10" ht="21" customHeight="1">
      <c r="A18" s="135"/>
      <c r="B18" s="135"/>
      <c r="C18" s="135"/>
      <c r="D18" s="135"/>
      <c r="E18" s="135"/>
      <c r="F18" s="135"/>
      <c r="G18" s="135"/>
      <c r="H18" s="135"/>
      <c r="I18" s="135"/>
      <c r="J18" s="135"/>
    </row>
    <row r="19" spans="1:10" ht="21" customHeight="1">
      <c r="A19" s="135"/>
      <c r="B19" s="135"/>
      <c r="C19" s="135"/>
      <c r="D19" s="135"/>
      <c r="E19" s="135"/>
      <c r="F19" s="135"/>
      <c r="G19" s="135"/>
      <c r="H19" s="135"/>
      <c r="I19" s="135"/>
      <c r="J19" s="135"/>
    </row>
    <row r="20" spans="1:10" ht="21" customHeight="1">
      <c r="A20" s="135"/>
      <c r="B20" s="135"/>
      <c r="C20" s="135"/>
      <c r="D20" s="135"/>
      <c r="E20" s="135"/>
      <c r="F20" s="135"/>
      <c r="G20" s="135"/>
      <c r="H20" s="135"/>
      <c r="I20" s="135"/>
      <c r="J20" s="135"/>
    </row>
    <row r="21" spans="1:10" ht="26.25" customHeight="1"/>
    <row r="22" spans="1:10" ht="24.75" customHeight="1">
      <c r="A22" s="136" t="s">
        <v>4</v>
      </c>
      <c r="B22" s="136"/>
      <c r="C22" s="151"/>
      <c r="D22" s="151"/>
    </row>
    <row r="23" spans="1:10" ht="24.75" customHeight="1">
      <c r="A23" s="137" t="s">
        <v>9</v>
      </c>
      <c r="B23" s="137"/>
      <c r="C23" s="137"/>
      <c r="D23" s="137" t="s">
        <v>21</v>
      </c>
      <c r="E23" s="137"/>
      <c r="F23" s="137"/>
      <c r="G23" s="137" t="s">
        <v>37</v>
      </c>
      <c r="H23" s="137"/>
      <c r="I23" s="137"/>
      <c r="J23" s="137"/>
    </row>
    <row r="24" spans="1:10" ht="41.25" customHeight="1">
      <c r="A24" s="132" t="s">
        <v>43</v>
      </c>
      <c r="B24" s="132"/>
      <c r="C24" s="132"/>
      <c r="D24" s="155" t="e">
        <f>IF(D33="","",IF('データシート（さわらない）'!A15&lt;=D33*'データシート（さわらない）'!A16/'データシート（さわらない）'!A17,'データシート（さわらない）'!A15,ROUNDDOWN(D33*'データシート（さわらない）'!A16/'データシート（さわらない）'!A17,-1)))</f>
        <v>#N/A</v>
      </c>
      <c r="E24" s="155"/>
      <c r="F24" s="155"/>
      <c r="G24" s="234" t="str">
        <f>IF('2. 事業計画書兼収支予算書（入力箇所あり）'!$G24="","",'2. 事業計画書兼収支予算書（入力箇所あり）'!$G24)</f>
        <v xml:space="preserve"> 延岡市　※10円未満切り捨て</v>
      </c>
      <c r="H24" s="236"/>
      <c r="I24" s="236"/>
      <c r="J24" s="236"/>
    </row>
    <row r="25" spans="1:10" ht="41.25" customHeight="1">
      <c r="A25" s="132" t="s">
        <v>367</v>
      </c>
      <c r="B25" s="132"/>
      <c r="C25" s="132"/>
      <c r="D25" s="155" t="e">
        <f>D26-D24</f>
        <v>#N/A</v>
      </c>
      <c r="E25" s="155"/>
      <c r="F25" s="155"/>
      <c r="G25" s="234" t="str">
        <f>IF('2. 事業計画書兼収支予算書（入力箇所あり）'!$G25="","",'2. 事業計画書兼収支予算書（入力箇所あり）'!$G25)</f>
        <v/>
      </c>
      <c r="H25" s="236"/>
      <c r="I25" s="236"/>
      <c r="J25" s="236"/>
    </row>
    <row r="26" spans="1:10" ht="30" customHeight="1">
      <c r="A26" s="132" t="s">
        <v>13</v>
      </c>
      <c r="B26" s="132"/>
      <c r="C26" s="132"/>
      <c r="D26" s="155">
        <f>D35</f>
        <v>0</v>
      </c>
      <c r="E26" s="155"/>
      <c r="F26" s="155"/>
      <c r="G26" s="234" t="str">
        <f>IF('2. 事業計画書兼収支予算書（入力箇所あり）'!$G26="","",'2. 事業計画書兼収支予算書（入力箇所あり）'!$G26)</f>
        <v/>
      </c>
      <c r="H26" s="236"/>
      <c r="I26" s="236"/>
      <c r="J26" s="236"/>
    </row>
    <row r="27" spans="1:10" ht="24.75" customHeight="1">
      <c r="A27" s="138"/>
      <c r="B27" s="138"/>
      <c r="C27" s="151"/>
      <c r="D27" s="151"/>
    </row>
    <row r="28" spans="1:10" ht="24.75" customHeight="1">
      <c r="A28" s="139" t="s">
        <v>8</v>
      </c>
      <c r="B28" s="139"/>
      <c r="C28" s="151"/>
      <c r="D28" s="151"/>
    </row>
    <row r="29" spans="1:10" ht="41.25" customHeight="1">
      <c r="A29" s="132"/>
      <c r="B29" s="132"/>
      <c r="C29" s="132"/>
      <c r="D29" s="157"/>
      <c r="E29" s="157"/>
      <c r="F29" s="157"/>
      <c r="G29" s="167"/>
      <c r="H29" s="173"/>
      <c r="I29" s="173"/>
      <c r="J29" s="173"/>
    </row>
    <row r="30" spans="1:10" ht="41.25" customHeight="1">
      <c r="A30" s="132"/>
      <c r="B30" s="132"/>
      <c r="C30" s="132"/>
      <c r="D30" s="157"/>
      <c r="E30" s="157"/>
      <c r="F30" s="157"/>
      <c r="G30" s="167"/>
      <c r="H30" s="173"/>
      <c r="I30" s="173"/>
      <c r="J30" s="173"/>
    </row>
    <row r="31" spans="1:10" ht="41.25" customHeight="1">
      <c r="A31" s="132"/>
      <c r="B31" s="132"/>
      <c r="C31" s="132"/>
      <c r="D31" s="157"/>
      <c r="E31" s="157"/>
      <c r="F31" s="157"/>
      <c r="G31" s="167"/>
      <c r="H31" s="173"/>
      <c r="I31" s="173"/>
      <c r="J31" s="173"/>
    </row>
    <row r="32" spans="1:10" ht="41.25" customHeight="1">
      <c r="A32" s="132"/>
      <c r="B32" s="132"/>
      <c r="C32" s="132"/>
      <c r="D32" s="157"/>
      <c r="E32" s="157"/>
      <c r="F32" s="157"/>
      <c r="G32" s="167"/>
      <c r="H32" s="173"/>
      <c r="I32" s="173"/>
      <c r="J32" s="173"/>
    </row>
    <row r="33" spans="1:10" ht="30" customHeight="1">
      <c r="A33" s="227" t="s">
        <v>505</v>
      </c>
      <c r="B33" s="227"/>
      <c r="C33" s="227"/>
      <c r="D33" s="233">
        <f>SUM(D29:F32)</f>
        <v>0</v>
      </c>
      <c r="E33" s="233"/>
      <c r="F33" s="233"/>
      <c r="G33" s="235" t="s">
        <v>197</v>
      </c>
      <c r="H33" s="237"/>
      <c r="I33" s="237"/>
      <c r="J33" s="237"/>
    </row>
    <row r="34" spans="1:10" ht="27" customHeight="1">
      <c r="A34" s="132" t="s">
        <v>298</v>
      </c>
      <c r="B34" s="132"/>
      <c r="C34" s="132"/>
      <c r="D34" s="157"/>
      <c r="E34" s="157"/>
      <c r="F34" s="157"/>
      <c r="G34" s="169"/>
      <c r="H34" s="175"/>
      <c r="I34" s="175"/>
      <c r="J34" s="175"/>
    </row>
    <row r="35" spans="1:10" ht="30" customHeight="1">
      <c r="A35" s="142" t="s">
        <v>13</v>
      </c>
      <c r="B35" s="142"/>
      <c r="C35" s="142"/>
      <c r="D35" s="159">
        <f>D33+D34</f>
        <v>0</v>
      </c>
      <c r="E35" s="159"/>
      <c r="F35" s="159"/>
      <c r="G35" s="170"/>
      <c r="H35" s="170"/>
      <c r="I35" s="170"/>
      <c r="J35" s="170"/>
    </row>
    <row r="36" spans="1:10" ht="27" customHeight="1">
      <c r="A36" s="138"/>
      <c r="B36" s="138"/>
      <c r="C36" s="151"/>
      <c r="D36" s="151"/>
    </row>
    <row r="37" spans="1:10" ht="16.5" customHeight="1">
      <c r="A37" s="228" t="s">
        <v>41</v>
      </c>
      <c r="B37" s="231"/>
      <c r="C37" s="231"/>
      <c r="D37" s="231"/>
      <c r="E37" s="231"/>
      <c r="F37" s="231"/>
    </row>
    <row r="38" spans="1:10" ht="16.5" customHeight="1">
      <c r="A38" s="229" t="str">
        <f>'3. 実績報告書'!AF3</f>
        <v>明治33年1月0日</v>
      </c>
      <c r="B38" s="232"/>
      <c r="C38" s="232"/>
      <c r="D38" s="231"/>
      <c r="E38" s="231"/>
      <c r="F38" s="231"/>
    </row>
    <row r="39" spans="1:10" ht="16.5" customHeight="1">
      <c r="A39" s="230" t="s">
        <v>56</v>
      </c>
      <c r="B39" s="230"/>
      <c r="C39" s="118" t="str">
        <f>E4</f>
        <v/>
      </c>
      <c r="D39" s="118"/>
      <c r="E39" s="118"/>
      <c r="F39" s="118"/>
      <c r="G39" s="118"/>
      <c r="H39" s="118"/>
    </row>
    <row r="40" spans="1:10" ht="16.5" customHeight="1">
      <c r="A40" s="230" t="s">
        <v>509</v>
      </c>
      <c r="B40" s="230"/>
      <c r="C40" s="118">
        <f>C3</f>
        <v>0</v>
      </c>
      <c r="D40" s="118"/>
      <c r="E40" s="118"/>
      <c r="F40" s="118"/>
      <c r="G40" s="118"/>
      <c r="H40" s="118"/>
    </row>
    <row r="41" spans="1:10" ht="16.5" customHeight="1">
      <c r="A41" s="230" t="s">
        <v>510</v>
      </c>
      <c r="B41" s="230"/>
      <c r="C41" s="118">
        <f>H3</f>
        <v>0</v>
      </c>
      <c r="D41" s="118"/>
      <c r="E41" s="118"/>
      <c r="F41" s="118"/>
      <c r="G41" s="118"/>
      <c r="H41" s="118"/>
    </row>
  </sheetData>
  <sheetProtection sheet="1" objects="1" scenarios="1"/>
  <mergeCells count="77">
    <mergeCell ref="D1:J1"/>
    <mergeCell ref="A2:J2"/>
    <mergeCell ref="A3:B3"/>
    <mergeCell ref="C3:E3"/>
    <mergeCell ref="F3:G3"/>
    <mergeCell ref="H3:J3"/>
    <mergeCell ref="A4:B4"/>
    <mergeCell ref="C4:D4"/>
    <mergeCell ref="E4:J4"/>
    <mergeCell ref="A6:F6"/>
    <mergeCell ref="G6:H6"/>
    <mergeCell ref="I6:J6"/>
    <mergeCell ref="B7:F7"/>
    <mergeCell ref="G7:H7"/>
    <mergeCell ref="I7:J7"/>
    <mergeCell ref="B8:F8"/>
    <mergeCell ref="G8:H8"/>
    <mergeCell ref="I8:J8"/>
    <mergeCell ref="B9:F9"/>
    <mergeCell ref="G9:H9"/>
    <mergeCell ref="I9:J9"/>
    <mergeCell ref="B10:F10"/>
    <mergeCell ref="G10:H10"/>
    <mergeCell ref="I10:J10"/>
    <mergeCell ref="B11:F11"/>
    <mergeCell ref="G11:H11"/>
    <mergeCell ref="I11:J11"/>
    <mergeCell ref="B12:F12"/>
    <mergeCell ref="G12:H12"/>
    <mergeCell ref="I12:J12"/>
    <mergeCell ref="B13:F13"/>
    <mergeCell ref="G13:H13"/>
    <mergeCell ref="I13:J13"/>
    <mergeCell ref="A15:J15"/>
    <mergeCell ref="A22:B22"/>
    <mergeCell ref="A23:C23"/>
    <mergeCell ref="D23:F23"/>
    <mergeCell ref="G23:J23"/>
    <mergeCell ref="A24:C24"/>
    <mergeCell ref="D24:F24"/>
    <mergeCell ref="G24:J24"/>
    <mergeCell ref="A25:C25"/>
    <mergeCell ref="D25:F25"/>
    <mergeCell ref="G25:J25"/>
    <mergeCell ref="A26:C26"/>
    <mergeCell ref="D26:F26"/>
    <mergeCell ref="G26:J26"/>
    <mergeCell ref="A28:B28"/>
    <mergeCell ref="A29:C29"/>
    <mergeCell ref="D29:F29"/>
    <mergeCell ref="G29:J29"/>
    <mergeCell ref="A30:C30"/>
    <mergeCell ref="D30:F30"/>
    <mergeCell ref="G30:J30"/>
    <mergeCell ref="A31:C31"/>
    <mergeCell ref="D31:F31"/>
    <mergeCell ref="G31:J31"/>
    <mergeCell ref="A32:C32"/>
    <mergeCell ref="D32:F32"/>
    <mergeCell ref="G32:J32"/>
    <mergeCell ref="A33:C33"/>
    <mergeCell ref="D33:F33"/>
    <mergeCell ref="G33:J33"/>
    <mergeCell ref="A34:C34"/>
    <mergeCell ref="D34:F34"/>
    <mergeCell ref="G34:J34"/>
    <mergeCell ref="A35:C35"/>
    <mergeCell ref="D35:F35"/>
    <mergeCell ref="G35:J35"/>
    <mergeCell ref="A38:C38"/>
    <mergeCell ref="A39:B39"/>
    <mergeCell ref="C39:H39"/>
    <mergeCell ref="A40:B40"/>
    <mergeCell ref="C40:H40"/>
    <mergeCell ref="A41:B41"/>
    <mergeCell ref="C41:H41"/>
    <mergeCell ref="A16:J20"/>
  </mergeCells>
  <phoneticPr fontId="5"/>
  <conditionalFormatting sqref="D26:F26">
    <cfRule type="containsBlanks" dxfId="12" priority="4">
      <formula>LEN(TRIM(D26))=0</formula>
    </cfRule>
  </conditionalFormatting>
  <conditionalFormatting sqref="D34:F34">
    <cfRule type="containsBlanks" dxfId="11" priority="7">
      <formula>LEN(TRIM(D34))=0</formula>
    </cfRule>
  </conditionalFormatting>
  <conditionalFormatting sqref="A29:F29">
    <cfRule type="containsBlanks" dxfId="10" priority="6">
      <formula>LEN(TRIM(A29))=0</formula>
    </cfRule>
  </conditionalFormatting>
  <conditionalFormatting sqref="A16:J20">
    <cfRule type="containsBlanks" dxfId="9" priority="5">
      <formula>LEN(TRIM(A16))=0</formula>
    </cfRule>
  </conditionalFormatting>
  <dataValidations count="2">
    <dataValidation imeMode="hiragana" allowBlank="1" showDropDown="0" showInputMessage="1" showErrorMessage="1" sqref="A16:J20 A29:C32 G29:J32"/>
    <dataValidation imeMode="halfAlpha" allowBlank="1" showDropDown="0" showInputMessage="1" showErrorMessage="1" sqref="D29:F32 D34:F34"/>
  </dataValidations>
  <printOptions horizontalCentered="1"/>
  <pageMargins left="0" right="0" top="0.19685039370078741" bottom="0.19685039370078741" header="0.31496062992125984" footer="0.31496062992125984"/>
  <pageSetup paperSize="9" scale="83"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
    <tabColor theme="9" tint="-0.25"/>
  </sheetPr>
  <dimension ref="A1:AB71"/>
  <sheetViews>
    <sheetView workbookViewId="0">
      <selection activeCell="Y14" sqref="Y14"/>
    </sheetView>
  </sheetViews>
  <sheetFormatPr defaultColWidth="3.625" defaultRowHeight="13.5"/>
  <cols>
    <col min="1" max="16384" width="3.625" style="240"/>
  </cols>
  <sheetData>
    <row r="1" spans="1:28" ht="13.5" customHeight="1">
      <c r="A1" s="241" t="s">
        <v>334</v>
      </c>
      <c r="B1" s="241"/>
      <c r="C1" s="241" t="s">
        <v>324</v>
      </c>
      <c r="D1" s="241"/>
      <c r="E1" s="241"/>
      <c r="F1" s="241"/>
      <c r="G1" s="241" t="s">
        <v>334</v>
      </c>
      <c r="H1" s="241"/>
      <c r="I1" s="241" t="s">
        <v>324</v>
      </c>
      <c r="J1" s="241"/>
      <c r="K1" s="241"/>
      <c r="L1" s="241" t="s">
        <v>334</v>
      </c>
      <c r="M1" s="241"/>
      <c r="N1" s="241"/>
      <c r="O1" s="241"/>
      <c r="P1" s="249" t="s">
        <v>334</v>
      </c>
      <c r="Q1" s="253"/>
      <c r="R1" s="256" t="s">
        <v>334</v>
      </c>
      <c r="S1" s="253"/>
      <c r="T1" s="256" t="s">
        <v>334</v>
      </c>
      <c r="U1" s="255" t="s">
        <v>334</v>
      </c>
      <c r="V1" s="255"/>
      <c r="W1" s="255"/>
      <c r="X1" s="255"/>
      <c r="Y1" s="245"/>
      <c r="Z1" s="263"/>
      <c r="AA1" s="263"/>
      <c r="AB1" s="263"/>
    </row>
    <row r="2" spans="1:28" ht="13.5" customHeight="1">
      <c r="A2" s="242" t="s">
        <v>578</v>
      </c>
      <c r="B2" s="246"/>
      <c r="C2" s="246"/>
      <c r="D2" s="246"/>
      <c r="E2" s="246"/>
      <c r="F2" s="246"/>
      <c r="G2" s="246"/>
      <c r="H2" s="246"/>
      <c r="I2" s="246"/>
      <c r="J2" s="246"/>
      <c r="K2" s="246"/>
      <c r="L2" s="246"/>
      <c r="M2" s="246"/>
      <c r="N2" s="246"/>
      <c r="O2" s="246"/>
      <c r="P2" s="250"/>
      <c r="Q2" s="254"/>
      <c r="R2" s="257"/>
      <c r="S2" s="260"/>
      <c r="T2" s="260"/>
      <c r="U2" s="260"/>
      <c r="V2" s="260"/>
      <c r="W2" s="260"/>
      <c r="X2" s="257"/>
      <c r="Y2" s="245"/>
      <c r="Z2" s="263"/>
      <c r="AA2" s="263"/>
      <c r="AB2" s="263"/>
    </row>
    <row r="3" spans="1:28" ht="14.25">
      <c r="A3" s="243"/>
      <c r="B3" s="247"/>
      <c r="C3" s="247"/>
      <c r="D3" s="247"/>
      <c r="E3" s="247"/>
      <c r="F3" s="247"/>
      <c r="G3" s="247"/>
      <c r="H3" s="247"/>
      <c r="I3" s="247"/>
      <c r="J3" s="247"/>
      <c r="K3" s="247"/>
      <c r="L3" s="247"/>
      <c r="M3" s="247"/>
      <c r="N3" s="247"/>
      <c r="O3" s="247"/>
      <c r="P3" s="251"/>
      <c r="Q3" s="254"/>
      <c r="R3" s="258"/>
      <c r="S3" s="261"/>
      <c r="T3" s="261"/>
      <c r="U3" s="261"/>
      <c r="V3" s="261"/>
      <c r="W3" s="261"/>
      <c r="X3" s="258"/>
      <c r="Y3" s="245"/>
      <c r="Z3" s="245"/>
      <c r="AA3" s="264"/>
      <c r="AB3" s="245"/>
    </row>
    <row r="4" spans="1:28">
      <c r="A4" s="243"/>
      <c r="B4" s="247"/>
      <c r="C4" s="247"/>
      <c r="D4" s="247"/>
      <c r="E4" s="247"/>
      <c r="F4" s="247"/>
      <c r="G4" s="247"/>
      <c r="H4" s="247"/>
      <c r="I4" s="247"/>
      <c r="J4" s="247"/>
      <c r="K4" s="247"/>
      <c r="L4" s="247"/>
      <c r="M4" s="247"/>
      <c r="N4" s="247"/>
      <c r="O4" s="247"/>
      <c r="P4" s="251"/>
      <c r="Q4" s="254"/>
      <c r="R4" s="258" t="s">
        <v>324</v>
      </c>
      <c r="S4" s="261"/>
      <c r="T4" s="261"/>
      <c r="U4" s="261"/>
      <c r="V4" s="261"/>
      <c r="W4" s="261"/>
      <c r="X4" s="258"/>
      <c r="Y4" s="245"/>
      <c r="Z4" s="245"/>
      <c r="AA4" s="245"/>
      <c r="AB4" s="245"/>
    </row>
    <row r="5" spans="1:28">
      <c r="A5" s="243"/>
      <c r="B5" s="247"/>
      <c r="C5" s="247"/>
      <c r="D5" s="247"/>
      <c r="E5" s="247"/>
      <c r="F5" s="247"/>
      <c r="G5" s="247"/>
      <c r="H5" s="247"/>
      <c r="I5" s="247"/>
      <c r="J5" s="247"/>
      <c r="K5" s="247"/>
      <c r="L5" s="247"/>
      <c r="M5" s="247"/>
      <c r="N5" s="247"/>
      <c r="O5" s="247"/>
      <c r="P5" s="251"/>
      <c r="Q5" s="254"/>
      <c r="R5" s="258" t="s">
        <v>324</v>
      </c>
      <c r="S5" s="261"/>
      <c r="T5" s="261"/>
      <c r="U5" s="261"/>
      <c r="V5" s="261"/>
      <c r="W5" s="261"/>
      <c r="X5" s="258"/>
      <c r="Y5" s="245"/>
      <c r="Z5" s="245"/>
      <c r="AA5" s="245"/>
      <c r="AB5" s="245"/>
    </row>
    <row r="6" spans="1:28">
      <c r="A6" s="243"/>
      <c r="B6" s="247"/>
      <c r="C6" s="247"/>
      <c r="D6" s="247"/>
      <c r="E6" s="247"/>
      <c r="F6" s="247"/>
      <c r="G6" s="247"/>
      <c r="H6" s="247"/>
      <c r="I6" s="247"/>
      <c r="J6" s="247"/>
      <c r="K6" s="247"/>
      <c r="L6" s="247"/>
      <c r="M6" s="247"/>
      <c r="N6" s="247"/>
      <c r="O6" s="247"/>
      <c r="P6" s="251"/>
      <c r="Q6" s="255"/>
      <c r="R6" s="259"/>
      <c r="S6" s="261"/>
      <c r="T6" s="261"/>
      <c r="U6" s="261"/>
      <c r="V6" s="261"/>
      <c r="W6" s="261"/>
      <c r="X6" s="259"/>
      <c r="Y6" s="245"/>
      <c r="Z6" s="245"/>
      <c r="AA6" s="245"/>
      <c r="AB6" s="245"/>
    </row>
    <row r="7" spans="1:28">
      <c r="A7" s="243"/>
      <c r="B7" s="247"/>
      <c r="C7" s="247"/>
      <c r="D7" s="247"/>
      <c r="E7" s="247"/>
      <c r="F7" s="247"/>
      <c r="G7" s="247"/>
      <c r="H7" s="247"/>
      <c r="I7" s="247"/>
      <c r="J7" s="247"/>
      <c r="K7" s="247"/>
      <c r="L7" s="247"/>
      <c r="M7" s="247"/>
      <c r="N7" s="247"/>
      <c r="O7" s="247"/>
      <c r="P7" s="251"/>
      <c r="Q7" s="255"/>
      <c r="R7" s="259" t="s">
        <v>324</v>
      </c>
      <c r="S7" s="261"/>
      <c r="T7" s="261"/>
      <c r="U7" s="261"/>
      <c r="V7" s="261"/>
      <c r="W7" s="261"/>
      <c r="X7" s="259"/>
      <c r="Y7" s="245"/>
      <c r="Z7" s="245"/>
      <c r="AA7" s="245"/>
      <c r="AB7" s="245"/>
    </row>
    <row r="8" spans="1:28">
      <c r="A8" s="243"/>
      <c r="B8" s="247"/>
      <c r="C8" s="247"/>
      <c r="D8" s="247"/>
      <c r="E8" s="247"/>
      <c r="F8" s="247"/>
      <c r="G8" s="247"/>
      <c r="H8" s="247"/>
      <c r="I8" s="247"/>
      <c r="J8" s="247"/>
      <c r="K8" s="247"/>
      <c r="L8" s="247"/>
      <c r="M8" s="247"/>
      <c r="N8" s="247"/>
      <c r="O8" s="247"/>
      <c r="P8" s="251"/>
      <c r="Q8" s="255"/>
      <c r="R8" s="259"/>
      <c r="S8" s="261"/>
      <c r="T8" s="261"/>
      <c r="U8" s="261"/>
      <c r="V8" s="261"/>
      <c r="W8" s="261"/>
      <c r="X8" s="259"/>
      <c r="Y8" s="245"/>
      <c r="Z8" s="245"/>
      <c r="AA8" s="265"/>
      <c r="AB8" s="245"/>
    </row>
    <row r="9" spans="1:28">
      <c r="A9" s="243"/>
      <c r="B9" s="247"/>
      <c r="C9" s="247"/>
      <c r="D9" s="247"/>
      <c r="E9" s="247"/>
      <c r="F9" s="247"/>
      <c r="G9" s="247"/>
      <c r="H9" s="247"/>
      <c r="I9" s="247"/>
      <c r="J9" s="247"/>
      <c r="K9" s="247"/>
      <c r="L9" s="247"/>
      <c r="M9" s="247"/>
      <c r="N9" s="247"/>
      <c r="O9" s="247"/>
      <c r="P9" s="251"/>
      <c r="Q9" s="255"/>
      <c r="R9" s="259"/>
      <c r="S9" s="261"/>
      <c r="T9" s="261"/>
      <c r="U9" s="261"/>
      <c r="V9" s="261"/>
      <c r="W9" s="261"/>
      <c r="X9" s="259"/>
      <c r="Y9" s="245"/>
      <c r="Z9" s="245"/>
      <c r="AA9" s="265"/>
      <c r="AB9" s="245"/>
    </row>
    <row r="10" spans="1:28">
      <c r="A10" s="243"/>
      <c r="B10" s="247"/>
      <c r="C10" s="247"/>
      <c r="D10" s="247"/>
      <c r="E10" s="247"/>
      <c r="F10" s="247"/>
      <c r="G10" s="247"/>
      <c r="H10" s="247"/>
      <c r="I10" s="247"/>
      <c r="J10" s="247"/>
      <c r="K10" s="247"/>
      <c r="L10" s="247"/>
      <c r="M10" s="247"/>
      <c r="N10" s="247"/>
      <c r="O10" s="247"/>
      <c r="P10" s="251"/>
      <c r="Q10" s="255"/>
      <c r="R10" s="259"/>
      <c r="S10" s="261"/>
      <c r="T10" s="261"/>
      <c r="U10" s="261"/>
      <c r="V10" s="261"/>
      <c r="W10" s="261"/>
      <c r="X10" s="259"/>
      <c r="Y10" s="245"/>
      <c r="Z10" s="245"/>
      <c r="AA10" s="265"/>
      <c r="AB10" s="245"/>
    </row>
    <row r="11" spans="1:28">
      <c r="A11" s="243"/>
      <c r="B11" s="247"/>
      <c r="C11" s="247"/>
      <c r="D11" s="247"/>
      <c r="E11" s="247"/>
      <c r="F11" s="247"/>
      <c r="G11" s="247"/>
      <c r="H11" s="247"/>
      <c r="I11" s="247"/>
      <c r="J11" s="247"/>
      <c r="K11" s="247"/>
      <c r="L11" s="247"/>
      <c r="M11" s="247"/>
      <c r="N11" s="247"/>
      <c r="O11" s="247"/>
      <c r="P11" s="251"/>
      <c r="Q11" s="255"/>
      <c r="R11" s="259"/>
      <c r="S11" s="261"/>
      <c r="T11" s="261"/>
      <c r="U11" s="261"/>
      <c r="V11" s="261"/>
      <c r="W11" s="261"/>
      <c r="X11" s="259"/>
      <c r="Y11" s="245"/>
      <c r="Z11" s="245"/>
      <c r="AA11" s="245"/>
      <c r="AB11" s="245"/>
    </row>
    <row r="12" spans="1:28">
      <c r="A12" s="243"/>
      <c r="B12" s="247"/>
      <c r="C12" s="247"/>
      <c r="D12" s="247"/>
      <c r="E12" s="247"/>
      <c r="F12" s="247"/>
      <c r="G12" s="247"/>
      <c r="H12" s="247"/>
      <c r="I12" s="247"/>
      <c r="J12" s="247"/>
      <c r="K12" s="247"/>
      <c r="L12" s="247"/>
      <c r="M12" s="247"/>
      <c r="N12" s="247"/>
      <c r="O12" s="247"/>
      <c r="P12" s="251"/>
      <c r="Q12" s="255"/>
      <c r="R12" s="259"/>
      <c r="S12" s="261"/>
      <c r="T12" s="261"/>
      <c r="U12" s="261"/>
      <c r="V12" s="261"/>
      <c r="W12" s="261"/>
      <c r="X12" s="259"/>
      <c r="Y12" s="245"/>
      <c r="Z12" s="245"/>
      <c r="AA12" s="245"/>
      <c r="AB12" s="245"/>
    </row>
    <row r="13" spans="1:28">
      <c r="A13" s="243"/>
      <c r="B13" s="247"/>
      <c r="C13" s="247"/>
      <c r="D13" s="247"/>
      <c r="E13" s="247"/>
      <c r="F13" s="247"/>
      <c r="G13" s="247"/>
      <c r="H13" s="247"/>
      <c r="I13" s="247"/>
      <c r="J13" s="247"/>
      <c r="K13" s="247"/>
      <c r="L13" s="247"/>
      <c r="M13" s="247"/>
      <c r="N13" s="247"/>
      <c r="O13" s="247"/>
      <c r="P13" s="251"/>
      <c r="Q13" s="255"/>
      <c r="R13" s="259"/>
      <c r="S13" s="261"/>
      <c r="T13" s="261"/>
      <c r="U13" s="261"/>
      <c r="V13" s="261"/>
      <c r="W13" s="261"/>
      <c r="X13" s="259"/>
      <c r="Y13" s="245"/>
      <c r="Z13" s="245"/>
      <c r="AA13" s="245"/>
      <c r="AB13" s="245"/>
    </row>
    <row r="14" spans="1:28">
      <c r="A14" s="243"/>
      <c r="B14" s="247"/>
      <c r="C14" s="247"/>
      <c r="D14" s="247"/>
      <c r="E14" s="247"/>
      <c r="F14" s="247"/>
      <c r="G14" s="247"/>
      <c r="H14" s="247"/>
      <c r="I14" s="247"/>
      <c r="J14" s="247"/>
      <c r="K14" s="247"/>
      <c r="L14" s="247"/>
      <c r="M14" s="247"/>
      <c r="N14" s="247"/>
      <c r="O14" s="247"/>
      <c r="P14" s="251"/>
      <c r="Q14" s="255"/>
      <c r="R14" s="259"/>
      <c r="S14" s="261"/>
      <c r="T14" s="261"/>
      <c r="U14" s="261"/>
      <c r="V14" s="261"/>
      <c r="W14" s="261"/>
      <c r="X14" s="259"/>
      <c r="Y14" s="245"/>
      <c r="Z14" s="245"/>
      <c r="AA14" s="245"/>
      <c r="AB14" s="245"/>
    </row>
    <row r="15" spans="1:28">
      <c r="A15" s="243"/>
      <c r="B15" s="247"/>
      <c r="C15" s="247"/>
      <c r="D15" s="247"/>
      <c r="E15" s="247"/>
      <c r="F15" s="247"/>
      <c r="G15" s="247"/>
      <c r="H15" s="247"/>
      <c r="I15" s="247"/>
      <c r="J15" s="247"/>
      <c r="K15" s="247"/>
      <c r="L15" s="247"/>
      <c r="M15" s="247"/>
      <c r="N15" s="247"/>
      <c r="O15" s="247"/>
      <c r="P15" s="251"/>
      <c r="Q15" s="255"/>
      <c r="R15" s="259"/>
      <c r="S15" s="261"/>
      <c r="T15" s="261"/>
      <c r="U15" s="261"/>
      <c r="V15" s="261"/>
      <c r="W15" s="261"/>
      <c r="X15" s="259"/>
      <c r="Y15" s="245"/>
      <c r="Z15" s="245"/>
      <c r="AA15" s="245"/>
      <c r="AB15" s="245"/>
    </row>
    <row r="16" spans="1:28">
      <c r="A16" s="243"/>
      <c r="B16" s="247"/>
      <c r="C16" s="247"/>
      <c r="D16" s="247"/>
      <c r="E16" s="247"/>
      <c r="F16" s="247"/>
      <c r="G16" s="247"/>
      <c r="H16" s="247"/>
      <c r="I16" s="247"/>
      <c r="J16" s="247"/>
      <c r="K16" s="247"/>
      <c r="L16" s="247"/>
      <c r="M16" s="247"/>
      <c r="N16" s="247"/>
      <c r="O16" s="247"/>
      <c r="P16" s="251"/>
      <c r="Q16" s="255"/>
      <c r="R16" s="259"/>
      <c r="S16" s="261"/>
      <c r="T16" s="261"/>
      <c r="U16" s="261"/>
      <c r="V16" s="261"/>
      <c r="W16" s="261"/>
      <c r="X16" s="259"/>
      <c r="Y16" s="245"/>
      <c r="Z16" s="245"/>
      <c r="AA16" s="245"/>
      <c r="AB16" s="245"/>
    </row>
    <row r="17" spans="1:28">
      <c r="A17" s="243"/>
      <c r="B17" s="247"/>
      <c r="C17" s="247"/>
      <c r="D17" s="247"/>
      <c r="E17" s="247"/>
      <c r="F17" s="247"/>
      <c r="G17" s="247"/>
      <c r="H17" s="247"/>
      <c r="I17" s="247"/>
      <c r="J17" s="247"/>
      <c r="K17" s="247"/>
      <c r="L17" s="247"/>
      <c r="M17" s="247"/>
      <c r="N17" s="247"/>
      <c r="O17" s="247"/>
      <c r="P17" s="251"/>
      <c r="Q17" s="255"/>
      <c r="R17" s="259" t="s">
        <v>324</v>
      </c>
      <c r="S17" s="261"/>
      <c r="T17" s="261"/>
      <c r="U17" s="261"/>
      <c r="V17" s="261"/>
      <c r="W17" s="261"/>
      <c r="X17" s="259"/>
      <c r="Y17" s="245"/>
      <c r="Z17" s="245"/>
      <c r="AA17" s="245"/>
      <c r="AB17" s="245"/>
    </row>
    <row r="18" spans="1:28">
      <c r="A18" s="243"/>
      <c r="B18" s="247"/>
      <c r="C18" s="247"/>
      <c r="D18" s="247"/>
      <c r="E18" s="247"/>
      <c r="F18" s="247"/>
      <c r="G18" s="247"/>
      <c r="H18" s="247"/>
      <c r="I18" s="247"/>
      <c r="J18" s="247"/>
      <c r="K18" s="247"/>
      <c r="L18" s="247"/>
      <c r="M18" s="247"/>
      <c r="N18" s="247"/>
      <c r="O18" s="247"/>
      <c r="P18" s="251"/>
      <c r="Q18" s="255"/>
      <c r="R18" s="259"/>
      <c r="S18" s="261"/>
      <c r="T18" s="261"/>
      <c r="U18" s="261"/>
      <c r="V18" s="261"/>
      <c r="W18" s="261"/>
      <c r="X18" s="259"/>
      <c r="Y18" s="245"/>
      <c r="Z18" s="245"/>
      <c r="AA18" s="245"/>
      <c r="AB18" s="245"/>
    </row>
    <row r="19" spans="1:28">
      <c r="A19" s="243"/>
      <c r="B19" s="247"/>
      <c r="C19" s="247"/>
      <c r="D19" s="247"/>
      <c r="E19" s="247"/>
      <c r="F19" s="247"/>
      <c r="G19" s="247"/>
      <c r="H19" s="247"/>
      <c r="I19" s="247"/>
      <c r="J19" s="247"/>
      <c r="K19" s="247"/>
      <c r="L19" s="247"/>
      <c r="M19" s="247"/>
      <c r="N19" s="247"/>
      <c r="O19" s="247"/>
      <c r="P19" s="251"/>
      <c r="Q19" s="255"/>
      <c r="R19" s="259"/>
      <c r="S19" s="261"/>
      <c r="T19" s="261"/>
      <c r="U19" s="261"/>
      <c r="V19" s="261"/>
      <c r="W19" s="261"/>
      <c r="X19" s="259"/>
      <c r="Y19" s="245"/>
      <c r="Z19" s="245"/>
      <c r="AA19" s="245"/>
      <c r="AB19" s="245"/>
    </row>
    <row r="20" spans="1:28">
      <c r="A20" s="244"/>
      <c r="B20" s="248"/>
      <c r="C20" s="248"/>
      <c r="D20" s="248"/>
      <c r="E20" s="248"/>
      <c r="F20" s="248"/>
      <c r="G20" s="248"/>
      <c r="H20" s="248"/>
      <c r="I20" s="248"/>
      <c r="J20" s="248"/>
      <c r="K20" s="248"/>
      <c r="L20" s="248"/>
      <c r="M20" s="248"/>
      <c r="N20" s="248"/>
      <c r="O20" s="248"/>
      <c r="P20" s="252"/>
      <c r="Q20" s="255"/>
      <c r="R20" s="259"/>
      <c r="S20" s="261"/>
      <c r="T20" s="261"/>
      <c r="U20" s="261"/>
      <c r="V20" s="261"/>
      <c r="W20" s="261"/>
      <c r="X20" s="259"/>
      <c r="Y20" s="245"/>
      <c r="Z20" s="245"/>
      <c r="AA20" s="245"/>
      <c r="AB20" s="245"/>
    </row>
    <row r="21" spans="1:28">
      <c r="A21" s="241"/>
      <c r="B21" s="241"/>
      <c r="C21" s="241"/>
      <c r="D21" s="241"/>
      <c r="E21" s="241"/>
      <c r="F21" s="241"/>
      <c r="G21" s="241"/>
      <c r="H21" s="241"/>
      <c r="I21" s="241"/>
      <c r="J21" s="241"/>
      <c r="K21" s="241"/>
      <c r="L21" s="241"/>
      <c r="M21" s="245"/>
      <c r="N21" s="241"/>
      <c r="O21" s="241"/>
      <c r="P21" s="241"/>
      <c r="Q21" s="255"/>
      <c r="R21" s="255"/>
      <c r="S21" s="262"/>
      <c r="T21" s="262"/>
      <c r="U21" s="262"/>
      <c r="V21" s="262"/>
      <c r="W21" s="262"/>
      <c r="X21" s="255"/>
      <c r="Y21" s="245"/>
      <c r="Z21" s="245"/>
      <c r="AA21" s="245"/>
      <c r="AB21" s="245"/>
    </row>
    <row r="22" spans="1:28">
      <c r="A22" s="242" t="s">
        <v>578</v>
      </c>
      <c r="B22" s="246"/>
      <c r="C22" s="246"/>
      <c r="D22" s="246"/>
      <c r="E22" s="246"/>
      <c r="F22" s="246"/>
      <c r="G22" s="246"/>
      <c r="H22" s="246"/>
      <c r="I22" s="246"/>
      <c r="J22" s="246"/>
      <c r="K22" s="246"/>
      <c r="L22" s="246"/>
      <c r="M22" s="246"/>
      <c r="N22" s="246"/>
      <c r="O22" s="246"/>
      <c r="P22" s="250"/>
      <c r="Q22" s="255"/>
      <c r="R22" s="257"/>
      <c r="S22" s="260"/>
      <c r="T22" s="260"/>
      <c r="U22" s="260"/>
      <c r="V22" s="260"/>
      <c r="W22" s="260"/>
      <c r="X22" s="257"/>
      <c r="Y22" s="245"/>
      <c r="Z22" s="245"/>
      <c r="AA22" s="245"/>
      <c r="AB22" s="245"/>
    </row>
    <row r="23" spans="1:28">
      <c r="A23" s="243"/>
      <c r="B23" s="247"/>
      <c r="C23" s="247"/>
      <c r="D23" s="247"/>
      <c r="E23" s="247"/>
      <c r="F23" s="247"/>
      <c r="G23" s="247"/>
      <c r="H23" s="247"/>
      <c r="I23" s="247"/>
      <c r="J23" s="247"/>
      <c r="K23" s="247"/>
      <c r="L23" s="247"/>
      <c r="M23" s="247"/>
      <c r="N23" s="247"/>
      <c r="O23" s="247"/>
      <c r="P23" s="251"/>
      <c r="Q23" s="255"/>
      <c r="R23" s="258"/>
      <c r="S23" s="261"/>
      <c r="T23" s="261"/>
      <c r="U23" s="261"/>
      <c r="V23" s="261"/>
      <c r="W23" s="261"/>
      <c r="X23" s="258"/>
      <c r="Y23" s="245"/>
      <c r="Z23" s="245"/>
      <c r="AA23" s="245"/>
      <c r="AB23" s="245"/>
    </row>
    <row r="24" spans="1:28">
      <c r="A24" s="243"/>
      <c r="B24" s="247"/>
      <c r="C24" s="247"/>
      <c r="D24" s="247"/>
      <c r="E24" s="247"/>
      <c r="F24" s="247"/>
      <c r="G24" s="247"/>
      <c r="H24" s="247"/>
      <c r="I24" s="247"/>
      <c r="J24" s="247"/>
      <c r="K24" s="247"/>
      <c r="L24" s="247"/>
      <c r="M24" s="247"/>
      <c r="N24" s="247"/>
      <c r="O24" s="247"/>
      <c r="P24" s="251"/>
      <c r="Q24" s="255"/>
      <c r="R24" s="258" t="s">
        <v>324</v>
      </c>
      <c r="S24" s="261"/>
      <c r="T24" s="261"/>
      <c r="U24" s="261"/>
      <c r="V24" s="261"/>
      <c r="W24" s="261"/>
      <c r="X24" s="258"/>
      <c r="Y24" s="245"/>
      <c r="Z24" s="245"/>
      <c r="AA24" s="245"/>
      <c r="AB24" s="245"/>
    </row>
    <row r="25" spans="1:28">
      <c r="A25" s="243"/>
      <c r="B25" s="247"/>
      <c r="C25" s="247"/>
      <c r="D25" s="247"/>
      <c r="E25" s="247"/>
      <c r="F25" s="247"/>
      <c r="G25" s="247"/>
      <c r="H25" s="247"/>
      <c r="I25" s="247"/>
      <c r="J25" s="247"/>
      <c r="K25" s="247"/>
      <c r="L25" s="247"/>
      <c r="M25" s="247"/>
      <c r="N25" s="247"/>
      <c r="O25" s="247"/>
      <c r="P25" s="251"/>
      <c r="Q25" s="255"/>
      <c r="R25" s="258" t="s">
        <v>324</v>
      </c>
      <c r="S25" s="261"/>
      <c r="T25" s="261"/>
      <c r="U25" s="261"/>
      <c r="V25" s="261"/>
      <c r="W25" s="261"/>
      <c r="X25" s="258"/>
      <c r="Y25" s="245"/>
      <c r="Z25" s="245"/>
      <c r="AA25" s="245"/>
      <c r="AB25" s="245"/>
    </row>
    <row r="26" spans="1:28">
      <c r="A26" s="243"/>
      <c r="B26" s="247"/>
      <c r="C26" s="247"/>
      <c r="D26" s="247"/>
      <c r="E26" s="247"/>
      <c r="F26" s="247"/>
      <c r="G26" s="247"/>
      <c r="H26" s="247"/>
      <c r="I26" s="247"/>
      <c r="J26" s="247"/>
      <c r="K26" s="247"/>
      <c r="L26" s="247"/>
      <c r="M26" s="247"/>
      <c r="N26" s="247"/>
      <c r="O26" s="247"/>
      <c r="P26" s="251"/>
      <c r="Q26" s="255"/>
      <c r="R26" s="259"/>
      <c r="S26" s="261"/>
      <c r="T26" s="261"/>
      <c r="U26" s="261"/>
      <c r="V26" s="261"/>
      <c r="W26" s="261"/>
      <c r="X26" s="259"/>
      <c r="Y26" s="245"/>
      <c r="Z26" s="245"/>
      <c r="AA26" s="245"/>
      <c r="AB26" s="245"/>
    </row>
    <row r="27" spans="1:28">
      <c r="A27" s="243"/>
      <c r="B27" s="247"/>
      <c r="C27" s="247"/>
      <c r="D27" s="247"/>
      <c r="E27" s="247"/>
      <c r="F27" s="247"/>
      <c r="G27" s="247"/>
      <c r="H27" s="247"/>
      <c r="I27" s="247"/>
      <c r="J27" s="247"/>
      <c r="K27" s="247"/>
      <c r="L27" s="247"/>
      <c r="M27" s="247"/>
      <c r="N27" s="247"/>
      <c r="O27" s="247"/>
      <c r="P27" s="251"/>
      <c r="Q27" s="254"/>
      <c r="R27" s="259" t="s">
        <v>324</v>
      </c>
      <c r="S27" s="261"/>
      <c r="T27" s="261"/>
      <c r="U27" s="261"/>
      <c r="V27" s="261"/>
      <c r="W27" s="261"/>
      <c r="X27" s="259"/>
      <c r="Y27" s="245"/>
      <c r="Z27" s="245"/>
      <c r="AA27" s="245"/>
      <c r="AB27" s="245"/>
    </row>
    <row r="28" spans="1:28">
      <c r="A28" s="243"/>
      <c r="B28" s="247"/>
      <c r="C28" s="247"/>
      <c r="D28" s="247"/>
      <c r="E28" s="247"/>
      <c r="F28" s="247"/>
      <c r="G28" s="247"/>
      <c r="H28" s="247"/>
      <c r="I28" s="247"/>
      <c r="J28" s="247"/>
      <c r="K28" s="247"/>
      <c r="L28" s="247"/>
      <c r="M28" s="247"/>
      <c r="N28" s="247"/>
      <c r="O28" s="247"/>
      <c r="P28" s="251"/>
      <c r="Q28" s="255"/>
      <c r="R28" s="259"/>
      <c r="S28" s="261"/>
      <c r="T28" s="261"/>
      <c r="U28" s="261"/>
      <c r="V28" s="261"/>
      <c r="W28" s="261"/>
      <c r="X28" s="259"/>
      <c r="Y28" s="245"/>
      <c r="Z28" s="245"/>
      <c r="AA28" s="245"/>
      <c r="AB28" s="245"/>
    </row>
    <row r="29" spans="1:28">
      <c r="A29" s="243"/>
      <c r="B29" s="247"/>
      <c r="C29" s="247"/>
      <c r="D29" s="247"/>
      <c r="E29" s="247"/>
      <c r="F29" s="247"/>
      <c r="G29" s="247"/>
      <c r="H29" s="247"/>
      <c r="I29" s="247"/>
      <c r="J29" s="247"/>
      <c r="K29" s="247"/>
      <c r="L29" s="247"/>
      <c r="M29" s="247"/>
      <c r="N29" s="247"/>
      <c r="O29" s="247"/>
      <c r="P29" s="251"/>
      <c r="Q29" s="255"/>
      <c r="R29" s="259"/>
      <c r="S29" s="261"/>
      <c r="T29" s="261"/>
      <c r="U29" s="261"/>
      <c r="V29" s="261"/>
      <c r="W29" s="261"/>
      <c r="X29" s="259"/>
      <c r="Y29" s="245"/>
      <c r="Z29" s="245"/>
      <c r="AA29" s="245"/>
      <c r="AB29" s="245"/>
    </row>
    <row r="30" spans="1:28">
      <c r="A30" s="243"/>
      <c r="B30" s="247"/>
      <c r="C30" s="247"/>
      <c r="D30" s="247"/>
      <c r="E30" s="247"/>
      <c r="F30" s="247"/>
      <c r="G30" s="247"/>
      <c r="H30" s="247"/>
      <c r="I30" s="247"/>
      <c r="J30" s="247"/>
      <c r="K30" s="247"/>
      <c r="L30" s="247"/>
      <c r="M30" s="247"/>
      <c r="N30" s="247"/>
      <c r="O30" s="247"/>
      <c r="P30" s="251"/>
      <c r="Q30" s="255"/>
      <c r="R30" s="259"/>
      <c r="S30" s="261"/>
      <c r="T30" s="261"/>
      <c r="U30" s="261"/>
      <c r="V30" s="261"/>
      <c r="W30" s="261"/>
      <c r="X30" s="259"/>
      <c r="Y30" s="245"/>
      <c r="Z30" s="245"/>
      <c r="AA30" s="245"/>
      <c r="AB30" s="245"/>
    </row>
    <row r="31" spans="1:28">
      <c r="A31" s="243"/>
      <c r="B31" s="247"/>
      <c r="C31" s="247"/>
      <c r="D31" s="247"/>
      <c r="E31" s="247"/>
      <c r="F31" s="247"/>
      <c r="G31" s="247"/>
      <c r="H31" s="247"/>
      <c r="I31" s="247"/>
      <c r="J31" s="247"/>
      <c r="K31" s="247"/>
      <c r="L31" s="247"/>
      <c r="M31" s="247"/>
      <c r="N31" s="247"/>
      <c r="O31" s="247"/>
      <c r="P31" s="251"/>
      <c r="Q31" s="255"/>
      <c r="R31" s="259"/>
      <c r="S31" s="261"/>
      <c r="T31" s="261"/>
      <c r="U31" s="261"/>
      <c r="V31" s="261"/>
      <c r="W31" s="261"/>
      <c r="X31" s="259"/>
      <c r="Y31" s="245"/>
      <c r="Z31" s="245"/>
      <c r="AA31" s="245"/>
      <c r="AB31" s="245"/>
    </row>
    <row r="32" spans="1:28">
      <c r="A32" s="243"/>
      <c r="B32" s="247"/>
      <c r="C32" s="247"/>
      <c r="D32" s="247"/>
      <c r="E32" s="247"/>
      <c r="F32" s="247"/>
      <c r="G32" s="247"/>
      <c r="H32" s="247"/>
      <c r="I32" s="247"/>
      <c r="J32" s="247"/>
      <c r="K32" s="247"/>
      <c r="L32" s="247"/>
      <c r="M32" s="247"/>
      <c r="N32" s="247"/>
      <c r="O32" s="247"/>
      <c r="P32" s="251"/>
      <c r="Q32" s="255"/>
      <c r="R32" s="259"/>
      <c r="S32" s="261"/>
      <c r="T32" s="261"/>
      <c r="U32" s="261"/>
      <c r="V32" s="261"/>
      <c r="W32" s="261"/>
      <c r="X32" s="259"/>
      <c r="Y32" s="245"/>
      <c r="Z32" s="245"/>
      <c r="AA32" s="245"/>
      <c r="AB32" s="245"/>
    </row>
    <row r="33" spans="1:28">
      <c r="A33" s="243"/>
      <c r="B33" s="247"/>
      <c r="C33" s="247"/>
      <c r="D33" s="247"/>
      <c r="E33" s="247"/>
      <c r="F33" s="247"/>
      <c r="G33" s="247"/>
      <c r="H33" s="247"/>
      <c r="I33" s="247"/>
      <c r="J33" s="247"/>
      <c r="K33" s="247"/>
      <c r="L33" s="247"/>
      <c r="M33" s="247"/>
      <c r="N33" s="247"/>
      <c r="O33" s="247"/>
      <c r="P33" s="251"/>
      <c r="Q33" s="255"/>
      <c r="R33" s="259"/>
      <c r="S33" s="261"/>
      <c r="T33" s="261"/>
      <c r="U33" s="261"/>
      <c r="V33" s="261"/>
      <c r="W33" s="261"/>
      <c r="X33" s="259"/>
      <c r="Y33" s="245"/>
      <c r="Z33" s="245"/>
      <c r="AA33" s="245"/>
      <c r="AB33" s="245"/>
    </row>
    <row r="34" spans="1:28">
      <c r="A34" s="243"/>
      <c r="B34" s="247"/>
      <c r="C34" s="247"/>
      <c r="D34" s="247"/>
      <c r="E34" s="247"/>
      <c r="F34" s="247"/>
      <c r="G34" s="247"/>
      <c r="H34" s="247"/>
      <c r="I34" s="247"/>
      <c r="J34" s="247"/>
      <c r="K34" s="247"/>
      <c r="L34" s="247"/>
      <c r="M34" s="247"/>
      <c r="N34" s="247"/>
      <c r="O34" s="247"/>
      <c r="P34" s="251"/>
      <c r="Q34" s="254"/>
      <c r="R34" s="259"/>
      <c r="S34" s="261"/>
      <c r="T34" s="261"/>
      <c r="U34" s="261"/>
      <c r="V34" s="261"/>
      <c r="W34" s="261"/>
      <c r="X34" s="259"/>
      <c r="Y34" s="245"/>
      <c r="Z34" s="245"/>
      <c r="AA34" s="245"/>
      <c r="AB34" s="245"/>
    </row>
    <row r="35" spans="1:28">
      <c r="A35" s="243"/>
      <c r="B35" s="247"/>
      <c r="C35" s="247"/>
      <c r="D35" s="247"/>
      <c r="E35" s="247"/>
      <c r="F35" s="247"/>
      <c r="G35" s="247"/>
      <c r="H35" s="247"/>
      <c r="I35" s="247"/>
      <c r="J35" s="247"/>
      <c r="K35" s="247"/>
      <c r="L35" s="247"/>
      <c r="M35" s="247"/>
      <c r="N35" s="247"/>
      <c r="O35" s="247"/>
      <c r="P35" s="251"/>
      <c r="Q35" s="254"/>
      <c r="R35" s="259"/>
      <c r="S35" s="261"/>
      <c r="T35" s="261"/>
      <c r="U35" s="261"/>
      <c r="V35" s="261"/>
      <c r="W35" s="261"/>
      <c r="X35" s="259"/>
      <c r="Y35" s="245"/>
      <c r="Z35" s="245"/>
      <c r="AA35" s="245"/>
      <c r="AB35" s="245"/>
    </row>
    <row r="36" spans="1:28">
      <c r="A36" s="243"/>
      <c r="B36" s="247"/>
      <c r="C36" s="247"/>
      <c r="D36" s="247"/>
      <c r="E36" s="247"/>
      <c r="F36" s="247"/>
      <c r="G36" s="247"/>
      <c r="H36" s="247"/>
      <c r="I36" s="247"/>
      <c r="J36" s="247"/>
      <c r="K36" s="247"/>
      <c r="L36" s="247"/>
      <c r="M36" s="247"/>
      <c r="N36" s="247"/>
      <c r="O36" s="247"/>
      <c r="P36" s="251"/>
      <c r="Q36" s="255"/>
      <c r="R36" s="259"/>
      <c r="S36" s="261"/>
      <c r="T36" s="261"/>
      <c r="U36" s="261"/>
      <c r="V36" s="261"/>
      <c r="W36" s="261"/>
      <c r="X36" s="259"/>
      <c r="Y36" s="245"/>
      <c r="Z36" s="245"/>
      <c r="AA36" s="245"/>
      <c r="AB36" s="245"/>
    </row>
    <row r="37" spans="1:28">
      <c r="A37" s="243"/>
      <c r="B37" s="247"/>
      <c r="C37" s="247"/>
      <c r="D37" s="247"/>
      <c r="E37" s="247"/>
      <c r="F37" s="247"/>
      <c r="G37" s="247"/>
      <c r="H37" s="247"/>
      <c r="I37" s="247"/>
      <c r="J37" s="247"/>
      <c r="K37" s="247"/>
      <c r="L37" s="247"/>
      <c r="M37" s="247"/>
      <c r="N37" s="247"/>
      <c r="O37" s="247"/>
      <c r="P37" s="251"/>
      <c r="Q37" s="255"/>
      <c r="R37" s="259" t="s">
        <v>324</v>
      </c>
      <c r="S37" s="261"/>
      <c r="T37" s="261"/>
      <c r="U37" s="261"/>
      <c r="V37" s="261"/>
      <c r="W37" s="261"/>
      <c r="X37" s="259"/>
      <c r="Y37" s="245"/>
      <c r="Z37" s="245"/>
      <c r="AA37" s="245"/>
      <c r="AB37" s="245"/>
    </row>
    <row r="38" spans="1:28">
      <c r="A38" s="243"/>
      <c r="B38" s="247"/>
      <c r="C38" s="247"/>
      <c r="D38" s="247"/>
      <c r="E38" s="247"/>
      <c r="F38" s="247"/>
      <c r="G38" s="247"/>
      <c r="H38" s="247"/>
      <c r="I38" s="247"/>
      <c r="J38" s="247"/>
      <c r="K38" s="247"/>
      <c r="L38" s="247"/>
      <c r="M38" s="247"/>
      <c r="N38" s="247"/>
      <c r="O38" s="247"/>
      <c r="P38" s="251"/>
      <c r="Q38" s="255"/>
      <c r="R38" s="259"/>
      <c r="S38" s="261"/>
      <c r="T38" s="261"/>
      <c r="U38" s="261"/>
      <c r="V38" s="261"/>
      <c r="W38" s="261"/>
      <c r="X38" s="259"/>
      <c r="Y38" s="245"/>
      <c r="Z38" s="245"/>
      <c r="AA38" s="245"/>
      <c r="AB38" s="245"/>
    </row>
    <row r="39" spans="1:28">
      <c r="A39" s="243"/>
      <c r="B39" s="247"/>
      <c r="C39" s="247"/>
      <c r="D39" s="247"/>
      <c r="E39" s="247"/>
      <c r="F39" s="247"/>
      <c r="G39" s="247"/>
      <c r="H39" s="247"/>
      <c r="I39" s="247"/>
      <c r="J39" s="247"/>
      <c r="K39" s="247"/>
      <c r="L39" s="247"/>
      <c r="M39" s="247"/>
      <c r="N39" s="247"/>
      <c r="O39" s="247"/>
      <c r="P39" s="251"/>
      <c r="Q39" s="255"/>
      <c r="R39" s="259"/>
      <c r="S39" s="261"/>
      <c r="T39" s="261"/>
      <c r="U39" s="261"/>
      <c r="V39" s="261"/>
      <c r="W39" s="261"/>
      <c r="X39" s="259"/>
      <c r="Y39" s="245"/>
      <c r="Z39" s="245"/>
      <c r="AA39" s="245"/>
      <c r="AB39" s="245"/>
    </row>
    <row r="40" spans="1:28">
      <c r="A40" s="244"/>
      <c r="B40" s="248"/>
      <c r="C40" s="248"/>
      <c r="D40" s="248"/>
      <c r="E40" s="248"/>
      <c r="F40" s="248"/>
      <c r="G40" s="248"/>
      <c r="H40" s="248"/>
      <c r="I40" s="248"/>
      <c r="J40" s="248"/>
      <c r="K40" s="248"/>
      <c r="L40" s="248"/>
      <c r="M40" s="248"/>
      <c r="N40" s="248"/>
      <c r="O40" s="248"/>
      <c r="P40" s="252"/>
      <c r="Q40" s="255"/>
      <c r="R40" s="259"/>
      <c r="S40" s="261"/>
      <c r="T40" s="261"/>
      <c r="U40" s="261"/>
      <c r="V40" s="261"/>
      <c r="W40" s="261"/>
      <c r="X40" s="259"/>
      <c r="Y40" s="245"/>
      <c r="Z40" s="245"/>
      <c r="AA40" s="245"/>
      <c r="AB40" s="245"/>
    </row>
    <row r="41" spans="1:28">
      <c r="A41" s="241"/>
      <c r="B41" s="241"/>
      <c r="C41" s="241"/>
      <c r="D41" s="241"/>
      <c r="E41" s="241"/>
      <c r="F41" s="241"/>
      <c r="G41" s="241"/>
      <c r="H41" s="241"/>
      <c r="I41" s="241"/>
      <c r="J41" s="241"/>
      <c r="K41" s="241"/>
      <c r="L41" s="241"/>
      <c r="M41" s="245"/>
      <c r="N41" s="241"/>
      <c r="O41" s="241"/>
      <c r="P41" s="241"/>
      <c r="Q41" s="255"/>
      <c r="R41" s="255"/>
      <c r="S41" s="262"/>
      <c r="T41" s="262"/>
      <c r="U41" s="262"/>
      <c r="V41" s="262"/>
      <c r="W41" s="262"/>
      <c r="X41" s="255"/>
      <c r="Y41" s="245"/>
      <c r="Z41" s="245"/>
      <c r="AA41" s="245"/>
      <c r="AB41" s="245"/>
    </row>
    <row r="42" spans="1:28">
      <c r="A42" s="242" t="s">
        <v>578</v>
      </c>
      <c r="B42" s="246"/>
      <c r="C42" s="246"/>
      <c r="D42" s="246"/>
      <c r="E42" s="246"/>
      <c r="F42" s="246"/>
      <c r="G42" s="246"/>
      <c r="H42" s="246"/>
      <c r="I42" s="246"/>
      <c r="J42" s="246"/>
      <c r="K42" s="246"/>
      <c r="L42" s="246"/>
      <c r="M42" s="246"/>
      <c r="N42" s="246"/>
      <c r="O42" s="246"/>
      <c r="P42" s="250"/>
      <c r="Q42" s="255"/>
      <c r="R42" s="257"/>
      <c r="S42" s="260"/>
      <c r="T42" s="260"/>
      <c r="U42" s="260"/>
      <c r="V42" s="260"/>
      <c r="W42" s="260"/>
      <c r="X42" s="257"/>
      <c r="Y42" s="245"/>
      <c r="Z42" s="245"/>
      <c r="AA42" s="245"/>
      <c r="AB42" s="245"/>
    </row>
    <row r="43" spans="1:28">
      <c r="A43" s="243"/>
      <c r="B43" s="247"/>
      <c r="C43" s="247"/>
      <c r="D43" s="247"/>
      <c r="E43" s="247"/>
      <c r="F43" s="247"/>
      <c r="G43" s="247"/>
      <c r="H43" s="247"/>
      <c r="I43" s="247"/>
      <c r="J43" s="247"/>
      <c r="K43" s="247"/>
      <c r="L43" s="247"/>
      <c r="M43" s="247"/>
      <c r="N43" s="247"/>
      <c r="O43" s="247"/>
      <c r="P43" s="251"/>
      <c r="Q43" s="255"/>
      <c r="R43" s="258"/>
      <c r="S43" s="261"/>
      <c r="T43" s="261"/>
      <c r="U43" s="261"/>
      <c r="V43" s="261"/>
      <c r="W43" s="261"/>
      <c r="X43" s="258"/>
      <c r="Y43" s="245"/>
      <c r="Z43" s="245"/>
      <c r="AA43" s="245"/>
      <c r="AB43" s="245"/>
    </row>
    <row r="44" spans="1:28">
      <c r="A44" s="243"/>
      <c r="B44" s="247"/>
      <c r="C44" s="247"/>
      <c r="D44" s="247"/>
      <c r="E44" s="247"/>
      <c r="F44" s="247"/>
      <c r="G44" s="247"/>
      <c r="H44" s="247"/>
      <c r="I44" s="247"/>
      <c r="J44" s="247"/>
      <c r="K44" s="247"/>
      <c r="L44" s="247"/>
      <c r="M44" s="247"/>
      <c r="N44" s="247"/>
      <c r="O44" s="247"/>
      <c r="P44" s="251"/>
      <c r="Q44" s="255"/>
      <c r="R44" s="258" t="s">
        <v>324</v>
      </c>
      <c r="S44" s="261"/>
      <c r="T44" s="261"/>
      <c r="U44" s="261"/>
      <c r="V44" s="261"/>
      <c r="W44" s="261"/>
      <c r="X44" s="258"/>
      <c r="Y44" s="245"/>
      <c r="Z44" s="245"/>
      <c r="AA44" s="245"/>
      <c r="AB44" s="245"/>
    </row>
    <row r="45" spans="1:28">
      <c r="A45" s="243"/>
      <c r="B45" s="247"/>
      <c r="C45" s="247"/>
      <c r="D45" s="247"/>
      <c r="E45" s="247"/>
      <c r="F45" s="247"/>
      <c r="G45" s="247"/>
      <c r="H45" s="247"/>
      <c r="I45" s="247"/>
      <c r="J45" s="247"/>
      <c r="K45" s="247"/>
      <c r="L45" s="247"/>
      <c r="M45" s="247"/>
      <c r="N45" s="247"/>
      <c r="O45" s="247"/>
      <c r="P45" s="251"/>
      <c r="Q45" s="255"/>
      <c r="R45" s="258" t="s">
        <v>324</v>
      </c>
      <c r="S45" s="261"/>
      <c r="T45" s="261"/>
      <c r="U45" s="261"/>
      <c r="V45" s="261"/>
      <c r="W45" s="261"/>
      <c r="X45" s="258"/>
      <c r="Y45" s="245"/>
      <c r="Z45" s="245"/>
      <c r="AA45" s="245"/>
      <c r="AB45" s="245"/>
    </row>
    <row r="46" spans="1:28">
      <c r="A46" s="243"/>
      <c r="B46" s="247"/>
      <c r="C46" s="247"/>
      <c r="D46" s="247"/>
      <c r="E46" s="247"/>
      <c r="F46" s="247"/>
      <c r="G46" s="247"/>
      <c r="H46" s="247"/>
      <c r="I46" s="247"/>
      <c r="J46" s="247"/>
      <c r="K46" s="247"/>
      <c r="L46" s="247"/>
      <c r="M46" s="247"/>
      <c r="N46" s="247"/>
      <c r="O46" s="247"/>
      <c r="P46" s="251"/>
      <c r="Q46" s="255"/>
      <c r="R46" s="259"/>
      <c r="S46" s="261"/>
      <c r="T46" s="261"/>
      <c r="U46" s="261"/>
      <c r="V46" s="261"/>
      <c r="W46" s="261"/>
      <c r="X46" s="259"/>
      <c r="Y46" s="245"/>
      <c r="Z46" s="245"/>
      <c r="AA46" s="245"/>
      <c r="AB46" s="245"/>
    </row>
    <row r="47" spans="1:28">
      <c r="A47" s="243"/>
      <c r="B47" s="247"/>
      <c r="C47" s="247"/>
      <c r="D47" s="247"/>
      <c r="E47" s="247"/>
      <c r="F47" s="247"/>
      <c r="G47" s="247"/>
      <c r="H47" s="247"/>
      <c r="I47" s="247"/>
      <c r="J47" s="247"/>
      <c r="K47" s="247"/>
      <c r="L47" s="247"/>
      <c r="M47" s="247"/>
      <c r="N47" s="247"/>
      <c r="O47" s="247"/>
      <c r="P47" s="251"/>
      <c r="Q47" s="255"/>
      <c r="R47" s="259" t="s">
        <v>324</v>
      </c>
      <c r="S47" s="261"/>
      <c r="T47" s="261"/>
      <c r="U47" s="261"/>
      <c r="V47" s="261"/>
      <c r="W47" s="261"/>
      <c r="X47" s="259"/>
      <c r="Y47" s="245"/>
      <c r="Z47" s="245"/>
      <c r="AA47" s="245"/>
      <c r="AB47" s="245"/>
    </row>
    <row r="48" spans="1:28">
      <c r="A48" s="243"/>
      <c r="B48" s="247"/>
      <c r="C48" s="247"/>
      <c r="D48" s="247"/>
      <c r="E48" s="247"/>
      <c r="F48" s="247"/>
      <c r="G48" s="247"/>
      <c r="H48" s="247"/>
      <c r="I48" s="247"/>
      <c r="J48" s="247"/>
      <c r="K48" s="247"/>
      <c r="L48" s="247"/>
      <c r="M48" s="247"/>
      <c r="N48" s="247"/>
      <c r="O48" s="247"/>
      <c r="P48" s="251"/>
      <c r="Q48" s="255"/>
      <c r="R48" s="259"/>
      <c r="S48" s="261"/>
      <c r="T48" s="261"/>
      <c r="U48" s="261"/>
      <c r="V48" s="261"/>
      <c r="W48" s="261"/>
      <c r="X48" s="259"/>
      <c r="Y48" s="245"/>
      <c r="Z48" s="245"/>
      <c r="AA48" s="245"/>
      <c r="AB48" s="245"/>
    </row>
    <row r="49" spans="1:28">
      <c r="A49" s="243"/>
      <c r="B49" s="247"/>
      <c r="C49" s="247"/>
      <c r="D49" s="247"/>
      <c r="E49" s="247"/>
      <c r="F49" s="247"/>
      <c r="G49" s="247"/>
      <c r="H49" s="247"/>
      <c r="I49" s="247"/>
      <c r="J49" s="247"/>
      <c r="K49" s="247"/>
      <c r="L49" s="247"/>
      <c r="M49" s="247"/>
      <c r="N49" s="247"/>
      <c r="O49" s="247"/>
      <c r="P49" s="251"/>
      <c r="Q49" s="255"/>
      <c r="R49" s="259"/>
      <c r="S49" s="261"/>
      <c r="T49" s="261"/>
      <c r="U49" s="261"/>
      <c r="V49" s="261"/>
      <c r="W49" s="261"/>
      <c r="X49" s="259"/>
      <c r="Y49" s="245"/>
      <c r="Z49" s="245"/>
      <c r="AA49" s="245"/>
      <c r="AB49" s="245"/>
    </row>
    <row r="50" spans="1:28">
      <c r="A50" s="243"/>
      <c r="B50" s="247"/>
      <c r="C50" s="247"/>
      <c r="D50" s="247"/>
      <c r="E50" s="247"/>
      <c r="F50" s="247"/>
      <c r="G50" s="247"/>
      <c r="H50" s="247"/>
      <c r="I50" s="247"/>
      <c r="J50" s="247"/>
      <c r="K50" s="247"/>
      <c r="L50" s="247"/>
      <c r="M50" s="247"/>
      <c r="N50" s="247"/>
      <c r="O50" s="247"/>
      <c r="P50" s="251"/>
      <c r="Q50" s="255"/>
      <c r="R50" s="259"/>
      <c r="S50" s="261"/>
      <c r="T50" s="261"/>
      <c r="U50" s="261"/>
      <c r="V50" s="261"/>
      <c r="W50" s="261"/>
      <c r="X50" s="259"/>
      <c r="Y50" s="245"/>
      <c r="Z50" s="245"/>
      <c r="AA50" s="245"/>
      <c r="AB50" s="245"/>
    </row>
    <row r="51" spans="1:28">
      <c r="A51" s="243"/>
      <c r="B51" s="247"/>
      <c r="C51" s="247"/>
      <c r="D51" s="247"/>
      <c r="E51" s="247"/>
      <c r="F51" s="247"/>
      <c r="G51" s="247"/>
      <c r="H51" s="247"/>
      <c r="I51" s="247"/>
      <c r="J51" s="247"/>
      <c r="K51" s="247"/>
      <c r="L51" s="247"/>
      <c r="M51" s="247"/>
      <c r="N51" s="247"/>
      <c r="O51" s="247"/>
      <c r="P51" s="251"/>
      <c r="Q51" s="255"/>
      <c r="R51" s="259"/>
      <c r="S51" s="261"/>
      <c r="T51" s="261"/>
      <c r="U51" s="261"/>
      <c r="V51" s="261"/>
      <c r="W51" s="261"/>
      <c r="X51" s="259"/>
      <c r="Y51" s="245"/>
      <c r="Z51" s="245"/>
      <c r="AA51" s="245"/>
      <c r="AB51" s="245"/>
    </row>
    <row r="52" spans="1:28">
      <c r="A52" s="243"/>
      <c r="B52" s="247"/>
      <c r="C52" s="247"/>
      <c r="D52" s="247"/>
      <c r="E52" s="247"/>
      <c r="F52" s="247"/>
      <c r="G52" s="247"/>
      <c r="H52" s="247"/>
      <c r="I52" s="247"/>
      <c r="J52" s="247"/>
      <c r="K52" s="247"/>
      <c r="L52" s="247"/>
      <c r="M52" s="247"/>
      <c r="N52" s="247"/>
      <c r="O52" s="247"/>
      <c r="P52" s="251"/>
      <c r="Q52" s="255"/>
      <c r="R52" s="259"/>
      <c r="S52" s="261"/>
      <c r="T52" s="261"/>
      <c r="U52" s="261"/>
      <c r="V52" s="261"/>
      <c r="W52" s="261"/>
      <c r="X52" s="259"/>
      <c r="Y52" s="245"/>
      <c r="Z52" s="245"/>
      <c r="AA52" s="245"/>
      <c r="AB52" s="245"/>
    </row>
    <row r="53" spans="1:28">
      <c r="A53" s="243"/>
      <c r="B53" s="247"/>
      <c r="C53" s="247"/>
      <c r="D53" s="247"/>
      <c r="E53" s="247"/>
      <c r="F53" s="247"/>
      <c r="G53" s="247"/>
      <c r="H53" s="247"/>
      <c r="I53" s="247"/>
      <c r="J53" s="247"/>
      <c r="K53" s="247"/>
      <c r="L53" s="247"/>
      <c r="M53" s="247"/>
      <c r="N53" s="247"/>
      <c r="O53" s="247"/>
      <c r="P53" s="251"/>
      <c r="Q53" s="255"/>
      <c r="R53" s="259"/>
      <c r="S53" s="261"/>
      <c r="T53" s="261"/>
      <c r="U53" s="261"/>
      <c r="V53" s="261"/>
      <c r="W53" s="261"/>
      <c r="X53" s="259"/>
      <c r="Y53" s="245"/>
      <c r="Z53" s="245"/>
      <c r="AA53" s="245"/>
      <c r="AB53" s="245"/>
    </row>
    <row r="54" spans="1:28">
      <c r="A54" s="243"/>
      <c r="B54" s="247"/>
      <c r="C54" s="247"/>
      <c r="D54" s="247"/>
      <c r="E54" s="247"/>
      <c r="F54" s="247"/>
      <c r="G54" s="247"/>
      <c r="H54" s="247"/>
      <c r="I54" s="247"/>
      <c r="J54" s="247"/>
      <c r="K54" s="247"/>
      <c r="L54" s="247"/>
      <c r="M54" s="247"/>
      <c r="N54" s="247"/>
      <c r="O54" s="247"/>
      <c r="P54" s="251"/>
      <c r="Q54" s="255"/>
      <c r="R54" s="259"/>
      <c r="S54" s="261"/>
      <c r="T54" s="261"/>
      <c r="U54" s="261"/>
      <c r="V54" s="261"/>
      <c r="W54" s="261"/>
      <c r="X54" s="259"/>
      <c r="Y54" s="245"/>
      <c r="Z54" s="245"/>
      <c r="AA54" s="245"/>
      <c r="AB54" s="245"/>
    </row>
    <row r="55" spans="1:28">
      <c r="A55" s="243"/>
      <c r="B55" s="247"/>
      <c r="C55" s="247"/>
      <c r="D55" s="247"/>
      <c r="E55" s="247"/>
      <c r="F55" s="247"/>
      <c r="G55" s="247"/>
      <c r="H55" s="247"/>
      <c r="I55" s="247"/>
      <c r="J55" s="247"/>
      <c r="K55" s="247"/>
      <c r="L55" s="247"/>
      <c r="M55" s="247"/>
      <c r="N55" s="247"/>
      <c r="O55" s="247"/>
      <c r="P55" s="251"/>
      <c r="Q55" s="255"/>
      <c r="R55" s="259"/>
      <c r="S55" s="261"/>
      <c r="T55" s="261"/>
      <c r="U55" s="261"/>
      <c r="V55" s="261"/>
      <c r="W55" s="261"/>
      <c r="X55" s="259"/>
      <c r="Y55" s="245"/>
      <c r="Z55" s="245"/>
      <c r="AA55" s="245"/>
      <c r="AB55" s="245"/>
    </row>
    <row r="56" spans="1:28">
      <c r="A56" s="243"/>
      <c r="B56" s="247"/>
      <c r="C56" s="247"/>
      <c r="D56" s="247"/>
      <c r="E56" s="247"/>
      <c r="F56" s="247"/>
      <c r="G56" s="247"/>
      <c r="H56" s="247"/>
      <c r="I56" s="247"/>
      <c r="J56" s="247"/>
      <c r="K56" s="247"/>
      <c r="L56" s="247"/>
      <c r="M56" s="247"/>
      <c r="N56" s="247"/>
      <c r="O56" s="247"/>
      <c r="P56" s="251"/>
      <c r="Q56" s="255"/>
      <c r="R56" s="259"/>
      <c r="S56" s="261"/>
      <c r="T56" s="261"/>
      <c r="U56" s="261"/>
      <c r="V56" s="261"/>
      <c r="W56" s="261"/>
      <c r="X56" s="259"/>
      <c r="Y56" s="245"/>
      <c r="Z56" s="245"/>
      <c r="AA56" s="245"/>
      <c r="AB56" s="245"/>
    </row>
    <row r="57" spans="1:28">
      <c r="A57" s="243"/>
      <c r="B57" s="247"/>
      <c r="C57" s="247"/>
      <c r="D57" s="247"/>
      <c r="E57" s="247"/>
      <c r="F57" s="247"/>
      <c r="G57" s="247"/>
      <c r="H57" s="247"/>
      <c r="I57" s="247"/>
      <c r="J57" s="247"/>
      <c r="K57" s="247"/>
      <c r="L57" s="247"/>
      <c r="M57" s="247"/>
      <c r="N57" s="247"/>
      <c r="O57" s="247"/>
      <c r="P57" s="251"/>
      <c r="Q57" s="254"/>
      <c r="R57" s="259" t="s">
        <v>324</v>
      </c>
      <c r="S57" s="261"/>
      <c r="T57" s="261"/>
      <c r="U57" s="261"/>
      <c r="V57" s="261"/>
      <c r="W57" s="261"/>
      <c r="X57" s="259"/>
      <c r="Y57" s="245"/>
      <c r="Z57" s="245"/>
      <c r="AA57" s="245"/>
      <c r="AB57" s="245"/>
    </row>
    <row r="58" spans="1:28">
      <c r="A58" s="243"/>
      <c r="B58" s="247"/>
      <c r="C58" s="247"/>
      <c r="D58" s="247"/>
      <c r="E58" s="247"/>
      <c r="F58" s="247"/>
      <c r="G58" s="247"/>
      <c r="H58" s="247"/>
      <c r="I58" s="247"/>
      <c r="J58" s="247"/>
      <c r="K58" s="247"/>
      <c r="L58" s="247"/>
      <c r="M58" s="247"/>
      <c r="N58" s="247"/>
      <c r="O58" s="247"/>
      <c r="P58" s="251"/>
      <c r="Q58" s="255"/>
      <c r="R58" s="259"/>
      <c r="S58" s="261"/>
      <c r="T58" s="261"/>
      <c r="U58" s="261"/>
      <c r="V58" s="261"/>
      <c r="W58" s="261"/>
      <c r="X58" s="259"/>
      <c r="Y58" s="245"/>
      <c r="Z58" s="245"/>
      <c r="AA58" s="245"/>
      <c r="AB58" s="245"/>
    </row>
    <row r="59" spans="1:28">
      <c r="A59" s="243"/>
      <c r="B59" s="247"/>
      <c r="C59" s="247"/>
      <c r="D59" s="247"/>
      <c r="E59" s="247"/>
      <c r="F59" s="247"/>
      <c r="G59" s="247"/>
      <c r="H59" s="247"/>
      <c r="I59" s="247"/>
      <c r="J59" s="247"/>
      <c r="K59" s="247"/>
      <c r="L59" s="247"/>
      <c r="M59" s="247"/>
      <c r="N59" s="247"/>
      <c r="O59" s="247"/>
      <c r="P59" s="251"/>
      <c r="Q59" s="255"/>
      <c r="R59" s="259"/>
      <c r="S59" s="261"/>
      <c r="T59" s="261"/>
      <c r="U59" s="261"/>
      <c r="V59" s="261"/>
      <c r="W59" s="261"/>
      <c r="X59" s="259"/>
      <c r="Y59" s="245"/>
      <c r="Z59" s="245"/>
      <c r="AA59" s="245"/>
      <c r="AB59" s="245"/>
    </row>
    <row r="60" spans="1:28">
      <c r="A60" s="244"/>
      <c r="B60" s="248"/>
      <c r="C60" s="248"/>
      <c r="D60" s="248"/>
      <c r="E60" s="248"/>
      <c r="F60" s="248"/>
      <c r="G60" s="248"/>
      <c r="H60" s="248"/>
      <c r="I60" s="248"/>
      <c r="J60" s="248"/>
      <c r="K60" s="248"/>
      <c r="L60" s="248"/>
      <c r="M60" s="248"/>
      <c r="N60" s="248"/>
      <c r="O60" s="248"/>
      <c r="P60" s="252"/>
      <c r="Q60" s="255"/>
      <c r="R60" s="259"/>
      <c r="S60" s="261"/>
      <c r="T60" s="261"/>
      <c r="U60" s="261"/>
      <c r="V60" s="261"/>
      <c r="W60" s="261"/>
      <c r="X60" s="259"/>
      <c r="Y60" s="245"/>
      <c r="Z60" s="245"/>
      <c r="AA60" s="245"/>
      <c r="AB60" s="245"/>
    </row>
    <row r="61" spans="1:28">
      <c r="A61" s="241"/>
      <c r="B61" s="241"/>
      <c r="C61" s="241"/>
      <c r="D61" s="241"/>
      <c r="E61" s="241"/>
      <c r="F61" s="241"/>
      <c r="G61" s="241"/>
      <c r="H61" s="241"/>
      <c r="I61" s="241"/>
      <c r="J61" s="241"/>
      <c r="K61" s="241"/>
      <c r="L61" s="241"/>
      <c r="M61" s="245"/>
      <c r="N61" s="241"/>
      <c r="O61" s="241"/>
      <c r="P61" s="241"/>
      <c r="Q61" s="255"/>
      <c r="R61" s="255"/>
      <c r="S61" s="255"/>
      <c r="T61" s="255"/>
      <c r="U61" s="255"/>
      <c r="V61" s="255"/>
      <c r="W61" s="255"/>
      <c r="X61" s="255"/>
      <c r="Y61" s="245"/>
      <c r="Z61" s="245"/>
      <c r="AA61" s="245"/>
      <c r="AB61" s="245"/>
    </row>
    <row r="62" spans="1:28">
      <c r="A62" s="241"/>
      <c r="B62" s="241"/>
      <c r="C62" s="241"/>
      <c r="D62" s="241"/>
      <c r="E62" s="241"/>
      <c r="F62" s="241"/>
      <c r="G62" s="241"/>
      <c r="H62" s="241"/>
      <c r="I62" s="241"/>
      <c r="J62" s="241"/>
      <c r="K62" s="241"/>
      <c r="L62" s="241"/>
      <c r="M62" s="245"/>
      <c r="N62" s="241"/>
      <c r="O62" s="241"/>
      <c r="P62" s="241"/>
      <c r="Q62" s="241"/>
      <c r="R62" s="241"/>
      <c r="S62" s="241"/>
      <c r="T62" s="241"/>
      <c r="U62" s="241"/>
      <c r="V62" s="241"/>
      <c r="W62" s="241"/>
      <c r="X62" s="241"/>
      <c r="Y62" s="245"/>
      <c r="Z62" s="245"/>
      <c r="AA62" s="245"/>
      <c r="AB62" s="245"/>
    </row>
    <row r="63" spans="1:28">
      <c r="A63" s="241"/>
      <c r="B63" s="241"/>
      <c r="C63" s="241"/>
      <c r="D63" s="241"/>
      <c r="E63" s="241"/>
      <c r="F63" s="241"/>
      <c r="G63" s="241"/>
      <c r="H63" s="241"/>
      <c r="I63" s="241"/>
      <c r="J63" s="241"/>
      <c r="K63" s="241"/>
      <c r="L63" s="241"/>
      <c r="M63" s="245"/>
      <c r="N63" s="241"/>
      <c r="O63" s="241"/>
      <c r="P63" s="241"/>
      <c r="Q63" s="241"/>
      <c r="R63" s="241"/>
      <c r="S63" s="241"/>
      <c r="T63" s="241"/>
      <c r="U63" s="241"/>
      <c r="V63" s="241"/>
      <c r="W63" s="241"/>
      <c r="X63" s="241"/>
      <c r="Y63" s="245"/>
      <c r="Z63" s="245"/>
      <c r="AA63" s="245"/>
      <c r="AB63" s="245"/>
    </row>
    <row r="64" spans="1:28">
      <c r="A64" s="245"/>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row>
    <row r="65" spans="1:28">
      <c r="A65" s="245"/>
      <c r="B65" s="245"/>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row>
    <row r="66" spans="1:28">
      <c r="A66" s="245"/>
      <c r="B66" s="245"/>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row>
    <row r="67" spans="1:28">
      <c r="A67" s="245"/>
      <c r="B67" s="245"/>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row>
    <row r="68" spans="1:28">
      <c r="A68" s="245"/>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row>
    <row r="69" spans="1:28">
      <c r="A69" s="245"/>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row>
    <row r="70" spans="1:28">
      <c r="A70" s="245"/>
      <c r="B70" s="245"/>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c r="AB70" s="245"/>
    </row>
    <row r="71" spans="1:28">
      <c r="A71" s="245"/>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row>
  </sheetData>
  <mergeCells count="6">
    <mergeCell ref="A2:P20"/>
    <mergeCell ref="S2:W21"/>
    <mergeCell ref="A22:P40"/>
    <mergeCell ref="S22:W41"/>
    <mergeCell ref="A42:P60"/>
    <mergeCell ref="S42:W60"/>
  </mergeCells>
  <phoneticPr fontId="5"/>
  <dataValidations count="1">
    <dataValidation imeMode="hiragana" allowBlank="1" showDropDown="0" showInputMessage="1" showErrorMessage="1" sqref="X2:X59 JT2:JT59 TP2:TP59 ADL2:ADL59 ANH2:ANH59 AXD2:AXD59 BGZ2:BGZ59 BQV2:BQV59 CAR2:CAR59 CKN2:CKN59 CUJ2:CUJ59 DEF2:DEF59 DOB2:DOB59 DXX2:DXX59 EHT2:EHT59 ERP2:ERP59 FBL2:FBL59 FLH2:FLH59 FVD2:FVD59 GEZ2:GEZ59 GOV2:GOV59 GYR2:GYR59 HIN2:HIN59 HSJ2:HSJ59 ICF2:ICF59 IMB2:IMB59 IVX2:IVX59 JFT2:JFT59 JPP2:JPP59 JZL2:JZL59 KJH2:KJH59 KTD2:KTD59 LCZ2:LCZ59 LMV2:LMV59 LWR2:LWR59 MGN2:MGN59 MQJ2:MQJ59 NAF2:NAF59 NKB2:NKB59 NTX2:NTX59 ODT2:ODT59 ONP2:ONP59 OXL2:OXL59 PHH2:PHH59 PRD2:PRD59 QAZ2:QAZ59 QKV2:QKV59 QUR2:QUR59 REN2:REN59 ROJ2:ROJ59 RYF2:RYF59 SIB2:SIB59 SRX2:SRX59 TBT2:TBT59 TLP2:TLP59 TVL2:TVL59 UFH2:UFH59 UPD2:UPD59 UYZ2:UYZ59 VIV2:VIV59 VSR2:VSR59 WCN2:WCN59 WMJ2:WMJ59 WWF2:WWF59 X65538:X65595 JT65538:JT65595 TP65538:TP65595 ADL65538:ADL65595 ANH65538:ANH65595 AXD65538:AXD65595 BGZ65538:BGZ65595 BQV65538:BQV65595 CAR65538:CAR65595 CKN65538:CKN65595 CUJ65538:CUJ65595 DEF65538:DEF65595 DOB65538:DOB65595 DXX65538:DXX65595 EHT65538:EHT65595 ERP65538:ERP65595 FBL65538:FBL65595 FLH65538:FLH65595 FVD65538:FVD65595 GEZ65538:GEZ65595 GOV65538:GOV65595 GYR65538:GYR65595 HIN65538:HIN65595 HSJ65538:HSJ65595 ICF65538:ICF65595 IMB65538:IMB65595 IVX65538:IVX65595 JFT65538:JFT65595 JPP65538:JPP65595 JZL65538:JZL65595 KJH65538:KJH65595 KTD65538:KTD65595 LCZ65538:LCZ65595 LMV65538:LMV65595 LWR65538:LWR65595 MGN65538:MGN65595 MQJ65538:MQJ65595 NAF65538:NAF65595 NKB65538:NKB65595 NTX65538:NTX65595 ODT65538:ODT65595 ONP65538:ONP65595 OXL65538:OXL65595 PHH65538:PHH65595 PRD65538:PRD65595 QAZ65538:QAZ65595 QKV65538:QKV65595 QUR65538:QUR65595 REN65538:REN65595 ROJ65538:ROJ65595 RYF65538:RYF65595 SIB65538:SIB65595 SRX65538:SRX65595 TBT65538:TBT65595 TLP65538:TLP65595 TVL65538:TVL65595 UFH65538:UFH65595 UPD65538:UPD65595 UYZ65538:UYZ65595 VIV65538:VIV65595 VSR65538:VSR65595 WCN65538:WCN65595 WMJ65538:WMJ65595 WWF65538:WWF65595 X131074:X131131 JT131074:JT131131 TP131074:TP131131 ADL131074:ADL131131 ANH131074:ANH131131 AXD131074:AXD131131 BGZ131074:BGZ131131 BQV131074:BQV131131 CAR131074:CAR131131 CKN131074:CKN131131 CUJ131074:CUJ131131 DEF131074:DEF131131 DOB131074:DOB131131 DXX131074:DXX131131 EHT131074:EHT131131 ERP131074:ERP131131 FBL131074:FBL131131 FLH131074:FLH131131 FVD131074:FVD131131 GEZ131074:GEZ131131 GOV131074:GOV131131 GYR131074:GYR131131 HIN131074:HIN131131 HSJ131074:HSJ131131 ICF131074:ICF131131 IMB131074:IMB131131 IVX131074:IVX131131 JFT131074:JFT131131 JPP131074:JPP131131 JZL131074:JZL131131 KJH131074:KJH131131 KTD131074:KTD131131 LCZ131074:LCZ131131 LMV131074:LMV131131 LWR131074:LWR131131 MGN131074:MGN131131 MQJ131074:MQJ131131 NAF131074:NAF131131 NKB131074:NKB131131 NTX131074:NTX131131 ODT131074:ODT131131 ONP131074:ONP131131 OXL131074:OXL131131 PHH131074:PHH131131 PRD131074:PRD131131 QAZ131074:QAZ131131 QKV131074:QKV131131 QUR131074:QUR131131 REN131074:REN131131 ROJ131074:ROJ131131 RYF131074:RYF131131 SIB131074:SIB131131 SRX131074:SRX131131 TBT131074:TBT131131 TLP131074:TLP131131 TVL131074:TVL131131 UFH131074:UFH131131 UPD131074:UPD131131 UYZ131074:UYZ131131 VIV131074:VIV131131 VSR131074:VSR131131 WCN131074:WCN131131 WMJ131074:WMJ131131 WWF131074:WWF131131 X196610:X196667 JT196610:JT196667 TP196610:TP196667 ADL196610:ADL196667 ANH196610:ANH196667 AXD196610:AXD196667 BGZ196610:BGZ196667 BQV196610:BQV196667 CAR196610:CAR196667 CKN196610:CKN196667 CUJ196610:CUJ196667 DEF196610:DEF196667 DOB196610:DOB196667 DXX196610:DXX196667 EHT196610:EHT196667 ERP196610:ERP196667 FBL196610:FBL196667 FLH196610:FLH196667 FVD196610:FVD196667 GEZ196610:GEZ196667 GOV196610:GOV196667 GYR196610:GYR196667 HIN196610:HIN196667 HSJ196610:HSJ196667 ICF196610:ICF196667 IMB196610:IMB196667 IVX196610:IVX196667 JFT196610:JFT196667 JPP196610:JPP196667 JZL196610:JZL196667 KJH196610:KJH196667 KTD196610:KTD196667 LCZ196610:LCZ196667 LMV196610:LMV196667 LWR196610:LWR196667 MGN196610:MGN196667 MQJ196610:MQJ196667 NAF196610:NAF196667 NKB196610:NKB196667 NTX196610:NTX196667 ODT196610:ODT196667 ONP196610:ONP196667 OXL196610:OXL196667 PHH196610:PHH196667 PRD196610:PRD196667 QAZ196610:QAZ196667 QKV196610:QKV196667 QUR196610:QUR196667 REN196610:REN196667 ROJ196610:ROJ196667 RYF196610:RYF196667 SIB196610:SIB196667 SRX196610:SRX196667 TBT196610:TBT196667 TLP196610:TLP196667 TVL196610:TVL196667 UFH196610:UFH196667 UPD196610:UPD196667 UYZ196610:UYZ196667 VIV196610:VIV196667 VSR196610:VSR196667 WCN196610:WCN196667 WMJ196610:WMJ196667 WWF196610:WWF196667 X262146:X262203 JT262146:JT262203 TP262146:TP262203 ADL262146:ADL262203 ANH262146:ANH262203 AXD262146:AXD262203 BGZ262146:BGZ262203 BQV262146:BQV262203 CAR262146:CAR262203 CKN262146:CKN262203 CUJ262146:CUJ262203 DEF262146:DEF262203 DOB262146:DOB262203 DXX262146:DXX262203 EHT262146:EHT262203 ERP262146:ERP262203 FBL262146:FBL262203 FLH262146:FLH262203 FVD262146:FVD262203 GEZ262146:GEZ262203 GOV262146:GOV262203 GYR262146:GYR262203 HIN262146:HIN262203 HSJ262146:HSJ262203 ICF262146:ICF262203 IMB262146:IMB262203 IVX262146:IVX262203 JFT262146:JFT262203 JPP262146:JPP262203 JZL262146:JZL262203 KJH262146:KJH262203 KTD262146:KTD262203 LCZ262146:LCZ262203 LMV262146:LMV262203 LWR262146:LWR262203 MGN262146:MGN262203 MQJ262146:MQJ262203 NAF262146:NAF262203 NKB262146:NKB262203 NTX262146:NTX262203 ODT262146:ODT262203 ONP262146:ONP262203 OXL262146:OXL262203 PHH262146:PHH262203 PRD262146:PRD262203 QAZ262146:QAZ262203 QKV262146:QKV262203 QUR262146:QUR262203 REN262146:REN262203 ROJ262146:ROJ262203 RYF262146:RYF262203 SIB262146:SIB262203 SRX262146:SRX262203 TBT262146:TBT262203 TLP262146:TLP262203 TVL262146:TVL262203 UFH262146:UFH262203 UPD262146:UPD262203 UYZ262146:UYZ262203 VIV262146:VIV262203 VSR262146:VSR262203 WCN262146:WCN262203 WMJ262146:WMJ262203 WWF262146:WWF262203 X327682:X327739 JT327682:JT327739 TP327682:TP327739 ADL327682:ADL327739 ANH327682:ANH327739 AXD327682:AXD327739 BGZ327682:BGZ327739 BQV327682:BQV327739 CAR327682:CAR327739 CKN327682:CKN327739 CUJ327682:CUJ327739 DEF327682:DEF327739 DOB327682:DOB327739 DXX327682:DXX327739 EHT327682:EHT327739 ERP327682:ERP327739 FBL327682:FBL327739 FLH327682:FLH327739 FVD327682:FVD327739 GEZ327682:GEZ327739 GOV327682:GOV327739 GYR327682:GYR327739 HIN327682:HIN327739 HSJ327682:HSJ327739 ICF327682:ICF327739 IMB327682:IMB327739 IVX327682:IVX327739 JFT327682:JFT327739 JPP327682:JPP327739 JZL327682:JZL327739 KJH327682:KJH327739 KTD327682:KTD327739 LCZ327682:LCZ327739 LMV327682:LMV327739 LWR327682:LWR327739 MGN327682:MGN327739 MQJ327682:MQJ327739 NAF327682:NAF327739 NKB327682:NKB327739 NTX327682:NTX327739 ODT327682:ODT327739 ONP327682:ONP327739 OXL327682:OXL327739 PHH327682:PHH327739 PRD327682:PRD327739 QAZ327682:QAZ327739 QKV327682:QKV327739 QUR327682:QUR327739 REN327682:REN327739 ROJ327682:ROJ327739 RYF327682:RYF327739 SIB327682:SIB327739 SRX327682:SRX327739 TBT327682:TBT327739 TLP327682:TLP327739 TVL327682:TVL327739 UFH327682:UFH327739 UPD327682:UPD327739 UYZ327682:UYZ327739 VIV327682:VIV327739 VSR327682:VSR327739 WCN327682:WCN327739 WMJ327682:WMJ327739 WWF327682:WWF327739 X393218:X393275 JT393218:JT393275 TP393218:TP393275 ADL393218:ADL393275 ANH393218:ANH393275 AXD393218:AXD393275 BGZ393218:BGZ393275 BQV393218:BQV393275 CAR393218:CAR393275 CKN393218:CKN393275 CUJ393218:CUJ393275 DEF393218:DEF393275 DOB393218:DOB393275 DXX393218:DXX393275 EHT393218:EHT393275 ERP393218:ERP393275 FBL393218:FBL393275 FLH393218:FLH393275 FVD393218:FVD393275 GEZ393218:GEZ393275 GOV393218:GOV393275 GYR393218:GYR393275 HIN393218:HIN393275 HSJ393218:HSJ393275 ICF393218:ICF393275 IMB393218:IMB393275 IVX393218:IVX393275 JFT393218:JFT393275 JPP393218:JPP393275 JZL393218:JZL393275 KJH393218:KJH393275 KTD393218:KTD393275 LCZ393218:LCZ393275 LMV393218:LMV393275 LWR393218:LWR393275 MGN393218:MGN393275 MQJ393218:MQJ393275 NAF393218:NAF393275 NKB393218:NKB393275 NTX393218:NTX393275 ODT393218:ODT393275 ONP393218:ONP393275 OXL393218:OXL393275 PHH393218:PHH393275 PRD393218:PRD393275 QAZ393218:QAZ393275 QKV393218:QKV393275 QUR393218:QUR393275 REN393218:REN393275 ROJ393218:ROJ393275 RYF393218:RYF393275 SIB393218:SIB393275 SRX393218:SRX393275 TBT393218:TBT393275 TLP393218:TLP393275 TVL393218:TVL393275 UFH393218:UFH393275 UPD393218:UPD393275 UYZ393218:UYZ393275 VIV393218:VIV393275 VSR393218:VSR393275 WCN393218:WCN393275 WMJ393218:WMJ393275 WWF393218:WWF393275 X458754:X458811 JT458754:JT458811 TP458754:TP458811 ADL458754:ADL458811 ANH458754:ANH458811 AXD458754:AXD458811 BGZ458754:BGZ458811 BQV458754:BQV458811 CAR458754:CAR458811 CKN458754:CKN458811 CUJ458754:CUJ458811 DEF458754:DEF458811 DOB458754:DOB458811 DXX458754:DXX458811 EHT458754:EHT458811 ERP458754:ERP458811 FBL458754:FBL458811 FLH458754:FLH458811 FVD458754:FVD458811 GEZ458754:GEZ458811 GOV458754:GOV458811 GYR458754:GYR458811 HIN458754:HIN458811 HSJ458754:HSJ458811 ICF458754:ICF458811 IMB458754:IMB458811 IVX458754:IVX458811 JFT458754:JFT458811 JPP458754:JPP458811 JZL458754:JZL458811 KJH458754:KJH458811 KTD458754:KTD458811 LCZ458754:LCZ458811 LMV458754:LMV458811 LWR458754:LWR458811 MGN458754:MGN458811 MQJ458754:MQJ458811 NAF458754:NAF458811 NKB458754:NKB458811 NTX458754:NTX458811 ODT458754:ODT458811 ONP458754:ONP458811 OXL458754:OXL458811 PHH458754:PHH458811 PRD458754:PRD458811 QAZ458754:QAZ458811 QKV458754:QKV458811 QUR458754:QUR458811 REN458754:REN458811 ROJ458754:ROJ458811 RYF458754:RYF458811 SIB458754:SIB458811 SRX458754:SRX458811 TBT458754:TBT458811 TLP458754:TLP458811 TVL458754:TVL458811 UFH458754:UFH458811 UPD458754:UPD458811 UYZ458754:UYZ458811 VIV458754:VIV458811 VSR458754:VSR458811 WCN458754:WCN458811 WMJ458754:WMJ458811 WWF458754:WWF458811 X524290:X524347 JT524290:JT524347 TP524290:TP524347 ADL524290:ADL524347 ANH524290:ANH524347 AXD524290:AXD524347 BGZ524290:BGZ524347 BQV524290:BQV524347 CAR524290:CAR524347 CKN524290:CKN524347 CUJ524290:CUJ524347 DEF524290:DEF524347 DOB524290:DOB524347 DXX524290:DXX524347 EHT524290:EHT524347 ERP524290:ERP524347 FBL524290:FBL524347 FLH524290:FLH524347 FVD524290:FVD524347 GEZ524290:GEZ524347 GOV524290:GOV524347 GYR524290:GYR524347 HIN524290:HIN524347 HSJ524290:HSJ524347 ICF524290:ICF524347 IMB524290:IMB524347 IVX524290:IVX524347 JFT524290:JFT524347 JPP524290:JPP524347 JZL524290:JZL524347 KJH524290:KJH524347 KTD524290:KTD524347 LCZ524290:LCZ524347 LMV524290:LMV524347 LWR524290:LWR524347 MGN524290:MGN524347 MQJ524290:MQJ524347 NAF524290:NAF524347 NKB524290:NKB524347 NTX524290:NTX524347 ODT524290:ODT524347 ONP524290:ONP524347 OXL524290:OXL524347 PHH524290:PHH524347 PRD524290:PRD524347 QAZ524290:QAZ524347 QKV524290:QKV524347 QUR524290:QUR524347 REN524290:REN524347 ROJ524290:ROJ524347 RYF524290:RYF524347 SIB524290:SIB524347 SRX524290:SRX524347 TBT524290:TBT524347 TLP524290:TLP524347 TVL524290:TVL524347 UFH524290:UFH524347 UPD524290:UPD524347 UYZ524290:UYZ524347 VIV524290:VIV524347 VSR524290:VSR524347 WCN524290:WCN524347 WMJ524290:WMJ524347 WWF524290:WWF524347 X589826:X589883 JT589826:JT589883 TP589826:TP589883 ADL589826:ADL589883 ANH589826:ANH589883 AXD589826:AXD589883 BGZ589826:BGZ589883 BQV589826:BQV589883 CAR589826:CAR589883 CKN589826:CKN589883 CUJ589826:CUJ589883 DEF589826:DEF589883 DOB589826:DOB589883 DXX589826:DXX589883 EHT589826:EHT589883 ERP589826:ERP589883 FBL589826:FBL589883 FLH589826:FLH589883 FVD589826:FVD589883 GEZ589826:GEZ589883 GOV589826:GOV589883 GYR589826:GYR589883 HIN589826:HIN589883 HSJ589826:HSJ589883 ICF589826:ICF589883 IMB589826:IMB589883 IVX589826:IVX589883 JFT589826:JFT589883 JPP589826:JPP589883 JZL589826:JZL589883 KJH589826:KJH589883 KTD589826:KTD589883 LCZ589826:LCZ589883 LMV589826:LMV589883 LWR589826:LWR589883 MGN589826:MGN589883 MQJ589826:MQJ589883 NAF589826:NAF589883 NKB589826:NKB589883 NTX589826:NTX589883 ODT589826:ODT589883 ONP589826:ONP589883 OXL589826:OXL589883 PHH589826:PHH589883 PRD589826:PRD589883 QAZ589826:QAZ589883 QKV589826:QKV589883 QUR589826:QUR589883 REN589826:REN589883 ROJ589826:ROJ589883 RYF589826:RYF589883 SIB589826:SIB589883 SRX589826:SRX589883 TBT589826:TBT589883 TLP589826:TLP589883 TVL589826:TVL589883 UFH589826:UFH589883 UPD589826:UPD589883 UYZ589826:UYZ589883 VIV589826:VIV589883 VSR589826:VSR589883 WCN589826:WCN589883 WMJ589826:WMJ589883 WWF589826:WWF589883 X655362:X655419 JT655362:JT655419 TP655362:TP655419 ADL655362:ADL655419 ANH655362:ANH655419 AXD655362:AXD655419 BGZ655362:BGZ655419 BQV655362:BQV655419 CAR655362:CAR655419 CKN655362:CKN655419 CUJ655362:CUJ655419 DEF655362:DEF655419 DOB655362:DOB655419 DXX655362:DXX655419 EHT655362:EHT655419 ERP655362:ERP655419 FBL655362:FBL655419 FLH655362:FLH655419 FVD655362:FVD655419 GEZ655362:GEZ655419 GOV655362:GOV655419 GYR655362:GYR655419 HIN655362:HIN655419 HSJ655362:HSJ655419 ICF655362:ICF655419 IMB655362:IMB655419 IVX655362:IVX655419 JFT655362:JFT655419 JPP655362:JPP655419 JZL655362:JZL655419 KJH655362:KJH655419 KTD655362:KTD655419 LCZ655362:LCZ655419 LMV655362:LMV655419 LWR655362:LWR655419 MGN655362:MGN655419 MQJ655362:MQJ655419 NAF655362:NAF655419 NKB655362:NKB655419 NTX655362:NTX655419 ODT655362:ODT655419 ONP655362:ONP655419 OXL655362:OXL655419 PHH655362:PHH655419 PRD655362:PRD655419 QAZ655362:QAZ655419 QKV655362:QKV655419 QUR655362:QUR655419 REN655362:REN655419 ROJ655362:ROJ655419 RYF655362:RYF655419 SIB655362:SIB655419 SRX655362:SRX655419 TBT655362:TBT655419 TLP655362:TLP655419 TVL655362:TVL655419 UFH655362:UFH655419 UPD655362:UPD655419 UYZ655362:UYZ655419 VIV655362:VIV655419 VSR655362:VSR655419 WCN655362:WCN655419 WMJ655362:WMJ655419 WWF655362:WWF655419 X720898:X720955 JT720898:JT720955 TP720898:TP720955 ADL720898:ADL720955 ANH720898:ANH720955 AXD720898:AXD720955 BGZ720898:BGZ720955 BQV720898:BQV720955 CAR720898:CAR720955 CKN720898:CKN720955 CUJ720898:CUJ720955 DEF720898:DEF720955 DOB720898:DOB720955 DXX720898:DXX720955 EHT720898:EHT720955 ERP720898:ERP720955 FBL720898:FBL720955 FLH720898:FLH720955 FVD720898:FVD720955 GEZ720898:GEZ720955 GOV720898:GOV720955 GYR720898:GYR720955 HIN720898:HIN720955 HSJ720898:HSJ720955 ICF720898:ICF720955 IMB720898:IMB720955 IVX720898:IVX720955 JFT720898:JFT720955 JPP720898:JPP720955 JZL720898:JZL720955 KJH720898:KJH720955 KTD720898:KTD720955 LCZ720898:LCZ720955 LMV720898:LMV720955 LWR720898:LWR720955 MGN720898:MGN720955 MQJ720898:MQJ720955 NAF720898:NAF720955 NKB720898:NKB720955 NTX720898:NTX720955 ODT720898:ODT720955 ONP720898:ONP720955 OXL720898:OXL720955 PHH720898:PHH720955 PRD720898:PRD720955 QAZ720898:QAZ720955 QKV720898:QKV720955 QUR720898:QUR720955 REN720898:REN720955 ROJ720898:ROJ720955 RYF720898:RYF720955 SIB720898:SIB720955 SRX720898:SRX720955 TBT720898:TBT720955 TLP720898:TLP720955 TVL720898:TVL720955 UFH720898:UFH720955 UPD720898:UPD720955 UYZ720898:UYZ720955 VIV720898:VIV720955 VSR720898:VSR720955 WCN720898:WCN720955 WMJ720898:WMJ720955 WWF720898:WWF720955 X786434:X786491 JT786434:JT786491 TP786434:TP786491 ADL786434:ADL786491 ANH786434:ANH786491 AXD786434:AXD786491 BGZ786434:BGZ786491 BQV786434:BQV786491 CAR786434:CAR786491 CKN786434:CKN786491 CUJ786434:CUJ786491 DEF786434:DEF786491 DOB786434:DOB786491 DXX786434:DXX786491 EHT786434:EHT786491 ERP786434:ERP786491 FBL786434:FBL786491 FLH786434:FLH786491 FVD786434:FVD786491 GEZ786434:GEZ786491 GOV786434:GOV786491 GYR786434:GYR786491 HIN786434:HIN786491 HSJ786434:HSJ786491 ICF786434:ICF786491 IMB786434:IMB786491 IVX786434:IVX786491 JFT786434:JFT786491 JPP786434:JPP786491 JZL786434:JZL786491 KJH786434:KJH786491 KTD786434:KTD786491 LCZ786434:LCZ786491 LMV786434:LMV786491 LWR786434:LWR786491 MGN786434:MGN786491 MQJ786434:MQJ786491 NAF786434:NAF786491 NKB786434:NKB786491 NTX786434:NTX786491 ODT786434:ODT786491 ONP786434:ONP786491 OXL786434:OXL786491 PHH786434:PHH786491 PRD786434:PRD786491 QAZ786434:QAZ786491 QKV786434:QKV786491 QUR786434:QUR786491 REN786434:REN786491 ROJ786434:ROJ786491 RYF786434:RYF786491 SIB786434:SIB786491 SRX786434:SRX786491 TBT786434:TBT786491 TLP786434:TLP786491 TVL786434:TVL786491 UFH786434:UFH786491 UPD786434:UPD786491 UYZ786434:UYZ786491 VIV786434:VIV786491 VSR786434:VSR786491 WCN786434:WCN786491 WMJ786434:WMJ786491 WWF786434:WWF786491 X851970:X852027 JT851970:JT852027 TP851970:TP852027 ADL851970:ADL852027 ANH851970:ANH852027 AXD851970:AXD852027 BGZ851970:BGZ852027 BQV851970:BQV852027 CAR851970:CAR852027 CKN851970:CKN852027 CUJ851970:CUJ852027 DEF851970:DEF852027 DOB851970:DOB852027 DXX851970:DXX852027 EHT851970:EHT852027 ERP851970:ERP852027 FBL851970:FBL852027 FLH851970:FLH852027 FVD851970:FVD852027 GEZ851970:GEZ852027 GOV851970:GOV852027 GYR851970:GYR852027 HIN851970:HIN852027 HSJ851970:HSJ852027 ICF851970:ICF852027 IMB851970:IMB852027 IVX851970:IVX852027 JFT851970:JFT852027 JPP851970:JPP852027 JZL851970:JZL852027 KJH851970:KJH852027 KTD851970:KTD852027 LCZ851970:LCZ852027 LMV851970:LMV852027 LWR851970:LWR852027 MGN851970:MGN852027 MQJ851970:MQJ852027 NAF851970:NAF852027 NKB851970:NKB852027 NTX851970:NTX852027 ODT851970:ODT852027 ONP851970:ONP852027 OXL851970:OXL852027 PHH851970:PHH852027 PRD851970:PRD852027 QAZ851970:QAZ852027 QKV851970:QKV852027 QUR851970:QUR852027 REN851970:REN852027 ROJ851970:ROJ852027 RYF851970:RYF852027 SIB851970:SIB852027 SRX851970:SRX852027 TBT851970:TBT852027 TLP851970:TLP852027 TVL851970:TVL852027 UFH851970:UFH852027 UPD851970:UPD852027 UYZ851970:UYZ852027 VIV851970:VIV852027 VSR851970:VSR852027 WCN851970:WCN852027 WMJ851970:WMJ852027 WWF851970:WWF852027 X917506:X917563 JT917506:JT917563 TP917506:TP917563 ADL917506:ADL917563 ANH917506:ANH917563 AXD917506:AXD917563 BGZ917506:BGZ917563 BQV917506:BQV917563 CAR917506:CAR917563 CKN917506:CKN917563 CUJ917506:CUJ917563 DEF917506:DEF917563 DOB917506:DOB917563 DXX917506:DXX917563 EHT917506:EHT917563 ERP917506:ERP917563 FBL917506:FBL917563 FLH917506:FLH917563 FVD917506:FVD917563 GEZ917506:GEZ917563 GOV917506:GOV917563 GYR917506:GYR917563 HIN917506:HIN917563 HSJ917506:HSJ917563 ICF917506:ICF917563 IMB917506:IMB917563 IVX917506:IVX917563 JFT917506:JFT917563 JPP917506:JPP917563 JZL917506:JZL917563 KJH917506:KJH917563 KTD917506:KTD917563 LCZ917506:LCZ917563 LMV917506:LMV917563 LWR917506:LWR917563 MGN917506:MGN917563 MQJ917506:MQJ917563 NAF917506:NAF917563 NKB917506:NKB917563 NTX917506:NTX917563 ODT917506:ODT917563 ONP917506:ONP917563 OXL917506:OXL917563 PHH917506:PHH917563 PRD917506:PRD917563 QAZ917506:QAZ917563 QKV917506:QKV917563 QUR917506:QUR917563 REN917506:REN917563 ROJ917506:ROJ917563 RYF917506:RYF917563 SIB917506:SIB917563 SRX917506:SRX917563 TBT917506:TBT917563 TLP917506:TLP917563 TVL917506:TVL917563 UFH917506:UFH917563 UPD917506:UPD917563 UYZ917506:UYZ917563 VIV917506:VIV917563 VSR917506:VSR917563 WCN917506:WCN917563 WMJ917506:WMJ917563 WWF917506:WWF917563 X983042:X983099 JT983042:JT983099 TP983042:TP983099 ADL983042:ADL983099 ANH983042:ANH983099 AXD983042:AXD983099 BGZ983042:BGZ983099 BQV983042:BQV983099 CAR983042:CAR983099 CKN983042:CKN983099 CUJ983042:CUJ983099 DEF983042:DEF983099 DOB983042:DOB983099 DXX983042:DXX983099 EHT983042:EHT983099 ERP983042:ERP983099 FBL983042:FBL983099 FLH983042:FLH983099 FVD983042:FVD983099 GEZ983042:GEZ983099 GOV983042:GOV983099 GYR983042:GYR983099 HIN983042:HIN983099 HSJ983042:HSJ983099 ICF983042:ICF983099 IMB983042:IMB983099 IVX983042:IVX983099 JFT983042:JFT983099 JPP983042:JPP983099 JZL983042:JZL983099 KJH983042:KJH983099 KTD983042:KTD983099 LCZ983042:LCZ983099 LMV983042:LMV983099 LWR983042:LWR983099 MGN983042:MGN983099 MQJ983042:MQJ983099 NAF983042:NAF983099 NKB983042:NKB983099 NTX983042:NTX983099 ODT983042:ODT983099 ONP983042:ONP983099 OXL983042:OXL983099 PHH983042:PHH983099 PRD983042:PRD983099 QAZ983042:QAZ983099 QKV983042:QKV983099 QUR983042:QUR983099 REN983042:REN983099 ROJ983042:ROJ983099 RYF983042:RYF983099 SIB983042:SIB983099 SRX983042:SRX983099 TBT983042:TBT983099 TLP983042:TLP983099 TVL983042:TVL983099 UFH983042:UFH983099 UPD983042:UPD983099 UYZ983042:UYZ983099 VIV983042:VIV983099 VSR983042:VSR983099 WCN983042:WCN983099 WMJ983042:WMJ983099 WWF983042:WWF983099 WCI983101:WCM983101 JO2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S65538 JO65538 TK65538 ADG65538 ANC65538 AWY65538 BGU65538 BQQ65538 CAM65538 CKI65538 CUE65538 DEA65538 DNW65538 DXS65538 EHO65538 ERK65538 FBG65538 FLC65538 FUY65538 GEU65538 GOQ65538 GYM65538 HII65538 HSE65538 ICA65538 ILW65538 IVS65538 JFO65538 JPK65538 JZG65538 KJC65538 KSY65538 LCU65538 LMQ65538 LWM65538 MGI65538 MQE65538 NAA65538 NJW65538 NTS65538 ODO65538 ONK65538 OXG65538 PHC65538 PQY65538 QAU65538 QKQ65538 QUM65538 REI65538 ROE65538 RYA65538 SHW65538 SRS65538 TBO65538 TLK65538 TVG65538 UFC65538 UOY65538 UYU65538 VIQ65538 VSM65538 WCI65538 WME65538 WWA65538 S131074 JO131074 TK131074 ADG131074 ANC131074 AWY131074 BGU131074 BQQ131074 CAM131074 CKI131074 CUE131074 DEA131074 DNW131074 DXS131074 EHO131074 ERK131074 FBG131074 FLC131074 FUY131074 GEU131074 GOQ131074 GYM131074 HII131074 HSE131074 ICA131074 ILW131074 IVS131074 JFO131074 JPK131074 JZG131074 KJC131074 KSY131074 LCU131074 LMQ131074 LWM131074 MGI131074 MQE131074 NAA131074 NJW131074 NTS131074 ODO131074 ONK131074 OXG131074 PHC131074 PQY131074 QAU131074 QKQ131074 QUM131074 REI131074 ROE131074 RYA131074 SHW131074 SRS131074 TBO131074 TLK131074 TVG131074 UFC131074 UOY131074 UYU131074 VIQ131074 VSM131074 WCI131074 WME131074 WWA131074 S196610 JO196610 TK196610 ADG196610 ANC196610 AWY196610 BGU196610 BQQ196610 CAM196610 CKI196610 CUE196610 DEA196610 DNW196610 DXS196610 EHO196610 ERK196610 FBG196610 FLC196610 FUY196610 GEU196610 GOQ196610 GYM196610 HII196610 HSE196610 ICA196610 ILW196610 IVS196610 JFO196610 JPK196610 JZG196610 KJC196610 KSY196610 LCU196610 LMQ196610 LWM196610 MGI196610 MQE196610 NAA196610 NJW196610 NTS196610 ODO196610 ONK196610 OXG196610 PHC196610 PQY196610 QAU196610 QKQ196610 QUM196610 REI196610 ROE196610 RYA196610 SHW196610 SRS196610 TBO196610 TLK196610 TVG196610 UFC196610 UOY196610 UYU196610 VIQ196610 VSM196610 WCI196610 WME196610 WWA196610 S262146 JO262146 TK262146 ADG262146 ANC262146 AWY262146 BGU262146 BQQ262146 CAM262146 CKI262146 CUE262146 DEA262146 DNW262146 DXS262146 EHO262146 ERK262146 FBG262146 FLC262146 FUY262146 GEU262146 GOQ262146 GYM262146 HII262146 HSE262146 ICA262146 ILW262146 IVS262146 JFO262146 JPK262146 JZG262146 KJC262146 KSY262146 LCU262146 LMQ262146 LWM262146 MGI262146 MQE262146 NAA262146 NJW262146 NTS262146 ODO262146 ONK262146 OXG262146 PHC262146 PQY262146 QAU262146 QKQ262146 QUM262146 REI262146 ROE262146 RYA262146 SHW262146 SRS262146 TBO262146 TLK262146 TVG262146 UFC262146 UOY262146 UYU262146 VIQ262146 VSM262146 WCI262146 WME262146 WWA262146 S327682 JO327682 TK327682 ADG327682 ANC327682 AWY327682 BGU327682 BQQ327682 CAM327682 CKI327682 CUE327682 DEA327682 DNW327682 DXS327682 EHO327682 ERK327682 FBG327682 FLC327682 FUY327682 GEU327682 GOQ327682 GYM327682 HII327682 HSE327682 ICA327682 ILW327682 IVS327682 JFO327682 JPK327682 JZG327682 KJC327682 KSY327682 LCU327682 LMQ327682 LWM327682 MGI327682 MQE327682 NAA327682 NJW327682 NTS327682 ODO327682 ONK327682 OXG327682 PHC327682 PQY327682 QAU327682 QKQ327682 QUM327682 REI327682 ROE327682 RYA327682 SHW327682 SRS327682 TBO327682 TLK327682 TVG327682 UFC327682 UOY327682 UYU327682 VIQ327682 VSM327682 WCI327682 WME327682 WWA327682 S393218 JO393218 TK393218 ADG393218 ANC393218 AWY393218 BGU393218 BQQ393218 CAM393218 CKI393218 CUE393218 DEA393218 DNW393218 DXS393218 EHO393218 ERK393218 FBG393218 FLC393218 FUY393218 GEU393218 GOQ393218 GYM393218 HII393218 HSE393218 ICA393218 ILW393218 IVS393218 JFO393218 JPK393218 JZG393218 KJC393218 KSY393218 LCU393218 LMQ393218 LWM393218 MGI393218 MQE393218 NAA393218 NJW393218 NTS393218 ODO393218 ONK393218 OXG393218 PHC393218 PQY393218 QAU393218 QKQ393218 QUM393218 REI393218 ROE393218 RYA393218 SHW393218 SRS393218 TBO393218 TLK393218 TVG393218 UFC393218 UOY393218 UYU393218 VIQ393218 VSM393218 WCI393218 WME393218 WWA393218 S458754 JO458754 TK458754 ADG458754 ANC458754 AWY458754 BGU458754 BQQ458754 CAM458754 CKI458754 CUE458754 DEA458754 DNW458754 DXS458754 EHO458754 ERK458754 FBG458754 FLC458754 FUY458754 GEU458754 GOQ458754 GYM458754 HII458754 HSE458754 ICA458754 ILW458754 IVS458754 JFO458754 JPK458754 JZG458754 KJC458754 KSY458754 LCU458754 LMQ458754 LWM458754 MGI458754 MQE458754 NAA458754 NJW458754 NTS458754 ODO458754 ONK458754 OXG458754 PHC458754 PQY458754 QAU458754 QKQ458754 QUM458754 REI458754 ROE458754 RYA458754 SHW458754 SRS458754 TBO458754 TLK458754 TVG458754 UFC458754 UOY458754 UYU458754 VIQ458754 VSM458754 WCI458754 WME458754 WWA458754 S524290 JO524290 TK524290 ADG524290 ANC524290 AWY524290 BGU524290 BQQ524290 CAM524290 CKI524290 CUE524290 DEA524290 DNW524290 DXS524290 EHO524290 ERK524290 FBG524290 FLC524290 FUY524290 GEU524290 GOQ524290 GYM524290 HII524290 HSE524290 ICA524290 ILW524290 IVS524290 JFO524290 JPK524290 JZG524290 KJC524290 KSY524290 LCU524290 LMQ524290 LWM524290 MGI524290 MQE524290 NAA524290 NJW524290 NTS524290 ODO524290 ONK524290 OXG524290 PHC524290 PQY524290 QAU524290 QKQ524290 QUM524290 REI524290 ROE524290 RYA524290 SHW524290 SRS524290 TBO524290 TLK524290 TVG524290 UFC524290 UOY524290 UYU524290 VIQ524290 VSM524290 WCI524290 WME524290 WWA524290 S589826 JO589826 TK589826 ADG589826 ANC589826 AWY589826 BGU589826 BQQ589826 CAM589826 CKI589826 CUE589826 DEA589826 DNW589826 DXS589826 EHO589826 ERK589826 FBG589826 FLC589826 FUY589826 GEU589826 GOQ589826 GYM589826 HII589826 HSE589826 ICA589826 ILW589826 IVS589826 JFO589826 JPK589826 JZG589826 KJC589826 KSY589826 LCU589826 LMQ589826 LWM589826 MGI589826 MQE589826 NAA589826 NJW589826 NTS589826 ODO589826 ONK589826 OXG589826 PHC589826 PQY589826 QAU589826 QKQ589826 QUM589826 REI589826 ROE589826 RYA589826 SHW589826 SRS589826 TBO589826 TLK589826 TVG589826 UFC589826 UOY589826 UYU589826 VIQ589826 VSM589826 WCI589826 WME589826 WWA589826 S655362 JO655362 TK655362 ADG655362 ANC655362 AWY655362 BGU655362 BQQ655362 CAM655362 CKI655362 CUE655362 DEA655362 DNW655362 DXS655362 EHO655362 ERK655362 FBG655362 FLC655362 FUY655362 GEU655362 GOQ655362 GYM655362 HII655362 HSE655362 ICA655362 ILW655362 IVS655362 JFO655362 JPK655362 JZG655362 KJC655362 KSY655362 LCU655362 LMQ655362 LWM655362 MGI655362 MQE655362 NAA655362 NJW655362 NTS655362 ODO655362 ONK655362 OXG655362 PHC655362 PQY655362 QAU655362 QKQ655362 QUM655362 REI655362 ROE655362 RYA655362 SHW655362 SRS655362 TBO655362 TLK655362 TVG655362 UFC655362 UOY655362 UYU655362 VIQ655362 VSM655362 WCI655362 WME655362 WWA655362 S720898 JO720898 TK720898 ADG720898 ANC720898 AWY720898 BGU720898 BQQ720898 CAM720898 CKI720898 CUE720898 DEA720898 DNW720898 DXS720898 EHO720898 ERK720898 FBG720898 FLC720898 FUY720898 GEU720898 GOQ720898 GYM720898 HII720898 HSE720898 ICA720898 ILW720898 IVS720898 JFO720898 JPK720898 JZG720898 KJC720898 KSY720898 LCU720898 LMQ720898 LWM720898 MGI720898 MQE720898 NAA720898 NJW720898 NTS720898 ODO720898 ONK720898 OXG720898 PHC720898 PQY720898 QAU720898 QKQ720898 QUM720898 REI720898 ROE720898 RYA720898 SHW720898 SRS720898 TBO720898 TLK720898 TVG720898 UFC720898 UOY720898 UYU720898 VIQ720898 VSM720898 WCI720898 WME720898 WWA720898 S786434 JO786434 TK786434 ADG786434 ANC786434 AWY786434 BGU786434 BQQ786434 CAM786434 CKI786434 CUE786434 DEA786434 DNW786434 DXS786434 EHO786434 ERK786434 FBG786434 FLC786434 FUY786434 GEU786434 GOQ786434 GYM786434 HII786434 HSE786434 ICA786434 ILW786434 IVS786434 JFO786434 JPK786434 JZG786434 KJC786434 KSY786434 LCU786434 LMQ786434 LWM786434 MGI786434 MQE786434 NAA786434 NJW786434 NTS786434 ODO786434 ONK786434 OXG786434 PHC786434 PQY786434 QAU786434 QKQ786434 QUM786434 REI786434 ROE786434 RYA786434 SHW786434 SRS786434 TBO786434 TLK786434 TVG786434 UFC786434 UOY786434 UYU786434 VIQ786434 VSM786434 WCI786434 WME786434 WWA786434 S851970 JO851970 TK851970 ADG851970 ANC851970 AWY851970 BGU851970 BQQ851970 CAM851970 CKI851970 CUE851970 DEA851970 DNW851970 DXS851970 EHO851970 ERK851970 FBG851970 FLC851970 FUY851970 GEU851970 GOQ851970 GYM851970 HII851970 HSE851970 ICA851970 ILW851970 IVS851970 JFO851970 JPK851970 JZG851970 KJC851970 KSY851970 LCU851970 LMQ851970 LWM851970 MGI851970 MQE851970 NAA851970 NJW851970 NTS851970 ODO851970 ONK851970 OXG851970 PHC851970 PQY851970 QAU851970 QKQ851970 QUM851970 REI851970 ROE851970 RYA851970 SHW851970 SRS851970 TBO851970 TLK851970 TVG851970 UFC851970 UOY851970 UYU851970 VIQ851970 VSM851970 WCI851970 WME851970 WWA851970 S917506 JO917506 TK917506 ADG917506 ANC917506 AWY917506 BGU917506 BQQ917506 CAM917506 CKI917506 CUE917506 DEA917506 DNW917506 DXS917506 EHO917506 ERK917506 FBG917506 FLC917506 FUY917506 GEU917506 GOQ917506 GYM917506 HII917506 HSE917506 ICA917506 ILW917506 IVS917506 JFO917506 JPK917506 JZG917506 KJC917506 KSY917506 LCU917506 LMQ917506 LWM917506 MGI917506 MQE917506 NAA917506 NJW917506 NTS917506 ODO917506 ONK917506 OXG917506 PHC917506 PQY917506 QAU917506 QKQ917506 QUM917506 REI917506 ROE917506 RYA917506 SHW917506 SRS917506 TBO917506 TLK917506 TVG917506 UFC917506 UOY917506 UYU917506 VIQ917506 VSM917506 WCI917506 WME917506 WWA917506 S983042 JO983042 TK983042 ADG983042 ANC983042 AWY983042 BGU983042 BQQ983042 CAM983042 CKI983042 CUE983042 DEA983042 DNW983042 DXS983042 EHO983042 ERK983042 FBG983042 FLC983042 FUY983042 GEU983042 GOQ983042 GYM983042 HII983042 HSE983042 ICA983042 ILW983042 IVS983042 JFO983042 JPK983042 JZG983042 KJC983042 KSY983042 LCU983042 LMQ983042 LWM983042 MGI983042 MQE983042 NAA983042 NJW983042 NTS983042 ODO983042 ONK983042 OXG983042 PHC983042 PQY983042 QAU983042 QKQ983042 QUM983042 REI983042 ROE983042 RYA983042 SHW983042 SRS983042 TBO983042 TLK983042 TVG983042 UFC983042 UOY983042 UYU983042 VIQ983042 VSM983042 WCI983042 WME983042 WWA983042 WME983101:WMI983101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WWA983101:WWE983101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8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S131114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S196650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S262186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S327722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S393258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S458794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S524330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S589866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S655402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S720938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S786474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S852010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S917546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S983082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S2:W61 JO61:JS61 TK61:TO61 ADG61:ADK61 ANC61:ANG61 AWY61:AXC61 BGU61:BGY61 BQQ61:BQU61 CAM61:CAQ61 CKI61:CKM61 CUE61:CUI61 DEA61:DEE61 DNW61:DOA61 DXS61:DXW61 EHO61:EHS61 ERK61:ERO61 FBG61:FBK61 FLC61:FLG61 FUY61:FVC61 GEU61:GEY61 GOQ61:GOU61 GYM61:GYQ61 HII61:HIM61 HSE61:HSI61 ICA61:ICE61 ILW61:IMA61 IVS61:IVW61 JFO61:JFS61 JPK61:JPO61 JZG61:JZK61 KJC61:KJG61 KSY61:KTC61 LCU61:LCY61 LMQ61:LMU61 LWM61:LWQ61 MGI61:MGM61 MQE61:MQI61 NAA61:NAE61 NJW61:NKA61 NTS61:NTW61 ODO61:ODS61 ONK61:ONO61 OXG61:OXK61 PHC61:PHG61 PQY61:PRC61 QAU61:QAY61 QKQ61:QKU61 QUM61:QUQ61 REI61:REM61 ROE61:ROI61 RYA61:RYE61 SHW61:SIA61 SRS61:SRW61 TBO61:TBS61 TLK61:TLO61 TVG61:TVK61 UFC61:UFG61 UOY61:UPC61 UYU61:UYY61 VIQ61:VIU61 VSM61:VSQ61 WCI61:WCM61 WME61:WMI61 WWA61:WWE61 S65597:W65597 JO65597:JS65597 TK65597:TO65597 ADG65597:ADK65597 ANC65597:ANG65597 AWY65597:AXC65597 BGU65597:BGY65597 BQQ65597:BQU65597 CAM65597:CAQ65597 CKI65597:CKM65597 CUE65597:CUI65597 DEA65597:DEE65597 DNW65597:DOA65597 DXS65597:DXW65597 EHO65597:EHS65597 ERK65597:ERO65597 FBG65597:FBK65597 FLC65597:FLG65597 FUY65597:FVC65597 GEU65597:GEY65597 GOQ65597:GOU65597 GYM65597:GYQ65597 HII65597:HIM65597 HSE65597:HSI65597 ICA65597:ICE65597 ILW65597:IMA65597 IVS65597:IVW65597 JFO65597:JFS65597 JPK65597:JPO65597 JZG65597:JZK65597 KJC65597:KJG65597 KSY65597:KTC65597 LCU65597:LCY65597 LMQ65597:LMU65597 LWM65597:LWQ65597 MGI65597:MGM65597 MQE65597:MQI65597 NAA65597:NAE65597 NJW65597:NKA65597 NTS65597:NTW65597 ODO65597:ODS65597 ONK65597:ONO65597 OXG65597:OXK65597 PHC65597:PHG65597 PQY65597:PRC65597 QAU65597:QAY65597 QKQ65597:QKU65597 QUM65597:QUQ65597 REI65597:REM65597 ROE65597:ROI65597 RYA65597:RYE65597 SHW65597:SIA65597 SRS65597:SRW65597 TBO65597:TBS65597 TLK65597:TLO65597 TVG65597:TVK65597 UFC65597:UFG65597 UOY65597:UPC65597 UYU65597:UYY65597 VIQ65597:VIU65597 VSM65597:VSQ65597 WCI65597:WCM65597 WME65597:WMI65597 WWA65597:WWE65597 S131133:W131133 JO131133:JS131133 TK131133:TO131133 ADG131133:ADK131133 ANC131133:ANG131133 AWY131133:AXC131133 BGU131133:BGY131133 BQQ131133:BQU131133 CAM131133:CAQ131133 CKI131133:CKM131133 CUE131133:CUI131133 DEA131133:DEE131133 DNW131133:DOA131133 DXS131133:DXW131133 EHO131133:EHS131133 ERK131133:ERO131133 FBG131133:FBK131133 FLC131133:FLG131133 FUY131133:FVC131133 GEU131133:GEY131133 GOQ131133:GOU131133 GYM131133:GYQ131133 HII131133:HIM131133 HSE131133:HSI131133 ICA131133:ICE131133 ILW131133:IMA131133 IVS131133:IVW131133 JFO131133:JFS131133 JPK131133:JPO131133 JZG131133:JZK131133 KJC131133:KJG131133 KSY131133:KTC131133 LCU131133:LCY131133 LMQ131133:LMU131133 LWM131133:LWQ131133 MGI131133:MGM131133 MQE131133:MQI131133 NAA131133:NAE131133 NJW131133:NKA131133 NTS131133:NTW131133 ODO131133:ODS131133 ONK131133:ONO131133 OXG131133:OXK131133 PHC131133:PHG131133 PQY131133:PRC131133 QAU131133:QAY131133 QKQ131133:QKU131133 QUM131133:QUQ131133 REI131133:REM131133 ROE131133:ROI131133 RYA131133:RYE131133 SHW131133:SIA131133 SRS131133:SRW131133 TBO131133:TBS131133 TLK131133:TLO131133 TVG131133:TVK131133 UFC131133:UFG131133 UOY131133:UPC131133 UYU131133:UYY131133 VIQ131133:VIU131133 VSM131133:VSQ131133 WCI131133:WCM131133 WME131133:WMI131133 WWA131133:WWE131133 S196669:W196669 JO196669:JS196669 TK196669:TO196669 ADG196669:ADK196669 ANC196669:ANG196669 AWY196669:AXC196669 BGU196669:BGY196669 BQQ196669:BQU196669 CAM196669:CAQ196669 CKI196669:CKM196669 CUE196669:CUI196669 DEA196669:DEE196669 DNW196669:DOA196669 DXS196669:DXW196669 EHO196669:EHS196669 ERK196669:ERO196669 FBG196669:FBK196669 FLC196669:FLG196669 FUY196669:FVC196669 GEU196669:GEY196669 GOQ196669:GOU196669 GYM196669:GYQ196669 HII196669:HIM196669 HSE196669:HSI196669 ICA196669:ICE196669 ILW196669:IMA196669 IVS196669:IVW196669 JFO196669:JFS196669 JPK196669:JPO196669 JZG196669:JZK196669 KJC196669:KJG196669 KSY196669:KTC196669 LCU196669:LCY196669 LMQ196669:LMU196669 LWM196669:LWQ196669 MGI196669:MGM196669 MQE196669:MQI196669 NAA196669:NAE196669 NJW196669:NKA196669 NTS196669:NTW196669 ODO196669:ODS196669 ONK196669:ONO196669 OXG196669:OXK196669 PHC196669:PHG196669 PQY196669:PRC196669 QAU196669:QAY196669 QKQ196669:QKU196669 QUM196669:QUQ196669 REI196669:REM196669 ROE196669:ROI196669 RYA196669:RYE196669 SHW196669:SIA196669 SRS196669:SRW196669 TBO196669:TBS196669 TLK196669:TLO196669 TVG196669:TVK196669 UFC196669:UFG196669 UOY196669:UPC196669 UYU196669:UYY196669 VIQ196669:VIU196669 VSM196669:VSQ196669 WCI196669:WCM196669 WME196669:WMI196669 WWA196669:WWE196669 S262205:W262205 JO262205:JS262205 TK262205:TO262205 ADG262205:ADK262205 ANC262205:ANG262205 AWY262205:AXC262205 BGU262205:BGY262205 BQQ262205:BQU262205 CAM262205:CAQ262205 CKI262205:CKM262205 CUE262205:CUI262205 DEA262205:DEE262205 DNW262205:DOA262205 DXS262205:DXW262205 EHO262205:EHS262205 ERK262205:ERO262205 FBG262205:FBK262205 FLC262205:FLG262205 FUY262205:FVC262205 GEU262205:GEY262205 GOQ262205:GOU262205 GYM262205:GYQ262205 HII262205:HIM262205 HSE262205:HSI262205 ICA262205:ICE262205 ILW262205:IMA262205 IVS262205:IVW262205 JFO262205:JFS262205 JPK262205:JPO262205 JZG262205:JZK262205 KJC262205:KJG262205 KSY262205:KTC262205 LCU262205:LCY262205 LMQ262205:LMU262205 LWM262205:LWQ262205 MGI262205:MGM262205 MQE262205:MQI262205 NAA262205:NAE262205 NJW262205:NKA262205 NTS262205:NTW262205 ODO262205:ODS262205 ONK262205:ONO262205 OXG262205:OXK262205 PHC262205:PHG262205 PQY262205:PRC262205 QAU262205:QAY262205 QKQ262205:QKU262205 QUM262205:QUQ262205 REI262205:REM262205 ROE262205:ROI262205 RYA262205:RYE262205 SHW262205:SIA262205 SRS262205:SRW262205 TBO262205:TBS262205 TLK262205:TLO262205 TVG262205:TVK262205 UFC262205:UFG262205 UOY262205:UPC262205 UYU262205:UYY262205 VIQ262205:VIU262205 VSM262205:VSQ262205 WCI262205:WCM262205 WME262205:WMI262205 WWA262205:WWE262205 S327741:W327741 JO327741:JS327741 TK327741:TO327741 ADG327741:ADK327741 ANC327741:ANG327741 AWY327741:AXC327741 BGU327741:BGY327741 BQQ327741:BQU327741 CAM327741:CAQ327741 CKI327741:CKM327741 CUE327741:CUI327741 DEA327741:DEE327741 DNW327741:DOA327741 DXS327741:DXW327741 EHO327741:EHS327741 ERK327741:ERO327741 FBG327741:FBK327741 FLC327741:FLG327741 FUY327741:FVC327741 GEU327741:GEY327741 GOQ327741:GOU327741 GYM327741:GYQ327741 HII327741:HIM327741 HSE327741:HSI327741 ICA327741:ICE327741 ILW327741:IMA327741 IVS327741:IVW327741 JFO327741:JFS327741 JPK327741:JPO327741 JZG327741:JZK327741 KJC327741:KJG327741 KSY327741:KTC327741 LCU327741:LCY327741 LMQ327741:LMU327741 LWM327741:LWQ327741 MGI327741:MGM327741 MQE327741:MQI327741 NAA327741:NAE327741 NJW327741:NKA327741 NTS327741:NTW327741 ODO327741:ODS327741 ONK327741:ONO327741 OXG327741:OXK327741 PHC327741:PHG327741 PQY327741:PRC327741 QAU327741:QAY327741 QKQ327741:QKU327741 QUM327741:QUQ327741 REI327741:REM327741 ROE327741:ROI327741 RYA327741:RYE327741 SHW327741:SIA327741 SRS327741:SRW327741 TBO327741:TBS327741 TLK327741:TLO327741 TVG327741:TVK327741 UFC327741:UFG327741 UOY327741:UPC327741 UYU327741:UYY327741 VIQ327741:VIU327741 VSM327741:VSQ327741 WCI327741:WCM327741 WME327741:WMI327741 WWA327741:WWE327741 S393277:W393277 JO393277:JS393277 TK393277:TO393277 ADG393277:ADK393277 ANC393277:ANG393277 AWY393277:AXC393277 BGU393277:BGY393277 BQQ393277:BQU393277 CAM393277:CAQ393277 CKI393277:CKM393277 CUE393277:CUI393277 DEA393277:DEE393277 DNW393277:DOA393277 DXS393277:DXW393277 EHO393277:EHS393277 ERK393277:ERO393277 FBG393277:FBK393277 FLC393277:FLG393277 FUY393277:FVC393277 GEU393277:GEY393277 GOQ393277:GOU393277 GYM393277:GYQ393277 HII393277:HIM393277 HSE393277:HSI393277 ICA393277:ICE393277 ILW393277:IMA393277 IVS393277:IVW393277 JFO393277:JFS393277 JPK393277:JPO393277 JZG393277:JZK393277 KJC393277:KJG393277 KSY393277:KTC393277 LCU393277:LCY393277 LMQ393277:LMU393277 LWM393277:LWQ393277 MGI393277:MGM393277 MQE393277:MQI393277 NAA393277:NAE393277 NJW393277:NKA393277 NTS393277:NTW393277 ODO393277:ODS393277 ONK393277:ONO393277 OXG393277:OXK393277 PHC393277:PHG393277 PQY393277:PRC393277 QAU393277:QAY393277 QKQ393277:QKU393277 QUM393277:QUQ393277 REI393277:REM393277 ROE393277:ROI393277 RYA393277:RYE393277 SHW393277:SIA393277 SRS393277:SRW393277 TBO393277:TBS393277 TLK393277:TLO393277 TVG393277:TVK393277 UFC393277:UFG393277 UOY393277:UPC393277 UYU393277:UYY393277 VIQ393277:VIU393277 VSM393277:VSQ393277 WCI393277:WCM393277 WME393277:WMI393277 WWA393277:WWE393277 S458813:W458813 JO458813:JS458813 TK458813:TO458813 ADG458813:ADK458813 ANC458813:ANG458813 AWY458813:AXC458813 BGU458813:BGY458813 BQQ458813:BQU458813 CAM458813:CAQ458813 CKI458813:CKM458813 CUE458813:CUI458813 DEA458813:DEE458813 DNW458813:DOA458813 DXS458813:DXW458813 EHO458813:EHS458813 ERK458813:ERO458813 FBG458813:FBK458813 FLC458813:FLG458813 FUY458813:FVC458813 GEU458813:GEY458813 GOQ458813:GOU458813 GYM458813:GYQ458813 HII458813:HIM458813 HSE458813:HSI458813 ICA458813:ICE458813 ILW458813:IMA458813 IVS458813:IVW458813 JFO458813:JFS458813 JPK458813:JPO458813 JZG458813:JZK458813 KJC458813:KJG458813 KSY458813:KTC458813 LCU458813:LCY458813 LMQ458813:LMU458813 LWM458813:LWQ458813 MGI458813:MGM458813 MQE458813:MQI458813 NAA458813:NAE458813 NJW458813:NKA458813 NTS458813:NTW458813 ODO458813:ODS458813 ONK458813:ONO458813 OXG458813:OXK458813 PHC458813:PHG458813 PQY458813:PRC458813 QAU458813:QAY458813 QKQ458813:QKU458813 QUM458813:QUQ458813 REI458813:REM458813 ROE458813:ROI458813 RYA458813:RYE458813 SHW458813:SIA458813 SRS458813:SRW458813 TBO458813:TBS458813 TLK458813:TLO458813 TVG458813:TVK458813 UFC458813:UFG458813 UOY458813:UPC458813 UYU458813:UYY458813 VIQ458813:VIU458813 VSM458813:VSQ458813 WCI458813:WCM458813 WME458813:WMI458813 WWA458813:WWE458813 S524349:W524349 JO524349:JS524349 TK524349:TO524349 ADG524349:ADK524349 ANC524349:ANG524349 AWY524349:AXC524349 BGU524349:BGY524349 BQQ524349:BQU524349 CAM524349:CAQ524349 CKI524349:CKM524349 CUE524349:CUI524349 DEA524349:DEE524349 DNW524349:DOA524349 DXS524349:DXW524349 EHO524349:EHS524349 ERK524349:ERO524349 FBG524349:FBK524349 FLC524349:FLG524349 FUY524349:FVC524349 GEU524349:GEY524349 GOQ524349:GOU524349 GYM524349:GYQ524349 HII524349:HIM524349 HSE524349:HSI524349 ICA524349:ICE524349 ILW524349:IMA524349 IVS524349:IVW524349 JFO524349:JFS524349 JPK524349:JPO524349 JZG524349:JZK524349 KJC524349:KJG524349 KSY524349:KTC524349 LCU524349:LCY524349 LMQ524349:LMU524349 LWM524349:LWQ524349 MGI524349:MGM524349 MQE524349:MQI524349 NAA524349:NAE524349 NJW524349:NKA524349 NTS524349:NTW524349 ODO524349:ODS524349 ONK524349:ONO524349 OXG524349:OXK524349 PHC524349:PHG524349 PQY524349:PRC524349 QAU524349:QAY524349 QKQ524349:QKU524349 QUM524349:QUQ524349 REI524349:REM524349 ROE524349:ROI524349 RYA524349:RYE524349 SHW524349:SIA524349 SRS524349:SRW524349 TBO524349:TBS524349 TLK524349:TLO524349 TVG524349:TVK524349 UFC524349:UFG524349 UOY524349:UPC524349 UYU524349:UYY524349 VIQ524349:VIU524349 VSM524349:VSQ524349 WCI524349:WCM524349 WME524349:WMI524349 WWA524349:WWE524349 S589885:W589885 JO589885:JS589885 TK589885:TO589885 ADG589885:ADK589885 ANC589885:ANG589885 AWY589885:AXC589885 BGU589885:BGY589885 BQQ589885:BQU589885 CAM589885:CAQ589885 CKI589885:CKM589885 CUE589885:CUI589885 DEA589885:DEE589885 DNW589885:DOA589885 DXS589885:DXW589885 EHO589885:EHS589885 ERK589885:ERO589885 FBG589885:FBK589885 FLC589885:FLG589885 FUY589885:FVC589885 GEU589885:GEY589885 GOQ589885:GOU589885 GYM589885:GYQ589885 HII589885:HIM589885 HSE589885:HSI589885 ICA589885:ICE589885 ILW589885:IMA589885 IVS589885:IVW589885 JFO589885:JFS589885 JPK589885:JPO589885 JZG589885:JZK589885 KJC589885:KJG589885 KSY589885:KTC589885 LCU589885:LCY589885 LMQ589885:LMU589885 LWM589885:LWQ589885 MGI589885:MGM589885 MQE589885:MQI589885 NAA589885:NAE589885 NJW589885:NKA589885 NTS589885:NTW589885 ODO589885:ODS589885 ONK589885:ONO589885 OXG589885:OXK589885 PHC589885:PHG589885 PQY589885:PRC589885 QAU589885:QAY589885 QKQ589885:QKU589885 QUM589885:QUQ589885 REI589885:REM589885 ROE589885:ROI589885 RYA589885:RYE589885 SHW589885:SIA589885 SRS589885:SRW589885 TBO589885:TBS589885 TLK589885:TLO589885 TVG589885:TVK589885 UFC589885:UFG589885 UOY589885:UPC589885 UYU589885:UYY589885 VIQ589885:VIU589885 VSM589885:VSQ589885 WCI589885:WCM589885 WME589885:WMI589885 WWA589885:WWE589885 S655421:W655421 JO655421:JS655421 TK655421:TO655421 ADG655421:ADK655421 ANC655421:ANG655421 AWY655421:AXC655421 BGU655421:BGY655421 BQQ655421:BQU655421 CAM655421:CAQ655421 CKI655421:CKM655421 CUE655421:CUI655421 DEA655421:DEE655421 DNW655421:DOA655421 DXS655421:DXW655421 EHO655421:EHS655421 ERK655421:ERO655421 FBG655421:FBK655421 FLC655421:FLG655421 FUY655421:FVC655421 GEU655421:GEY655421 GOQ655421:GOU655421 GYM655421:GYQ655421 HII655421:HIM655421 HSE655421:HSI655421 ICA655421:ICE655421 ILW655421:IMA655421 IVS655421:IVW655421 JFO655421:JFS655421 JPK655421:JPO655421 JZG655421:JZK655421 KJC655421:KJG655421 KSY655421:KTC655421 LCU655421:LCY655421 LMQ655421:LMU655421 LWM655421:LWQ655421 MGI655421:MGM655421 MQE655421:MQI655421 NAA655421:NAE655421 NJW655421:NKA655421 NTS655421:NTW655421 ODO655421:ODS655421 ONK655421:ONO655421 OXG655421:OXK655421 PHC655421:PHG655421 PQY655421:PRC655421 QAU655421:QAY655421 QKQ655421:QKU655421 QUM655421:QUQ655421 REI655421:REM655421 ROE655421:ROI655421 RYA655421:RYE655421 SHW655421:SIA655421 SRS655421:SRW655421 TBO655421:TBS655421 TLK655421:TLO655421 TVG655421:TVK655421 UFC655421:UFG655421 UOY655421:UPC655421 UYU655421:UYY655421 VIQ655421:VIU655421 VSM655421:VSQ655421 WCI655421:WCM655421 WME655421:WMI655421 WWA655421:WWE655421 S720957:W720957 JO720957:JS720957 TK720957:TO720957 ADG720957:ADK720957 ANC720957:ANG720957 AWY720957:AXC720957 BGU720957:BGY720957 BQQ720957:BQU720957 CAM720957:CAQ720957 CKI720957:CKM720957 CUE720957:CUI720957 DEA720957:DEE720957 DNW720957:DOA720957 DXS720957:DXW720957 EHO720957:EHS720957 ERK720957:ERO720957 FBG720957:FBK720957 FLC720957:FLG720957 FUY720957:FVC720957 GEU720957:GEY720957 GOQ720957:GOU720957 GYM720957:GYQ720957 HII720957:HIM720957 HSE720957:HSI720957 ICA720957:ICE720957 ILW720957:IMA720957 IVS720957:IVW720957 JFO720957:JFS720957 JPK720957:JPO720957 JZG720957:JZK720957 KJC720957:KJG720957 KSY720957:KTC720957 LCU720957:LCY720957 LMQ720957:LMU720957 LWM720957:LWQ720957 MGI720957:MGM720957 MQE720957:MQI720957 NAA720957:NAE720957 NJW720957:NKA720957 NTS720957:NTW720957 ODO720957:ODS720957 ONK720957:ONO720957 OXG720957:OXK720957 PHC720957:PHG720957 PQY720957:PRC720957 QAU720957:QAY720957 QKQ720957:QKU720957 QUM720957:QUQ720957 REI720957:REM720957 ROE720957:ROI720957 RYA720957:RYE720957 SHW720957:SIA720957 SRS720957:SRW720957 TBO720957:TBS720957 TLK720957:TLO720957 TVG720957:TVK720957 UFC720957:UFG720957 UOY720957:UPC720957 UYU720957:UYY720957 VIQ720957:VIU720957 VSM720957:VSQ720957 WCI720957:WCM720957 WME720957:WMI720957 WWA720957:WWE720957 S786493:W786493 JO786493:JS786493 TK786493:TO786493 ADG786493:ADK786493 ANC786493:ANG786493 AWY786493:AXC786493 BGU786493:BGY786493 BQQ786493:BQU786493 CAM786493:CAQ786493 CKI786493:CKM786493 CUE786493:CUI786493 DEA786493:DEE786493 DNW786493:DOA786493 DXS786493:DXW786493 EHO786493:EHS786493 ERK786493:ERO786493 FBG786493:FBK786493 FLC786493:FLG786493 FUY786493:FVC786493 GEU786493:GEY786493 GOQ786493:GOU786493 GYM786493:GYQ786493 HII786493:HIM786493 HSE786493:HSI786493 ICA786493:ICE786493 ILW786493:IMA786493 IVS786493:IVW786493 JFO786493:JFS786493 JPK786493:JPO786493 JZG786493:JZK786493 KJC786493:KJG786493 KSY786493:KTC786493 LCU786493:LCY786493 LMQ786493:LMU786493 LWM786493:LWQ786493 MGI786493:MGM786493 MQE786493:MQI786493 NAA786493:NAE786493 NJW786493:NKA786493 NTS786493:NTW786493 ODO786493:ODS786493 ONK786493:ONO786493 OXG786493:OXK786493 PHC786493:PHG786493 PQY786493:PRC786493 QAU786493:QAY786493 QKQ786493:QKU786493 QUM786493:QUQ786493 REI786493:REM786493 ROE786493:ROI786493 RYA786493:RYE786493 SHW786493:SIA786493 SRS786493:SRW786493 TBO786493:TBS786493 TLK786493:TLO786493 TVG786493:TVK786493 UFC786493:UFG786493 UOY786493:UPC786493 UYU786493:UYY786493 VIQ786493:VIU786493 VSM786493:VSQ786493 WCI786493:WCM786493 WME786493:WMI786493 WWA786493:WWE786493 S852029:W852029 JO852029:JS852029 TK852029:TO852029 ADG852029:ADK852029 ANC852029:ANG852029 AWY852029:AXC852029 BGU852029:BGY852029 BQQ852029:BQU852029 CAM852029:CAQ852029 CKI852029:CKM852029 CUE852029:CUI852029 DEA852029:DEE852029 DNW852029:DOA852029 DXS852029:DXW852029 EHO852029:EHS852029 ERK852029:ERO852029 FBG852029:FBK852029 FLC852029:FLG852029 FUY852029:FVC852029 GEU852029:GEY852029 GOQ852029:GOU852029 GYM852029:GYQ852029 HII852029:HIM852029 HSE852029:HSI852029 ICA852029:ICE852029 ILW852029:IMA852029 IVS852029:IVW852029 JFO852029:JFS852029 JPK852029:JPO852029 JZG852029:JZK852029 KJC852029:KJG852029 KSY852029:KTC852029 LCU852029:LCY852029 LMQ852029:LMU852029 LWM852029:LWQ852029 MGI852029:MGM852029 MQE852029:MQI852029 NAA852029:NAE852029 NJW852029:NKA852029 NTS852029:NTW852029 ODO852029:ODS852029 ONK852029:ONO852029 OXG852029:OXK852029 PHC852029:PHG852029 PQY852029:PRC852029 QAU852029:QAY852029 QKQ852029:QKU852029 QUM852029:QUQ852029 REI852029:REM852029 ROE852029:ROI852029 RYA852029:RYE852029 SHW852029:SIA852029 SRS852029:SRW852029 TBO852029:TBS852029 TLK852029:TLO852029 TVG852029:TVK852029 UFC852029:UFG852029 UOY852029:UPC852029 UYU852029:UYY852029 VIQ852029:VIU852029 VSM852029:VSQ852029 WCI852029:WCM852029 WME852029:WMI852029 WWA852029:WWE852029 S917565:W917565 JO917565:JS917565 TK917565:TO917565 ADG917565:ADK917565 ANC917565:ANG917565 AWY917565:AXC917565 BGU917565:BGY917565 BQQ917565:BQU917565 CAM917565:CAQ917565 CKI917565:CKM917565 CUE917565:CUI917565 DEA917565:DEE917565 DNW917565:DOA917565 DXS917565:DXW917565 EHO917565:EHS917565 ERK917565:ERO917565 FBG917565:FBK917565 FLC917565:FLG917565 FUY917565:FVC917565 GEU917565:GEY917565 GOQ917565:GOU917565 GYM917565:GYQ917565 HII917565:HIM917565 HSE917565:HSI917565 ICA917565:ICE917565 ILW917565:IMA917565 IVS917565:IVW917565 JFO917565:JFS917565 JPK917565:JPO917565 JZG917565:JZK917565 KJC917565:KJG917565 KSY917565:KTC917565 LCU917565:LCY917565 LMQ917565:LMU917565 LWM917565:LWQ917565 MGI917565:MGM917565 MQE917565:MQI917565 NAA917565:NAE917565 NJW917565:NKA917565 NTS917565:NTW917565 ODO917565:ODS917565 ONK917565:ONO917565 OXG917565:OXK917565 PHC917565:PHG917565 PQY917565:PRC917565 QAU917565:QAY917565 QKQ917565:QKU917565 QUM917565:QUQ917565 REI917565:REM917565 ROE917565:ROI917565 RYA917565:RYE917565 SHW917565:SIA917565 SRS917565:SRW917565 TBO917565:TBS917565 TLK917565:TLO917565 TVG917565:TVK917565 UFC917565:UFG917565 UOY917565:UPC917565 UYU917565:UYY917565 VIQ917565:VIU917565 VSM917565:VSQ917565 WCI917565:WCM917565 WME917565:WMI917565 WWA917565:WWE917565 S983101:W983101 JO983101:JS983101 TK983101:TO983101 ADG983101:ADK983101 ANC983101:ANG983101 AWY983101:AXC983101 BGU983101:BGY983101 BQQ983101:BQU983101 CAM983101:CAQ983101 CKI983101:CKM983101 CUE983101:CUI983101 DEA983101:DEE983101 DNW983101:DOA983101 DXS983101:DXW983101 EHO983101:EHS983101 ERK983101:ERO983101 FBG983101:FBK983101 FLC983101:FLG983101 FUY983101:FVC983101 GEU983101:GEY983101 GOQ983101:GOU983101 GYM983101:GYQ983101 HII983101:HIM983101 HSE983101:HSI983101 ICA983101:ICE983101 ILW983101:IMA983101 IVS983101:IVW983101 JFO983101:JFS983101 JPK983101:JPO983101 JZG983101:JZK983101 KJC983101:KJG983101 KSY983101:KTC983101 LCU983101:LCY983101 LMQ983101:LMU983101 LWM983101:LWQ983101 MGI983101:MGM983101 MQE983101:MQI983101 NAA983101:NAE983101 NJW983101:NKA983101 NTS983101:NTW983101 ODO983101:ODS983101 ONK983101:ONO983101 OXG983101:OXK983101 PHC983101:PHG983101 PQY983101:PRC983101 QAU983101:QAY983101 QKQ983101:QKU983101 QUM983101:QUQ983101 REI983101:REM983101 ROE983101:ROI983101 RYA983101:RYE983101 SHW983101:SIA983101 SRS983101:SRW983101 TBO983101:TBS983101 TLK983101:TLO983101 TVG983101:TVK983101 UFC983101:UFG983101 UOY983101:UPC983101 UYU983101:UYY983101 VIQ983101:VIU983101 VSM983101:VSQ983101"/>
  </dataValidations>
  <pageMargins left="0.70866141732283472" right="0.70866141732283472" top="0.74803149606299213" bottom="0.74803149606299213" header="0.31496062992125984" footer="0.31496062992125984"/>
  <pageSetup paperSize="9" scale="98" fitToWidth="1" fitToHeight="1" orientation="portrait" usePrinterDefaults="1" r:id="rId1"/>
  <drawing r:id="rId2"/>
  <legacyDrawing r:id="rId3"/>
  <mc:AlternateContent>
    <mc:Choice xmlns:x14="http://schemas.microsoft.com/office/spreadsheetml/2009/9/main" Requires="x14">
      <controls>
        <mc:AlternateContent>
          <mc:Choice Requires="x14">
            <control shapeId="9217" r:id="rId4" name="ボタン 1">
              <controlPr defaultSize="0" print="0" autoFill="0" autoPict="0" macro="[0]!写真挿入1">
                <anchor moveWithCells="1" sizeWithCells="1">
                  <from xmlns:xdr="http://schemas.openxmlformats.org/drawingml/2006/spreadsheetDrawing">
                    <xdr:col>25</xdr:col>
                    <xdr:colOff>19050</xdr:colOff>
                    <xdr:row>2</xdr:row>
                    <xdr:rowOff>0</xdr:rowOff>
                  </from>
                  <to xmlns:xdr="http://schemas.openxmlformats.org/drawingml/2006/spreadsheetDrawing">
                    <xdr:col>27</xdr:col>
                    <xdr:colOff>219075</xdr:colOff>
                    <xdr:row>3</xdr:row>
                    <xdr:rowOff>133350</xdr:rowOff>
                  </to>
                </anchor>
              </controlPr>
            </control>
          </mc:Choice>
        </mc:AlternateContent>
        <mc:AlternateContent>
          <mc:Choice Requires="x14">
            <control shapeId="9218" r:id="rId5" name="ボタン 2">
              <controlPr defaultSize="0" print="0" autoFill="0" autoPict="0" macro="[0]!写真挿入3">
                <anchor moveWithCells="1" sizeWithCells="1">
                  <from xmlns:xdr="http://schemas.openxmlformats.org/drawingml/2006/spreadsheetDrawing">
                    <xdr:col>25</xdr:col>
                    <xdr:colOff>19050</xdr:colOff>
                    <xdr:row>42</xdr:row>
                    <xdr:rowOff>19050</xdr:rowOff>
                  </from>
                  <to xmlns:xdr="http://schemas.openxmlformats.org/drawingml/2006/spreadsheetDrawing">
                    <xdr:col>27</xdr:col>
                    <xdr:colOff>219075</xdr:colOff>
                    <xdr:row>43</xdr:row>
                    <xdr:rowOff>161925</xdr:rowOff>
                  </to>
                </anchor>
              </controlPr>
            </control>
          </mc:Choice>
        </mc:AlternateContent>
        <mc:AlternateContent>
          <mc:Choice Requires="x14">
            <control shapeId="9219" r:id="rId6" name="ボタン 3">
              <controlPr defaultSize="0" print="0" autoFill="0" autoPict="0" macro="[0]!写真挿入2">
                <anchor moveWithCells="1" sizeWithCells="1">
                  <from xmlns:xdr="http://schemas.openxmlformats.org/drawingml/2006/spreadsheetDrawing">
                    <xdr:col>25</xdr:col>
                    <xdr:colOff>9525</xdr:colOff>
                    <xdr:row>21</xdr:row>
                    <xdr:rowOff>0</xdr:rowOff>
                  </from>
                  <to xmlns:xdr="http://schemas.openxmlformats.org/drawingml/2006/spreadsheetDrawing">
                    <xdr:col>27</xdr:col>
                    <xdr:colOff>209550</xdr:colOff>
                    <xdr:row>22</xdr:row>
                    <xdr:rowOff>143510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21</vt:i4>
      </vt:variant>
    </vt:vector>
  </HeadingPairs>
  <TitlesOfParts>
    <vt:vector size="21" baseType="lpstr">
      <vt:lpstr>受付書</vt:lpstr>
      <vt:lpstr>1. 申請書</vt:lpstr>
      <vt:lpstr>2. 事業計画書兼収支予算書（入力箇所あり）</vt:lpstr>
      <vt:lpstr>交付決定（案）</vt:lpstr>
      <vt:lpstr>交付決定（決裁後）</vt:lpstr>
      <vt:lpstr>送付文</vt:lpstr>
      <vt:lpstr>3. 実績報告書</vt:lpstr>
      <vt:lpstr>4. 事業報告書兼収支計算書（入力箇所あり）</vt:lpstr>
      <vt:lpstr>写真（成果物）</vt:lpstr>
      <vt:lpstr>額確定通知書（案）</vt:lpstr>
      <vt:lpstr>額確定通知書（決裁後）</vt:lpstr>
      <vt:lpstr>変更交付決定（案）（必要な場合のみ）</vt:lpstr>
      <vt:lpstr>変更交付決定（決裁後）（必要な場合のみ）</vt:lpstr>
      <vt:lpstr>確定調書（様式）</vt:lpstr>
      <vt:lpstr>送付文 (2)</vt:lpstr>
      <vt:lpstr>5. 請求書</vt:lpstr>
      <vt:lpstr>変更申請（ある場合のみ）</vt:lpstr>
      <vt:lpstr>変更承認通知（案）</vt:lpstr>
      <vt:lpstr>変更承認通知（決裁後）</vt:lpstr>
      <vt:lpstr>データシート（さわらない）</vt:lpstr>
      <vt:lpstr>KEN_ALL</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2025-05-19T05:54:14Z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2025-05-19T05:54:14Z</vt:filetime>
  </property>
</Properties>
</file>