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codeName="ThisWorkbook" defaultThemeVersion="166925"/>
  <mc:AlternateContent xmlns:mc="http://schemas.openxmlformats.org/markup-compatibility/2006">
    <mc:Choice Requires="x15">
      <x15ac:absPath xmlns:x15ac="http://schemas.microsoft.com/office/spreadsheetml/2010/11/ac" url="P:\②計画指導係\00様式集（指定申請・変更届出）\令和６年４月１日～\05認知症対応型共同生活介護\"/>
    </mc:Choice>
  </mc:AlternateContent>
  <xr:revisionPtr revIDLastSave="0" documentId="13_ncr:1_{70D37430-08F9-4B9A-B7C2-95C97C0B32FE}" xr6:coauthVersionLast="45" xr6:coauthVersionMax="47" xr10:uidLastSave="{00000000-0000-0000-0000-000000000000}"/>
  <bookViews>
    <workbookView xWindow="-60" yWindow="-60" windowWidth="20610" windowHeight="11190" tabRatio="786" firstSheet="1" activeTab="3"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記入方法!$B$1:$Q$82</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9" i="8" l="1"/>
  <c r="G50" i="8"/>
  <c r="F52" i="8"/>
  <c r="G53" i="8"/>
  <c r="F55" i="8"/>
  <c r="G56" i="8"/>
  <c r="F58" i="8"/>
  <c r="G59" i="8"/>
  <c r="F61" i="8"/>
  <c r="G62" i="8"/>
  <c r="F64" i="8"/>
  <c r="G65" i="8"/>
  <c r="F67" i="8"/>
  <c r="G68" i="8"/>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V19" i="12" l="1"/>
  <c r="AV20" i="12" s="1"/>
  <c r="AB19" i="12"/>
  <c r="AB20" i="12" s="1"/>
  <c r="BC8" i="12"/>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W47" i="8"/>
  <c r="AS47" i="8"/>
  <c r="AK47" i="8"/>
  <c r="Y47" i="8"/>
  <c r="AY46" i="8"/>
  <c r="AW46" i="8"/>
  <c r="AS46" i="8"/>
  <c r="AK46" i="8"/>
  <c r="Y46" i="8"/>
  <c r="AY44" i="8"/>
  <c r="AK44" i="8"/>
  <c r="AG44" i="8"/>
  <c r="AY43" i="8"/>
  <c r="AK43" i="8"/>
  <c r="AG43" i="8"/>
  <c r="AY41" i="8"/>
  <c r="AX41" i="8"/>
  <c r="AW41" i="8"/>
  <c r="AQ41" i="8"/>
  <c r="AY40" i="8"/>
  <c r="AX40" i="8"/>
  <c r="AW40" i="8"/>
  <c r="AQ40" i="8"/>
  <c r="AY38" i="8"/>
  <c r="AX38" i="8"/>
  <c r="AW38" i="8"/>
  <c r="AS38" i="8"/>
  <c r="AY37" i="8"/>
  <c r="AX37" i="8"/>
  <c r="AW37" i="8"/>
  <c r="AS37" i="8"/>
  <c r="AY35" i="8"/>
  <c r="AG35" i="8"/>
  <c r="AY34" i="8"/>
  <c r="AG34" i="8"/>
  <c r="AY32" i="8"/>
  <c r="AX32" i="8"/>
  <c r="AU32" i="8"/>
  <c r="AF32" i="8"/>
  <c r="AB32" i="8"/>
  <c r="Y32" i="8"/>
  <c r="AY31" i="8"/>
  <c r="AX31" i="8"/>
  <c r="AU31" i="8"/>
  <c r="AF31" i="8"/>
  <c r="AB31" i="8"/>
  <c r="Y31" i="8"/>
  <c r="AY29" i="8"/>
  <c r="AU29" i="8"/>
  <c r="AY28" i="8"/>
  <c r="AU28" i="8"/>
  <c r="AY26" i="8"/>
  <c r="AU26" i="8"/>
  <c r="AK26" i="8"/>
  <c r="AG26" i="8"/>
  <c r="AF26" i="8"/>
  <c r="Y26" i="8"/>
  <c r="AY25" i="8"/>
  <c r="AU25" i="8"/>
  <c r="AK25" i="8"/>
  <c r="AG25" i="8"/>
  <c r="AF25" i="8"/>
  <c r="Y25" i="8"/>
  <c r="AY23" i="8"/>
  <c r="AY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X6" i="5"/>
  <c r="X7" i="5"/>
  <c r="X8" i="5"/>
  <c r="R40" i="5"/>
  <c r="X40" i="5" s="1"/>
  <c r="Z40" i="5" s="1"/>
  <c r="X42" i="5"/>
  <c r="R43" i="5"/>
  <c r="X43" i="5" s="1"/>
  <c r="Z43" i="5" s="1"/>
  <c r="R39" i="5"/>
  <c r="X39" i="5" s="1"/>
  <c r="AW22" i="8" l="1"/>
  <c r="AX22" i="8"/>
  <c r="AX46" i="8"/>
  <c r="AB40" i="8"/>
  <c r="AW34" i="8"/>
  <c r="AW43" i="8"/>
  <c r="AX34" i="8"/>
  <c r="AX28" i="8"/>
  <c r="AX72" i="8" s="1"/>
  <c r="AX43" i="8"/>
  <c r="AW28" i="8"/>
  <c r="AW31" i="8"/>
  <c r="AS49" i="8"/>
  <c r="AF55" i="8"/>
  <c r="Y40" i="8"/>
  <c r="Y55" i="8"/>
  <c r="AQ55" i="8"/>
  <c r="X41" i="5"/>
  <c r="AK67" i="8" s="1"/>
  <c r="Z7" i="5"/>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B41" i="8" l="1"/>
  <c r="AW44" i="8"/>
  <c r="AX35" i="8"/>
  <c r="AW35" i="8"/>
  <c r="AW72" i="8"/>
  <c r="AX44" i="8"/>
  <c r="AX29" i="8"/>
  <c r="AW32" i="8"/>
  <c r="AW29" i="8"/>
  <c r="AX47" i="8"/>
  <c r="AX23" i="8"/>
  <c r="AW23" i="8"/>
  <c r="AU47" i="8"/>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47" i="8" l="1"/>
  <c r="G44" i="8"/>
  <c r="G41" i="8"/>
  <c r="G38" i="8"/>
  <c r="G35" i="8"/>
  <c r="G32" i="8"/>
  <c r="G29" i="8"/>
  <c r="G26" i="8"/>
  <c r="G23" i="8"/>
  <c r="B25" i="8"/>
  <c r="B28" i="8" s="1"/>
  <c r="B31" i="8" s="1"/>
  <c r="B34" i="8" s="1"/>
  <c r="B37" i="8" s="1"/>
  <c r="B40" i="8" s="1"/>
  <c r="B43" i="8" s="1"/>
  <c r="B46" i="8" s="1"/>
  <c r="B49" i="8" s="1"/>
  <c r="B52" i="8" s="1"/>
  <c r="AD2" i="8"/>
  <c r="AS19" i="8" l="1"/>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l="1"/>
  <c r="AS25" i="8"/>
  <c r="AB25" i="8"/>
  <c r="AX25" i="8"/>
  <c r="AW25" i="8"/>
  <c r="AF49" i="8"/>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Q26" i="8" l="1"/>
  <c r="AX26" i="8"/>
  <c r="AB26" i="8"/>
  <c r="AW26" i="8"/>
  <c r="AS26" i="8"/>
  <c r="AF50" i="8"/>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<sst xmlns="http://schemas.openxmlformats.org/spreadsheetml/2006/main" count="1766" uniqueCount="258">
  <si>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</si>
  <si>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</si>
  <si>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</si>
  <si>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</si>
  <si>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</si>
  <si>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</si>
  <si>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</si>
  <si>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</si>
  <si>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</si>
  <si>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</si>
  <si>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</si>
  <si>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</si>
  <si>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</si>
  <si>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</si>
  <si>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</si>
  <si>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</si>
  <si>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</si>
  <si>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</si>
  <si>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</si>
  <si>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</si>
  <si>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</si>
  <si>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</si>
  <si>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</si>
  <si>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</si>
  <si>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</si>
  <si>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</si>
  <si>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</si>
  <si>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</si>
  <si>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</si>
  <si>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</si>
  <si>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</si>
  <si>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</si>
  <si>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</si>
  <si>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</si>
  <si>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</si>
  <si>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</si>
  <si>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</si>
  <si>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</si>
  <si>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</si>
  <si>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</si>
  <si>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</si>
  <si>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</si>
  <si>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</si>
  <si>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</si>
  <si>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</si>
  <si>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</si>
  <si>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</si>
  <si>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</si>
  <si>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</si>
  <si>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</si>
  <si>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</si>
  <si>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</si>
  <si>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</si>
  <si>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</si>
  <si>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</si>
  <si>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</si>
  <si>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</si>
  <si>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</si>
  <si>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</si>
  <si>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</si>
  <si>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</si>
  <si>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</si>
  <si>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</si>
  <si>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</si>
  <si>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</si>
  <si>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</si>
  <si>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</si>
  <si>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</si>
  <si>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</si>
  <si>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</si>
  <si>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</si>
  <si>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</si>
  <si>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</si>
  <si>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</si>
  <si>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</si>
  <si>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</si>
  <si>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</si>
  <si>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</si>
  <si>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</si>
  <si>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</si>
  <si>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</si>
  <si>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</si>
  <si>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</si>
  <si>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</si>
  <si>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</si>
  <si>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</si>
  <si>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</si>
  <si>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</si>
  <si>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</si>
  <si>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</si>
  <si>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</si>
  <si>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</si>
  <si>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</si>
  <si>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</si>
  <si>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</si>
  <si>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</si>
  <si>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</si>
  <si>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</si>
  <si>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</si>
  <si>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</si>
  <si>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</si>
  <si>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</si>
  <si>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</si>
  <si>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</si>
  <si>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</si>
  <si>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</si>
  <si>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</si>
  <si>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</si>
  <si>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</si>
  <si>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</si>
  <si>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</si>
  <si>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</si>
  <si>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</si>
  <si>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</si>
  <si>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</si>
  <si>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</si>
  <si>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</si>
  <si>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</si>
  <si>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</si>
  <si>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</si>
  <si>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</si>
  <si>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</si>
  <si>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</si>
  <si>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</si>
  <si>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</si>
  <si>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</si>
  <si>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</si>
  <si>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</si>
  <si>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</si>
  <si>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</si>
  <si>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</si>
  <si>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</si>
  <si>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</si>
  <si>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</si>
  <si>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</si>
  <si>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</si>
  <si>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</si>
  <si>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</si>
  <si>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</si>
  <si>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</si>
  <si>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</si>
  <si>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</si>
  <si>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</si>
  <si>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</si>
  <si>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</si>
  <si>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</si>
  <si>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</si>
  <si>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</si>
  <si>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</si>
  <si>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</si>
  <si>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</si>
  <si>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</si>
  <si>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</si>
  <si>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</si>
  <si>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</si>
  <si>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</si>
  <si>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</si>
  <si>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</si>
  <si>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</si>
  <si>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</si>
  <si>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</si>
  <si>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</si>
  <si>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</si>
  <si>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</si>
  <si>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</si>
  <si>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</si>
  <si>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</si>
  <si>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</si>
  <si>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</si>
  <si>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</si>
  <si>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</si>
  <si>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</si>
  <si>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</si>
  <si>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</si>
  <si>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</si>
  <si>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</si>
  <si>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</si>
  <si>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</si>
  <si>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</si>
  <si>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</si>
  <si>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</si>
  <si>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</si>
  <si>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</si>
  <si>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</si>
  <si>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</si>
  <si>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</si>
  <si>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</si>
  <si>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</si>
  <si>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</si>
  <si>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</si>
  <si>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</si>
  <si>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</si>
  <si>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</si>
  <si>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</si>
  <si>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</si>
  <si>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</si>
  <si>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</si>
  <si>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</si>
  <si>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</si>
  <si>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</si>
  <si>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</si>
  <si>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</si>
  <si>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</si>
  <si>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</si>
  <si>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</si>
  <si>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</si>
  <si>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</si>
  <si>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</si>
  <si>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</si>
  <si>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</si>
  <si>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</si>
  <si>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</si>
  <si>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</si>
  <si>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</si>
  <si>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</si>
  <si>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</si>
  <si>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</si>
  <si>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</si>
  <si>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</si>
  <si>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</si>
  <si>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</si>
  <si>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</si>
  <si>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</si>
  <si>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</si>
  <si>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</si>
  <si>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</si>
  <si>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</si>
  <si>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</si>
  <si>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</si>
  <si>
    <t>グループホームのべおか</t>
    <phoneticPr fontId="2"/>
  </si>
  <si>
    <t>暦月</t>
  </si>
  <si>
    <t>実績</t>
  </si>
  <si>
    <t>延岡　太郎</t>
    <rPh sb="0" eb="2">
      <t>ノベオカ</t>
    </rPh>
    <rPh sb="3" eb="5">
      <t>タロウ</t>
    </rPh>
    <phoneticPr fontId="2"/>
  </si>
  <si>
    <t>c</t>
    <phoneticPr fontId="2"/>
  </si>
  <si>
    <t>AA　A男</t>
    <rPh sb="4" eb="5">
      <t>オトコ</t>
    </rPh>
    <phoneticPr fontId="2"/>
  </si>
  <si>
    <t>d</t>
    <phoneticPr fontId="2"/>
  </si>
  <si>
    <t>BB　B子</t>
    <rPh sb="4" eb="5">
      <t>コ</t>
    </rPh>
    <phoneticPr fontId="2"/>
  </si>
  <si>
    <t>CC　C太</t>
    <rPh sb="4" eb="5">
      <t>タ</t>
    </rPh>
    <phoneticPr fontId="2"/>
  </si>
  <si>
    <t>DD　D美</t>
    <phoneticPr fontId="2"/>
  </si>
  <si>
    <t>EE　E夫</t>
    <phoneticPr fontId="2"/>
  </si>
  <si>
    <t>FF　F子</t>
    <phoneticPr fontId="2"/>
  </si>
  <si>
    <t>GG　G太</t>
    <phoneticPr fontId="2"/>
  </si>
  <si>
    <t>j</t>
    <phoneticPr fontId="2"/>
  </si>
  <si>
    <t>i</t>
    <phoneticPr fontId="2"/>
  </si>
  <si>
    <t>a</t>
    <phoneticPr fontId="2"/>
  </si>
  <si>
    <t>b</t>
    <phoneticPr fontId="2"/>
  </si>
  <si>
    <t>HH　H美</t>
    <phoneticPr fontId="2"/>
  </si>
  <si>
    <t>JJ　J太郎</t>
    <rPh sb="4" eb="6">
      <t>タロウ</t>
    </rPh>
    <phoneticPr fontId="2"/>
  </si>
  <si>
    <t>KK　K子</t>
    <phoneticPr fontId="2"/>
  </si>
  <si>
    <t>LL　L太</t>
    <phoneticPr fontId="2"/>
  </si>
  <si>
    <t>MM　M子</t>
    <phoneticPr fontId="2"/>
  </si>
  <si>
    <t>NN　N男</t>
    <phoneticPr fontId="2"/>
  </si>
  <si>
    <t>PP　P子</t>
    <rPh sb="4" eb="5">
      <t>コ</t>
    </rPh>
    <phoneticPr fontId="2"/>
  </si>
  <si>
    <t>RR　R次郎</t>
    <rPh sb="4" eb="6">
      <t>ジロウ</t>
    </rPh>
    <phoneticPr fontId="2"/>
  </si>
  <si>
    <t>　(11) 申請する事業に係る従業者（管理者を含む。）の1か月分の勤務時間を入力してください。（別シートの「シフト記号表」を作成し、シフト記号を選択または入力してください。）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</si>
  <si>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(16) 日ごとの実利用者数を入力してください。</t>
    <rPh sb="6" eb="7">
      <t>ヒ</t>
    </rPh>
    <rPh sb="10" eb="11">
      <t>ジツ</t>
    </rPh>
    <rPh sb="11" eb="14">
      <t>リヨウシャ</t>
    </rPh>
    <rPh sb="14" eb="15">
      <t>スウ</t>
    </rPh>
    <rPh sb="16" eb="18">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</si>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</sst>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71</xdr:row>
      <xdr:rowOff>38100</xdr:rowOff>
    </xdr:from>
    <xdr:to>
      <xdr:col>16</xdr:col>
      <xdr:colOff>114300</xdr:colOff>
      <xdr:row>80</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view="pageBreakPreview" zoomScale="50" zoomScaleNormal="55" zoomScaleSheetLayoutView="5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228</v>
      </c>
      <c r="D1" s="5"/>
      <c r="E1" s="5"/>
      <c r="F1" s="5"/>
      <c r="G1" s="5"/>
      <c r="H1" s="5"/>
      <c r="K1" s="7" t="s">
        <v>0</v>
      </c>
      <c r="N1" s="5"/>
      <c r="O1" s="5"/>
      <c r="P1" s="5"/>
      <c r="Q1" s="5"/>
      <c r="R1" s="5"/>
      <c r="S1" s="5"/>
      <c r="T1" s="5"/>
      <c r="U1" s="5"/>
      <c r="AQ1" s="9" t="s">
        <v>30</v>
      </c>
      <c r="AR1" s="384" t="s">
        <v>176</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229</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230</v>
      </c>
      <c r="BD3" s="338"/>
      <c r="BE3" s="338"/>
      <c r="BF3" s="339"/>
      <c r="BG3" s="9"/>
    </row>
    <row r="4" spans="2:65" s="8" customFormat="1" ht="20.25" customHeight="1" x14ac:dyDescent="0.4">
      <c r="H4" s="7"/>
      <c r="K4" s="7"/>
      <c r="M4" s="9"/>
      <c r="N4" s="9"/>
      <c r="O4" s="9"/>
      <c r="P4" s="9"/>
      <c r="Q4" s="9"/>
      <c r="R4" s="9"/>
      <c r="S4" s="9"/>
      <c r="AA4" s="35"/>
      <c r="AB4" s="35"/>
      <c r="AC4" s="36"/>
      <c r="AD4" s="37"/>
      <c r="AE4" s="36"/>
      <c r="BB4" s="38" t="s">
        <v>133</v>
      </c>
      <c r="BC4" s="337" t="s">
        <v>231</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169</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199</v>
      </c>
      <c r="AR10" s="70"/>
      <c r="AS10" s="70"/>
      <c r="AT10" s="77"/>
      <c r="AU10" s="66"/>
      <c r="AV10" s="78"/>
      <c r="AW10" s="78"/>
      <c r="AX10" s="78"/>
      <c r="AY10" s="66"/>
      <c r="AZ10" s="66"/>
      <c r="BA10" s="67" t="s">
        <v>197</v>
      </c>
      <c r="BB10" s="66"/>
      <c r="BC10" s="244">
        <v>8.5</v>
      </c>
      <c r="BD10" s="245"/>
      <c r="BE10" s="2" t="s">
        <v>198</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200</v>
      </c>
      <c r="AJ12" s="69"/>
      <c r="AK12" s="77"/>
      <c r="AL12" s="71"/>
      <c r="AM12" s="72"/>
      <c r="AN12" s="66"/>
      <c r="AO12" s="77"/>
      <c r="AP12" s="77"/>
      <c r="AQ12" s="77"/>
      <c r="AR12" s="77"/>
      <c r="AS12" s="73" t="s">
        <v>201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184</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185</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202</v>
      </c>
      <c r="D16" s="352"/>
      <c r="E16" s="353"/>
      <c r="F16" s="114"/>
      <c r="G16" s="33"/>
      <c r="H16" s="360" t="s">
        <v>203</v>
      </c>
      <c r="I16" s="363" t="s">
        <v>204</v>
      </c>
      <c r="J16" s="352"/>
      <c r="K16" s="352"/>
      <c r="L16" s="353"/>
      <c r="M16" s="363" t="s">
        <v>205</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206</v>
      </c>
      <c r="AJ16" s="116"/>
      <c r="AK16" s="116"/>
      <c r="AL16" s="116"/>
      <c r="AM16" s="116"/>
      <c r="AN16" s="116" t="s">
        <v>165</v>
      </c>
      <c r="AO16" s="116"/>
      <c r="AP16" s="118"/>
      <c r="AQ16" s="117"/>
      <c r="AR16" s="116" t="s">
        <v>164</v>
      </c>
      <c r="AS16" s="116"/>
      <c r="AT16" s="116"/>
      <c r="AU16" s="116"/>
      <c r="AV16" s="116"/>
      <c r="AW16" s="116"/>
      <c r="AX16" s="116"/>
      <c r="AY16" s="119"/>
      <c r="AZ16" s="366" t="str">
        <f>IF(BC3="計画","(12)1～4週目の勤務時間数合計","(12)1か月の勤務時間数　合計")</f>
        <v>(12)1か月の勤務時間数　合計</v>
      </c>
      <c r="BA16" s="367"/>
      <c r="BB16" s="372" t="s">
        <v>207</v>
      </c>
      <c r="BC16" s="373"/>
      <c r="BD16" s="351" t="s">
        <v>208</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f>IF($BC$3="暦月",IF(DAY(DATE($AD$2,$AH$2,29))=29,29,""),"")</f>
        <v>29</v>
      </c>
      <c r="AX18" s="137">
        <f>IF($BC$3="暦月",IF(DAY(DATE($AD$2,$AH$2,30))=30,30,""),"")</f>
        <v>30</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2</v>
      </c>
      <c r="AX19" s="133">
        <f>IF(AX18=30,WEEKDAY(DATE($AD$2,$AH$2,30)),0)</f>
        <v>3</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月</v>
      </c>
      <c r="AX20" s="140" t="str">
        <f>IF(AX19=1,"日",IF(AX19=2,"月",IF(AX19=3,"火",IF(AX19=4,"水",IF(AX19=5,"木",IF(AX19=6,"金",IF(AX19=0,"","土")))))))</f>
        <v>火</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104</v>
      </c>
      <c r="I21" s="305" t="s">
        <v>78</v>
      </c>
      <c r="J21" s="306"/>
      <c r="K21" s="306"/>
      <c r="L21" s="307"/>
      <c r="M21" s="341" t="s">
        <v>232</v>
      </c>
      <c r="N21" s="342"/>
      <c r="O21" s="343"/>
      <c r="P21" s="51" t="s">
        <v>18</v>
      </c>
      <c r="Q21" s="22"/>
      <c r="R21" s="22"/>
      <c r="S21" s="20"/>
      <c r="T21" s="52"/>
      <c r="U21" s="207" t="s">
        <v>40</v>
      </c>
      <c r="V21" s="207" t="s">
        <v>166</v>
      </c>
      <c r="W21" s="207" t="s">
        <v>166</v>
      </c>
      <c r="X21" s="207"/>
      <c r="Y21" s="207" t="s">
        <v>40</v>
      </c>
      <c r="Z21" s="207" t="s">
        <v>40</v>
      </c>
      <c r="AA21" s="208"/>
      <c r="AB21" s="209" t="s">
        <v>40</v>
      </c>
      <c r="AC21" s="207"/>
      <c r="AD21" s="207" t="s">
        <v>166</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136</v>
      </c>
      <c r="AV21" s="208"/>
      <c r="AW21" s="209" t="s">
        <v>233</v>
      </c>
      <c r="AX21" s="207" t="s">
        <v>233</v>
      </c>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9</v>
      </c>
      <c r="V22" s="211">
        <f>IF(V21="","",VLOOKUP(V21,'【記載例】シフト記号表（勤務時間帯）'!$D$6:$X$47,21,FALSE))</f>
        <v>9</v>
      </c>
      <c r="W22" s="211">
        <f>IF(W21="","",VLOOKUP(W21,'【記載例】シフト記号表（勤務時間帯）'!$D$6:$X$47,21,FALSE))</f>
        <v>9</v>
      </c>
      <c r="X22" s="211" t="str">
        <f>IF(X21="","",VLOOKUP(X21,'【記載例】シフト記号表（勤務時間帯）'!$D$6:$X$47,21,FALSE))</f>
        <v/>
      </c>
      <c r="Y22" s="211">
        <f>IF(Y21="","",VLOOKUP(Y21,'【記載例】シフト記号表（勤務時間帯）'!$D$6:$X$47,21,FALSE))</f>
        <v>9</v>
      </c>
      <c r="Z22" s="211">
        <f>IF(Z21="","",VLOOKUP(Z21,'【記載例】シフト記号表（勤務時間帯）'!$D$6:$X$47,21,FALSE))</f>
        <v>9</v>
      </c>
      <c r="AA22" s="212" t="str">
        <f>IF(AA21="","",VLOOKUP(AA21,'【記載例】シフト記号表（勤務時間帯）'!$D$6:$X$47,21,FALSE))</f>
        <v/>
      </c>
      <c r="AB22" s="210">
        <f>IF(AB21="","",VLOOKUP(AB21,'【記載例】シフト記号表（勤務時間帯）'!$D$6:$X$47,21,FALSE))</f>
        <v>9</v>
      </c>
      <c r="AC22" s="211" t="str">
        <f>IF(AC21="","",VLOOKUP(AC21,'【記載例】シフト記号表（勤務時間帯）'!$D$6:$X$47,21,FALSE))</f>
        <v/>
      </c>
      <c r="AD22" s="211">
        <f>IF(AD21="","",VLOOKUP(AD21,'【記載例】シフト記号表（勤務時間帯）'!$D$6:$X$47,21,FALSE))</f>
        <v>9</v>
      </c>
      <c r="AE22" s="211">
        <f>IF(AE21="","",VLOOKUP(AE21,'【記載例】シフト記号表（勤務時間帯）'!$D$6:$X$47,21,FALSE))</f>
        <v>9</v>
      </c>
      <c r="AF22" s="211">
        <f>IF(AF21="","",VLOOKUP(AF21,'【記載例】シフト記号表（勤務時間帯）'!$D$6:$X$47,21,FALSE))</f>
        <v>9</v>
      </c>
      <c r="AG22" s="211" t="str">
        <f>IF(AG21="","",VLOOKUP(AG21,'【記載例】シフト記号表（勤務時間帯）'!$D$6:$X$47,21,FALSE))</f>
        <v/>
      </c>
      <c r="AH22" s="212">
        <f>IF(AH21="","",VLOOKUP(AH21,'【記載例】シフト記号表（勤務時間帯）'!$D$6:$X$47,21,FALSE))</f>
        <v>9</v>
      </c>
      <c r="AI22" s="210" t="str">
        <f>IF(AI21="","",VLOOKUP(AI21,'【記載例】シフト記号表（勤務時間帯）'!$D$6:$X$47,21,FALSE))</f>
        <v/>
      </c>
      <c r="AJ22" s="211">
        <f>IF(AJ21="","",VLOOKUP(AJ21,'【記載例】シフト記号表（勤務時間帯）'!$D$6:$X$47,21,FALSE))</f>
        <v>9</v>
      </c>
      <c r="AK22" s="211">
        <f>IF(AK21="","",VLOOKUP(AK21,'【記載例】シフト記号表（勤務時間帯）'!$D$6:$X$47,21,FALSE))</f>
        <v>9</v>
      </c>
      <c r="AL22" s="211">
        <f>IF(AL21="","",VLOOKUP(AL21,'【記載例】シフト記号表（勤務時間帯）'!$D$6:$X$47,21,FALSE))</f>
        <v>9</v>
      </c>
      <c r="AM22" s="211">
        <f>IF(AM21="","",VLOOKUP(AM21,'【記載例】シフト記号表（勤務時間帯）'!$D$6:$X$47,21,FALSE))</f>
        <v>9</v>
      </c>
      <c r="AN22" s="211">
        <f>IF(AN21="","",VLOOKUP(AN21,'【記載例】シフト記号表（勤務時間帯）'!$D$6:$X$47,21,FALSE))</f>
        <v>9</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9</v>
      </c>
      <c r="AR22" s="211">
        <f>IF(AR21="","",VLOOKUP(AR21,'【記載例】シフト記号表（勤務時間帯）'!$D$6:$X$47,21,FALSE))</f>
        <v>9</v>
      </c>
      <c r="AS22" s="211">
        <f>IF(AS21="","",VLOOKUP(AS21,'【記載例】シフト記号表（勤務時間帯）'!$D$6:$X$47,21,FALSE))</f>
        <v>9</v>
      </c>
      <c r="AT22" s="211">
        <f>IF(AT21="","",VLOOKUP(AT21,'【記載例】シフト記号表（勤務時間帯）'!$D$6:$X$47,21,FALSE))</f>
        <v>9</v>
      </c>
      <c r="AU22" s="211">
        <f>IF(AU21="","",VLOOKUP(AU21,'【記載例】シフト記号表（勤務時間帯）'!$D$6:$X$47,21,FALSE))</f>
        <v>9</v>
      </c>
      <c r="AV22" s="212" t="str">
        <f>IF(AV21="","",VLOOKUP(AV21,'【記載例】シフト記号表（勤務時間帯）'!$D$6:$X$47,21,FALSE))</f>
        <v/>
      </c>
      <c r="AW22" s="210">
        <f>IF(AW21="","",VLOOKUP(AW21,'【記載例】シフト記号表（勤務時間帯）'!$D$6:$X$47,21,FALSE))</f>
        <v>9</v>
      </c>
      <c r="AX22" s="211">
        <f>IF(AX21="","",VLOOKUP(AX21,'【記載例】シフト記号表（勤務時間帯）'!$D$6:$X$47,21,FALSE))</f>
        <v>9</v>
      </c>
      <c r="AY22" s="211" t="str">
        <f>IF(AY21="","",VLOOKUP(AY21,'【記載例】シフト記号表（勤務時間帯）'!$D$6:$X$47,21,FALSE))</f>
        <v/>
      </c>
      <c r="AZ22" s="296">
        <f>IF($BC$3="４週",SUM(U22:AV22),IF($BC$3="暦月",SUM(U22:AY22),""))</f>
        <v>198</v>
      </c>
      <c r="BA22" s="297"/>
      <c r="BB22" s="298">
        <f>IF($BC$3="４週",AZ22/4,IF($BC$3="暦月",(AZ22/($BC$8/7)),""))</f>
        <v>46.2</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v>
      </c>
      <c r="AX23" s="214" t="str">
        <f>IF(AX21="","",VLOOKUP(AX21,'【記載例】シフト記号表（勤務時間帯）'!$D$6:$Z$47,23,FALSE))</f>
        <v>-</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104</v>
      </c>
      <c r="I24" s="256" t="s">
        <v>77</v>
      </c>
      <c r="J24" s="257"/>
      <c r="K24" s="257"/>
      <c r="L24" s="258"/>
      <c r="M24" s="246" t="s">
        <v>234</v>
      </c>
      <c r="N24" s="247"/>
      <c r="O24" s="248"/>
      <c r="P24" s="21" t="s">
        <v>18</v>
      </c>
      <c r="Q24" s="27"/>
      <c r="R24" s="27"/>
      <c r="S24" s="15"/>
      <c r="T24" s="55"/>
      <c r="U24" s="216" t="s">
        <v>41</v>
      </c>
      <c r="V24" s="217" t="s">
        <v>41</v>
      </c>
      <c r="W24" s="217" t="s">
        <v>41</v>
      </c>
      <c r="X24" s="217" t="s">
        <v>41</v>
      </c>
      <c r="Y24" s="217"/>
      <c r="Z24" s="217"/>
      <c r="AA24" s="218"/>
      <c r="AB24" s="216" t="s">
        <v>235</v>
      </c>
      <c r="AC24" s="217" t="s">
        <v>41</v>
      </c>
      <c r="AD24" s="217" t="s">
        <v>41</v>
      </c>
      <c r="AE24" s="217" t="s">
        <v>41</v>
      </c>
      <c r="AF24" s="217"/>
      <c r="AG24" s="217"/>
      <c r="AH24" s="218"/>
      <c r="AI24" s="216" t="s">
        <v>41</v>
      </c>
      <c r="AJ24" s="217" t="s">
        <v>41</v>
      </c>
      <c r="AK24" s="217"/>
      <c r="AL24" s="217" t="s">
        <v>41</v>
      </c>
      <c r="AM24" s="217" t="s">
        <v>41</v>
      </c>
      <c r="AN24" s="217"/>
      <c r="AO24" s="218"/>
      <c r="AP24" s="216" t="s">
        <v>41</v>
      </c>
      <c r="AQ24" s="217" t="s">
        <v>137</v>
      </c>
      <c r="AR24" s="217" t="s">
        <v>41</v>
      </c>
      <c r="AS24" s="217" t="s">
        <v>235</v>
      </c>
      <c r="AT24" s="217" t="s">
        <v>41</v>
      </c>
      <c r="AU24" s="217"/>
      <c r="AV24" s="218"/>
      <c r="AW24" s="216" t="s">
        <v>235</v>
      </c>
      <c r="AX24" s="217" t="s">
        <v>235</v>
      </c>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8.9999999999999982</v>
      </c>
      <c r="V25" s="211">
        <f>IF(V24="","",VLOOKUP(V24,'【記載例】シフト記号表（勤務時間帯）'!$D$6:$X$47,21,FALSE))</f>
        <v>8.9999999999999982</v>
      </c>
      <c r="W25" s="211">
        <f>IF(W24="","",VLOOKUP(W24,'【記載例】シフト記号表（勤務時間帯）'!$D$6:$X$47,21,FALSE))</f>
        <v>8.9999999999999982</v>
      </c>
      <c r="X25" s="211">
        <f>IF(X24="","",VLOOKUP(X24,'【記載例】シフト記号表（勤務時間帯）'!$D$6:$X$47,21,FALSE))</f>
        <v>8.9999999999999982</v>
      </c>
      <c r="Y25" s="211" t="str">
        <f>IF(Y24="","",VLOOKUP(Y24,'【記載例】シフト記号表（勤務時間帯）'!$D$6:$X$47,21,FALSE))</f>
        <v/>
      </c>
      <c r="Z25" s="211" t="str">
        <f>IF(Z24="","",VLOOKUP(Z24,'【記載例】シフト記号表（勤務時間帯）'!$D$6:$X$47,21,FALSE))</f>
        <v/>
      </c>
      <c r="AA25" s="212" t="str">
        <f>IF(AA24="","",VLOOKUP(AA24,'【記載例】シフト記号表（勤務時間帯）'!$D$6:$X$47,21,FALSE))</f>
        <v/>
      </c>
      <c r="AB25" s="210">
        <f>IF(AB24="","",VLOOKUP(AB24,'【記載例】シフト記号表（勤務時間帯）'!$D$6:$X$47,21,FALSE))</f>
        <v>8.9999999999999982</v>
      </c>
      <c r="AC25" s="211">
        <f>IF(AC24="","",VLOOKUP(AC24,'【記載例】シフト記号表（勤務時間帯）'!$D$6:$X$47,21,FALSE))</f>
        <v>8.9999999999999982</v>
      </c>
      <c r="AD25" s="211">
        <f>IF(AD24="","",VLOOKUP(AD24,'【記載例】シフト記号表（勤務時間帯）'!$D$6:$X$47,21,FALSE))</f>
        <v>8.9999999999999982</v>
      </c>
      <c r="AE25" s="211">
        <f>IF(AE24="","",VLOOKUP(AE24,'【記載例】シフト記号表（勤務時間帯）'!$D$6:$X$47,21,FALSE))</f>
        <v>8.9999999999999982</v>
      </c>
      <c r="AF25" s="211" t="str">
        <f>IF(AF24="","",VLOOKUP(AF24,'【記載例】シフト記号表（勤務時間帯）'!$D$6:$X$47,21,FALSE))</f>
        <v/>
      </c>
      <c r="AG25" s="211" t="str">
        <f>IF(AG24="","",VLOOKUP(AG24,'【記載例】シフト記号表（勤務時間帯）'!$D$6:$X$47,21,FALSE))</f>
        <v/>
      </c>
      <c r="AH25" s="212" t="str">
        <f>IF(AH24="","",VLOOKUP(AH24,'【記載例】シフト記号表（勤務時間帯）'!$D$6:$X$47,21,FALSE))</f>
        <v/>
      </c>
      <c r="AI25" s="210">
        <f>IF(AI24="","",VLOOKUP(AI24,'【記載例】シフト記号表（勤務時間帯）'!$D$6:$X$47,21,FALSE))</f>
        <v>8.9999999999999982</v>
      </c>
      <c r="AJ25" s="211">
        <f>IF(AJ24="","",VLOOKUP(AJ24,'【記載例】シフト記号表（勤務時間帯）'!$D$6:$X$47,21,FALSE))</f>
        <v>8.9999999999999982</v>
      </c>
      <c r="AK25" s="211" t="str">
        <f>IF(AK24="","",VLOOKUP(AK24,'【記載例】シフト記号表（勤務時間帯）'!$D$6:$X$47,21,FALSE))</f>
        <v/>
      </c>
      <c r="AL25" s="211">
        <f>IF(AL24="","",VLOOKUP(AL24,'【記載例】シフト記号表（勤務時間帯）'!$D$6:$X$47,21,FALSE))</f>
        <v>8.9999999999999982</v>
      </c>
      <c r="AM25" s="211">
        <f>IF(AM24="","",VLOOKUP(AM24,'【記載例】シフト記号表（勤務時間帯）'!$D$6:$X$47,21,FALSE))</f>
        <v>8.9999999999999982</v>
      </c>
      <c r="AN25" s="211" t="str">
        <f>IF(AN24="","",VLOOKUP(AN24,'【記載例】シフト記号表（勤務時間帯）'!$D$6:$X$47,21,FALSE))</f>
        <v/>
      </c>
      <c r="AO25" s="212" t="str">
        <f>IF(AO24="","",VLOOKUP(AO24,'【記載例】シフト記号表（勤務時間帯）'!$D$6:$X$47,21,FALSE))</f>
        <v/>
      </c>
      <c r="AP25" s="210">
        <f>IF(AP24="","",VLOOKUP(AP24,'【記載例】シフト記号表（勤務時間帯）'!$D$6:$X$47,21,FALSE))</f>
        <v>8.9999999999999982</v>
      </c>
      <c r="AQ25" s="211">
        <f>IF(AQ24="","",VLOOKUP(AQ24,'【記載例】シフト記号表（勤務時間帯）'!$D$6:$X$47,21,FALSE))</f>
        <v>8.9999999999999982</v>
      </c>
      <c r="AR25" s="211">
        <f>IF(AR24="","",VLOOKUP(AR24,'【記載例】シフト記号表（勤務時間帯）'!$D$6:$X$47,21,FALSE))</f>
        <v>8.9999999999999982</v>
      </c>
      <c r="AS25" s="211">
        <f>IF(AS24="","",VLOOKUP(AS24,'【記載例】シフト記号表（勤務時間帯）'!$D$6:$X$47,21,FALSE))</f>
        <v>8.9999999999999982</v>
      </c>
      <c r="AT25" s="211">
        <f>IF(AT24="","",VLOOKUP(AT24,'【記載例】シフト記号表（勤務時間帯）'!$D$6:$X$47,21,FALSE))</f>
        <v>8.9999999999999982</v>
      </c>
      <c r="AU25" s="211" t="str">
        <f>IF(AU24="","",VLOOKUP(AU24,'【記載例】シフト記号表（勤務時間帯）'!$D$6:$X$47,21,FALSE))</f>
        <v/>
      </c>
      <c r="AV25" s="212" t="str">
        <f>IF(AV24="","",VLOOKUP(AV24,'【記載例】シフト記号表（勤務時間帯）'!$D$6:$X$47,21,FALSE))</f>
        <v/>
      </c>
      <c r="AW25" s="210">
        <f>IF(AW24="","",VLOOKUP(AW24,'【記載例】シフト記号表（勤務時間帯）'!$D$6:$X$47,21,FALSE))</f>
        <v>8.9999999999999982</v>
      </c>
      <c r="AX25" s="211">
        <f>IF(AX24="","",VLOOKUP(AX24,'【記載例】シフト記号表（勤務時間帯）'!$D$6:$X$47,21,FALSE))</f>
        <v>8.9999999999999982</v>
      </c>
      <c r="AY25" s="211" t="str">
        <f>IF(AY24="","",VLOOKUP(AY24,'【記載例】シフト記号表（勤務時間帯）'!$D$6:$X$47,21,FALSE))</f>
        <v/>
      </c>
      <c r="AZ25" s="296">
        <f>IF($BC$3="４週",SUM(U25:AV25),IF($BC$3="暦月",SUM(U25:AY25),""))</f>
        <v>170.99999999999997</v>
      </c>
      <c r="BA25" s="297"/>
      <c r="BB25" s="298">
        <f>IF($BC$3="４週",AZ25/4,IF($BC$3="暦月",(AZ25/($BC$8/7)),""))</f>
        <v>39.899999999999991</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
      </c>
      <c r="AA26" s="215" t="str">
        <f>IF(AA24="","",VLOOKUP(AA24,'【記載例】シフト記号表（勤務時間帯）'!$D$6:$Z$47,23,FALSE))</f>
        <v/>
      </c>
      <c r="AB26" s="213" t="str">
        <f>IF(AB24="","",VLOOKUP(AB24,'【記載例】シフト記号表（勤務時間帯）'!$D$6:$Z$47,23,FALSE))</f>
        <v>-</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
      </c>
      <c r="AW26" s="213" t="str">
        <f>IF(AW24="","",VLOOKUP(AW24,'【記載例】シフト記号表（勤務時間帯）'!$D$6:$Z$47,23,FALSE))</f>
        <v>-</v>
      </c>
      <c r="AX26" s="214" t="str">
        <f>IF(AX24="","",VLOOKUP(AX24,'【記載例】シフト記号表（勤務時間帯）'!$D$6:$Z$47,23,FALSE))</f>
        <v>-</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104</v>
      </c>
      <c r="I27" s="256" t="s">
        <v>79</v>
      </c>
      <c r="J27" s="257"/>
      <c r="K27" s="257"/>
      <c r="L27" s="258"/>
      <c r="M27" s="246" t="s">
        <v>236</v>
      </c>
      <c r="N27" s="247"/>
      <c r="O27" s="248"/>
      <c r="P27" s="21" t="s">
        <v>18</v>
      </c>
      <c r="Q27" s="27"/>
      <c r="R27" s="27"/>
      <c r="S27" s="15"/>
      <c r="T27" s="55"/>
      <c r="U27" s="216" t="s">
        <v>46</v>
      </c>
      <c r="V27" s="217" t="s">
        <v>47</v>
      </c>
      <c r="W27" s="217"/>
      <c r="X27" s="217" t="s">
        <v>38</v>
      </c>
      <c r="Y27" s="217" t="s">
        <v>166</v>
      </c>
      <c r="Z27" s="217"/>
      <c r="AA27" s="218" t="s">
        <v>38</v>
      </c>
      <c r="AB27" s="216" t="s">
        <v>167</v>
      </c>
      <c r="AC27" s="217" t="s">
        <v>47</v>
      </c>
      <c r="AD27" s="217" t="s">
        <v>40</v>
      </c>
      <c r="AE27" s="217"/>
      <c r="AF27" s="217" t="s">
        <v>162</v>
      </c>
      <c r="AG27" s="217" t="s">
        <v>166</v>
      </c>
      <c r="AH27" s="218"/>
      <c r="AI27" s="216" t="s">
        <v>40</v>
      </c>
      <c r="AJ27" s="217" t="s">
        <v>46</v>
      </c>
      <c r="AK27" s="217" t="s">
        <v>168</v>
      </c>
      <c r="AL27" s="217"/>
      <c r="AM27" s="217"/>
      <c r="AN27" s="217" t="s">
        <v>46</v>
      </c>
      <c r="AO27" s="218" t="s">
        <v>47</v>
      </c>
      <c r="AP27" s="216"/>
      <c r="AQ27" s="217" t="s">
        <v>162</v>
      </c>
      <c r="AR27" s="217" t="s">
        <v>40</v>
      </c>
      <c r="AS27" s="217" t="s">
        <v>167</v>
      </c>
      <c r="AT27" s="217" t="s">
        <v>47</v>
      </c>
      <c r="AU27" s="217"/>
      <c r="AV27" s="218" t="s">
        <v>189</v>
      </c>
      <c r="AW27" s="216" t="s">
        <v>244</v>
      </c>
      <c r="AX27" s="217" t="s">
        <v>244</v>
      </c>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8.9999999999999982</v>
      </c>
      <c r="Y28" s="211">
        <f>IF(Y27="","",VLOOKUP(Y27,'【記載例】シフト記号表（勤務時間帯）'!$D$6:$X$47,21,FALSE))</f>
        <v>9</v>
      </c>
      <c r="Z28" s="211" t="str">
        <f>IF(Z27="","",VLOOKUP(Z27,'【記載例】シフト記号表（勤務時間帯）'!$D$6:$X$47,21,FALSE))</f>
        <v/>
      </c>
      <c r="AA28" s="212">
        <f>IF(AA27="","",VLOOKUP(AA27,'【記載例】シフト記号表（勤務時間帯）'!$D$6:$X$47,21,FALSE))</f>
        <v>8.9999999999999982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9</v>
      </c>
      <c r="AE28" s="211" t="str">
        <f>IF(AE27="","",VLOOKUP(AE27,'【記載例】シフト記号表（勤務時間帯）'!$D$6:$X$47,21,FALSE))</f>
        <v/>
      </c>
      <c r="AF28" s="211">
        <f>IF(AF27="","",VLOOKUP(AF27,'【記載例】シフト記号表（勤務時間帯）'!$D$6:$X$47,21,FALSE))</f>
        <v>8.9999999999999982</v>
      </c>
      <c r="AG28" s="211">
        <f>IF(AG27="","",VLOOKUP(AG27,'【記載例】シフト記号表（勤務時間帯）'!$D$6:$X$47,21,FALSE))</f>
        <v>9</v>
      </c>
      <c r="AH28" s="212" t="str">
        <f>IF(AH27="","",VLOOKUP(AH27,'【記載例】シフト記号表（勤務時間帯）'!$D$6:$X$47,21,FALSE))</f>
        <v/>
      </c>
      <c r="AI28" s="210">
        <f>IF(AI27="","",VLOOKUP(AI27,'【記載例】シフト記号表（勤務時間帯）'!$D$6:$X$47,21,FALSE))</f>
        <v>9</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8.9999999999999982</v>
      </c>
      <c r="AR28" s="211">
        <f>IF(AR27="","",VLOOKUP(AR27,'【記載例】シフト記号表（勤務時間帯）'!$D$6:$X$47,21,FALSE))</f>
        <v>9</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8.9999999999999982</v>
      </c>
      <c r="AW28" s="210">
        <f>IF(AW27="","",VLOOKUP(AW27,'【記載例】シフト記号表（勤務時間帯）'!$D$6:$X$47,21,FALSE))</f>
        <v>8.9999999999999982</v>
      </c>
      <c r="AX28" s="211">
        <f>IF(AX27="","",VLOOKUP(AX27,'【記載例】シフト記号表（勤務時間帯）'!$D$6:$X$47,21,FALSE))</f>
        <v>8.9999999999999982</v>
      </c>
      <c r="AY28" s="211" t="str">
        <f>IF(AY27="","",VLOOKUP(AY27,'【記載例】シフト記号表（勤務時間帯）'!$D$6:$X$47,21,FALSE))</f>
        <v/>
      </c>
      <c r="AZ28" s="296">
        <f>IF($BC$3="４週",SUM(U28:AV28),IF($BC$3="暦月",SUM(U28:AY28),""))</f>
        <v>138</v>
      </c>
      <c r="BA28" s="297"/>
      <c r="BB28" s="298">
        <f>IF($BC$3="４週",AZ28/4,IF($BC$3="暦月",(AZ28/($BC$8/7)),""))</f>
        <v>32.200000000000003</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v>
      </c>
      <c r="AX29" s="214" t="str">
        <f>IF(AX27="","",VLOOKUP(AX27,'【記載例】シフト記号表（勤務時間帯）'!$D$6:$Z$47,23,FALSE))</f>
        <v>-</v>
      </c>
      <c r="AY29" s="214" t="str">
        <f>IF(AY27="","",VLOOKUP(AY27,'【記載例】シフト記号表（勤務時間帯）'!$D$6:$Z$47,23,FALSE))</f>
        <v/>
      </c>
      <c r="AZ29" s="299">
        <f>IF($BC$3="４週",SUM(U29:AV29),IF($BC$3="暦月",SUM(U29:AY29),""))</f>
        <v>50</v>
      </c>
      <c r="BA29" s="300"/>
      <c r="BB29" s="301">
        <f>IF($BC$3="４週",AZ29/4,IF($BC$3="暦月",(AZ29/($BC$8/7)),""))</f>
        <v>11.666666666666668</v>
      </c>
      <c r="BC29" s="300"/>
      <c r="BD29" s="293"/>
      <c r="BE29" s="294"/>
      <c r="BF29" s="294"/>
      <c r="BG29" s="294"/>
      <c r="BH29" s="295"/>
    </row>
    <row r="30" spans="2:60" ht="20.25" customHeight="1" x14ac:dyDescent="0.4">
      <c r="B30" s="129"/>
      <c r="C30" s="268" t="s">
        <v>85</v>
      </c>
      <c r="D30" s="269"/>
      <c r="E30" s="270"/>
      <c r="F30" s="124"/>
      <c r="G30" s="126"/>
      <c r="H30" s="280" t="s">
        <v>104</v>
      </c>
      <c r="I30" s="256" t="s">
        <v>19</v>
      </c>
      <c r="J30" s="257"/>
      <c r="K30" s="257"/>
      <c r="L30" s="258"/>
      <c r="M30" s="246" t="s">
        <v>237</v>
      </c>
      <c r="N30" s="247"/>
      <c r="O30" s="248"/>
      <c r="P30" s="21" t="s">
        <v>18</v>
      </c>
      <c r="Q30" s="27"/>
      <c r="R30" s="27"/>
      <c r="S30" s="15"/>
      <c r="T30" s="55"/>
      <c r="U30" s="216"/>
      <c r="V30" s="217" t="s">
        <v>143</v>
      </c>
      <c r="W30" s="217" t="s">
        <v>144</v>
      </c>
      <c r="X30" s="217" t="s">
        <v>189</v>
      </c>
      <c r="Y30" s="217"/>
      <c r="Z30" s="217" t="s">
        <v>143</v>
      </c>
      <c r="AA30" s="218" t="s">
        <v>144</v>
      </c>
      <c r="AB30" s="216"/>
      <c r="AC30" s="217" t="s">
        <v>134</v>
      </c>
      <c r="AD30" s="217" t="s">
        <v>143</v>
      </c>
      <c r="AE30" s="217" t="s">
        <v>144</v>
      </c>
      <c r="AF30" s="217"/>
      <c r="AG30" s="217" t="s">
        <v>135</v>
      </c>
      <c r="AH30" s="218" t="s">
        <v>134</v>
      </c>
      <c r="AI30" s="216"/>
      <c r="AJ30" s="217" t="s">
        <v>134</v>
      </c>
      <c r="AK30" s="217" t="s">
        <v>136</v>
      </c>
      <c r="AL30" s="217" t="s">
        <v>143</v>
      </c>
      <c r="AM30" s="217" t="s">
        <v>144</v>
      </c>
      <c r="AN30" s="217"/>
      <c r="AO30" s="218" t="s">
        <v>134</v>
      </c>
      <c r="AP30" s="216" t="s">
        <v>135</v>
      </c>
      <c r="AQ30" s="217" t="s">
        <v>136</v>
      </c>
      <c r="AR30" s="217" t="s">
        <v>143</v>
      </c>
      <c r="AS30" s="217" t="s">
        <v>144</v>
      </c>
      <c r="AT30" s="217"/>
      <c r="AU30" s="217"/>
      <c r="AV30" s="218" t="s">
        <v>134</v>
      </c>
      <c r="AW30" s="216" t="s">
        <v>244</v>
      </c>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8.9999999999999982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8.9999999999999982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9.0000000000000018</v>
      </c>
      <c r="AH31" s="212">
        <f>IF(AH30="","",VLOOKUP(AH30,'【記載例】シフト記号表（勤務時間帯）'!$D$6:$X$47,21,FALSE))</f>
        <v>8.9999999999999982</v>
      </c>
      <c r="AI31" s="210" t="str">
        <f>IF(AI30="","",VLOOKUP(AI30,'【記載例】シフト記号表（勤務時間帯）'!$D$6:$X$47,21,FALSE))</f>
        <v/>
      </c>
      <c r="AJ31" s="211">
        <f>IF(AJ30="","",VLOOKUP(AJ30,'【記載例】シフト記号表（勤務時間帯）'!$D$6:$X$47,21,FALSE))</f>
        <v>8.9999999999999982</v>
      </c>
      <c r="AK31" s="211">
        <f>IF(AK30="","",VLOOKUP(AK30,'【記載例】シフト記号表（勤務時間帯）'!$D$6:$X$47,21,FALSE))</f>
        <v>9</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8.9999999999999982</v>
      </c>
      <c r="AP31" s="210">
        <f>IF(AP30="","",VLOOKUP(AP30,'【記載例】シフト記号表（勤務時間帯）'!$D$6:$X$47,21,FALSE))</f>
        <v>9.0000000000000018</v>
      </c>
      <c r="AQ31" s="211">
        <f>IF(AQ30="","",VLOOKUP(AQ30,'【記載例】シフト記号表（勤務時間帯）'!$D$6:$X$47,21,FALSE))</f>
        <v>9</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8.9999999999999982</v>
      </c>
      <c r="AW31" s="210">
        <f>IF(AW30="","",VLOOKUP(AW30,'【記載例】シフト記号表（勤務時間帯）'!$D$6:$X$47,21,FALSE))</f>
        <v>8.9999999999999982</v>
      </c>
      <c r="AX31" s="211" t="str">
        <f>IF(AX30="","",VLOOKUP(AX30,'【記載例】シフト記号表（勤務時間帯）'!$D$6:$X$47,21,FALSE))</f>
        <v/>
      </c>
      <c r="AY31" s="211" t="str">
        <f>IF(AY30="","",VLOOKUP(AY30,'【記載例】シフト記号表（勤務時間帯）'!$D$6:$X$47,21,FALSE))</f>
        <v/>
      </c>
      <c r="AZ31" s="296">
        <f>IF($BC$3="４週",SUM(U31:AV31),IF($BC$3="暦月",SUM(U31:AY31),""))</f>
        <v>129</v>
      </c>
      <c r="BA31" s="297"/>
      <c r="BB31" s="298">
        <f>IF($BC$3="４週",AZ31/4,IF($BC$3="暦月",(AZ31/($BC$8/7)),""))</f>
        <v>30.1</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11.666666666666668</v>
      </c>
      <c r="BC32" s="300"/>
      <c r="BD32" s="293"/>
      <c r="BE32" s="294"/>
      <c r="BF32" s="294"/>
      <c r="BG32" s="294"/>
      <c r="BH32" s="295"/>
    </row>
    <row r="33" spans="2:60" ht="20.25" customHeight="1" x14ac:dyDescent="0.4">
      <c r="B33" s="129"/>
      <c r="C33" s="268" t="s">
        <v>85</v>
      </c>
      <c r="D33" s="269"/>
      <c r="E33" s="270"/>
      <c r="F33" s="124"/>
      <c r="G33" s="126"/>
      <c r="H33" s="280" t="s">
        <v>104</v>
      </c>
      <c r="I33" s="256" t="s">
        <v>19</v>
      </c>
      <c r="J33" s="257"/>
      <c r="K33" s="257"/>
      <c r="L33" s="258"/>
      <c r="M33" s="246" t="s">
        <v>238</v>
      </c>
      <c r="N33" s="247"/>
      <c r="O33" s="248"/>
      <c r="P33" s="21" t="s">
        <v>18</v>
      </c>
      <c r="Q33" s="27"/>
      <c r="R33" s="27"/>
      <c r="S33" s="15"/>
      <c r="T33" s="55"/>
      <c r="U33" s="216" t="s">
        <v>190</v>
      </c>
      <c r="V33" s="217" t="s">
        <v>134</v>
      </c>
      <c r="W33" s="217"/>
      <c r="X33" s="217" t="s">
        <v>134</v>
      </c>
      <c r="Y33" s="217" t="s">
        <v>190</v>
      </c>
      <c r="Z33" s="217" t="s">
        <v>190</v>
      </c>
      <c r="AA33" s="218"/>
      <c r="AB33" s="216" t="s">
        <v>190</v>
      </c>
      <c r="AC33" s="217" t="s">
        <v>190</v>
      </c>
      <c r="AD33" s="217" t="s">
        <v>190</v>
      </c>
      <c r="AE33" s="217" t="s">
        <v>190</v>
      </c>
      <c r="AF33" s="217" t="s">
        <v>190</v>
      </c>
      <c r="AG33" s="217"/>
      <c r="AH33" s="218"/>
      <c r="AI33" s="216" t="s">
        <v>190</v>
      </c>
      <c r="AJ33" s="217"/>
      <c r="AK33" s="217" t="s">
        <v>134</v>
      </c>
      <c r="AL33" s="217"/>
      <c r="AM33" s="217" t="s">
        <v>190</v>
      </c>
      <c r="AN33" s="217" t="s">
        <v>190</v>
      </c>
      <c r="AO33" s="218" t="s">
        <v>190</v>
      </c>
      <c r="AP33" s="216" t="s">
        <v>190</v>
      </c>
      <c r="AQ33" s="217"/>
      <c r="AR33" s="217"/>
      <c r="AS33" s="217" t="s">
        <v>190</v>
      </c>
      <c r="AT33" s="217" t="s">
        <v>190</v>
      </c>
      <c r="AU33" s="217" t="s">
        <v>190</v>
      </c>
      <c r="AV33" s="218" t="s">
        <v>190</v>
      </c>
      <c r="AW33" s="216" t="s">
        <v>245</v>
      </c>
      <c r="AX33" s="217" t="s">
        <v>245</v>
      </c>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9.0000000000000018</v>
      </c>
      <c r="V34" s="211">
        <f>IF(V33="","",VLOOKUP(V33,'【記載例】シフト記号表（勤務時間帯）'!$D$6:$X$47,21,FALSE))</f>
        <v>8.9999999999999982</v>
      </c>
      <c r="W34" s="211" t="str">
        <f>IF(W33="","",VLOOKUP(W33,'【記載例】シフト記号表（勤務時間帯）'!$D$6:$X$47,21,FALSE))</f>
        <v/>
      </c>
      <c r="X34" s="211">
        <f>IF(X33="","",VLOOKUP(X33,'【記載例】シフト記号表（勤務時間帯）'!$D$6:$X$47,21,FALSE))</f>
        <v>8.9999999999999982</v>
      </c>
      <c r="Y34" s="211">
        <f>IF(Y33="","",VLOOKUP(Y33,'【記載例】シフト記号表（勤務時間帯）'!$D$6:$X$47,21,FALSE))</f>
        <v>9.0000000000000018</v>
      </c>
      <c r="Z34" s="211">
        <f>IF(Z33="","",VLOOKUP(Z33,'【記載例】シフト記号表（勤務時間帯）'!$D$6:$X$47,21,FALSE))</f>
        <v>9.0000000000000018</v>
      </c>
      <c r="AA34" s="212" t="str">
        <f>IF(AA33="","",VLOOKUP(AA33,'【記載例】シフト記号表（勤務時間帯）'!$D$6:$X$47,21,FALSE))</f>
        <v/>
      </c>
      <c r="AB34" s="210">
        <f>IF(AB33="","",VLOOKUP(AB33,'【記載例】シフト記号表（勤務時間帯）'!$D$6:$X$47,21,FALSE))</f>
        <v>9.0000000000000018</v>
      </c>
      <c r="AC34" s="211">
        <f>IF(AC33="","",VLOOKUP(AC33,'【記載例】シフト記号表（勤務時間帯）'!$D$6:$X$47,21,FALSE))</f>
        <v>9.0000000000000018</v>
      </c>
      <c r="AD34" s="211">
        <f>IF(AD33="","",VLOOKUP(AD33,'【記載例】シフト記号表（勤務時間帯）'!$D$6:$X$47,21,FALSE))</f>
        <v>9.0000000000000018</v>
      </c>
      <c r="AE34" s="211">
        <f>IF(AE33="","",VLOOKUP(AE33,'【記載例】シフト記号表（勤務時間帯）'!$D$6:$X$47,21,FALSE))</f>
        <v>9.0000000000000018</v>
      </c>
      <c r="AF34" s="211">
        <f>IF(AF33="","",VLOOKUP(AF33,'【記載例】シフト記号表（勤務時間帯）'!$D$6:$X$47,21,FALSE))</f>
        <v>9.0000000000000018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9.0000000000000018</v>
      </c>
      <c r="AJ34" s="211" t="str">
        <f>IF(AJ33="","",VLOOKUP(AJ33,'【記載例】シフト記号表（勤務時間帯）'!$D$6:$X$47,21,FALSE))</f>
        <v/>
      </c>
      <c r="AK34" s="211">
        <f>IF(AK33="","",VLOOKUP(AK33,'【記載例】シフト記号表（勤務時間帯）'!$D$6:$X$47,21,FALSE))</f>
        <v>8.9999999999999982</v>
      </c>
      <c r="AL34" s="211" t="str">
        <f>IF(AL33="","",VLOOKUP(AL33,'【記載例】シフト記号表（勤務時間帯）'!$D$6:$X$47,21,FALSE))</f>
        <v/>
      </c>
      <c r="AM34" s="211">
        <f>IF(AM33="","",VLOOKUP(AM33,'【記載例】シフト記号表（勤務時間帯）'!$D$6:$X$47,21,FALSE))</f>
        <v>9.0000000000000018</v>
      </c>
      <c r="AN34" s="211">
        <f>IF(AN33="","",VLOOKUP(AN33,'【記載例】シフト記号表（勤務時間帯）'!$D$6:$X$47,21,FALSE))</f>
        <v>9.0000000000000018</v>
      </c>
      <c r="AO34" s="212">
        <f>IF(AO33="","",VLOOKUP(AO33,'【記載例】シフト記号表（勤務時間帯）'!$D$6:$X$47,21,FALSE))</f>
        <v>9.0000000000000018</v>
      </c>
      <c r="AP34" s="210">
        <f>IF(AP33="","",VLOOKUP(AP33,'【記載例】シフト記号表（勤務時間帯）'!$D$6:$X$47,21,FALSE))</f>
        <v>9.0000000000000018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9.0000000000000018</v>
      </c>
      <c r="AT34" s="211">
        <f>IF(AT33="","",VLOOKUP(AT33,'【記載例】シフト記号表（勤務時間帯）'!$D$6:$X$47,21,FALSE))</f>
        <v>9.0000000000000018</v>
      </c>
      <c r="AU34" s="211">
        <f>IF(AU33="","",VLOOKUP(AU33,'【記載例】シフト記号表（勤務時間帯）'!$D$6:$X$47,21,FALSE))</f>
        <v>9.0000000000000018</v>
      </c>
      <c r="AV34" s="212">
        <f>IF(AV33="","",VLOOKUP(AV33,'【記載例】シフト記号表（勤務時間帯）'!$D$6:$X$47,21,FALSE))</f>
        <v>9.0000000000000018</v>
      </c>
      <c r="AW34" s="210">
        <f>IF(AW33="","",VLOOKUP(AW33,'【記載例】シフト記号表（勤務時間帯）'!$D$6:$X$47,21,FALSE))</f>
        <v>9.0000000000000018</v>
      </c>
      <c r="AX34" s="211">
        <f>IF(AX33="","",VLOOKUP(AX33,'【記載例】シフト記号表（勤務時間帯）'!$D$6:$X$47,21,FALSE))</f>
        <v>9.0000000000000018</v>
      </c>
      <c r="AY34" s="211" t="str">
        <f>IF(AY33="","",VLOOKUP(AY33,'【記載例】シフト記号表（勤務時間帯）'!$D$6:$X$47,21,FALSE))</f>
        <v/>
      </c>
      <c r="AZ34" s="296">
        <f>IF($BC$3="４週",SUM(U34:AV34),IF($BC$3="暦月",SUM(U34:AY34),""))</f>
        <v>198</v>
      </c>
      <c r="BA34" s="297"/>
      <c r="BB34" s="298">
        <f>IF($BC$3="４週",AZ34/4,IF($BC$3="暦月",(AZ34/($BC$8/7)),""))</f>
        <v>46.2</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v>
      </c>
      <c r="AX35" s="214" t="str">
        <f>IF(AX33="","",VLOOKUP(AX33,'【記載例】シフト記号表（勤務時間帯）'!$D$6:$Z$47,23,FALSE))</f>
        <v>-</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104</v>
      </c>
      <c r="I36" s="256" t="s">
        <v>105</v>
      </c>
      <c r="J36" s="257"/>
      <c r="K36" s="257"/>
      <c r="L36" s="258"/>
      <c r="M36" s="246" t="s">
        <v>239</v>
      </c>
      <c r="N36" s="247"/>
      <c r="O36" s="248"/>
      <c r="P36" s="21" t="s">
        <v>18</v>
      </c>
      <c r="Q36" s="28"/>
      <c r="R36" s="28"/>
      <c r="S36" s="16"/>
      <c r="T36" s="58"/>
      <c r="U36" s="216" t="s">
        <v>189</v>
      </c>
      <c r="V36" s="217"/>
      <c r="W36" s="217" t="s">
        <v>134</v>
      </c>
      <c r="X36" s="217"/>
      <c r="Y36" s="217" t="s">
        <v>143</v>
      </c>
      <c r="Z36" s="217" t="s">
        <v>144</v>
      </c>
      <c r="AA36" s="218" t="s">
        <v>190</v>
      </c>
      <c r="AB36" s="216"/>
      <c r="AC36" s="217" t="s">
        <v>143</v>
      </c>
      <c r="AD36" s="217" t="s">
        <v>144</v>
      </c>
      <c r="AE36" s="217" t="s">
        <v>190</v>
      </c>
      <c r="AF36" s="217"/>
      <c r="AG36" s="217" t="s">
        <v>143</v>
      </c>
      <c r="AH36" s="218" t="s">
        <v>144</v>
      </c>
      <c r="AI36" s="216"/>
      <c r="AJ36" s="217" t="s">
        <v>136</v>
      </c>
      <c r="AK36" s="217" t="s">
        <v>136</v>
      </c>
      <c r="AL36" s="217" t="s">
        <v>190</v>
      </c>
      <c r="AM36" s="217" t="s">
        <v>136</v>
      </c>
      <c r="AN36" s="217"/>
      <c r="AO36" s="218" t="s">
        <v>143</v>
      </c>
      <c r="AP36" s="216" t="s">
        <v>144</v>
      </c>
      <c r="AQ36" s="217" t="s">
        <v>190</v>
      </c>
      <c r="AR36" s="217" t="s">
        <v>136</v>
      </c>
      <c r="AS36" s="217"/>
      <c r="AT36" s="217" t="s">
        <v>136</v>
      </c>
      <c r="AU36" s="217" t="s">
        <v>190</v>
      </c>
      <c r="AV36" s="218"/>
      <c r="AW36" s="216"/>
      <c r="AX36" s="217" t="s">
        <v>243</v>
      </c>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8.9999999999999982</v>
      </c>
      <c r="V37" s="211" t="str">
        <f>IF(V36="","",VLOOKUP(V36,'【記載例】シフト記号表（勤務時間帯）'!$D$6:$X$47,21,FALSE))</f>
        <v/>
      </c>
      <c r="W37" s="211">
        <f>IF(W36="","",VLOOKUP(W36,'【記載例】シフト記号表（勤務時間帯）'!$D$6:$X$47,21,FALSE))</f>
        <v>8.9999999999999982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9.0000000000000018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9.0000000000000018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9</v>
      </c>
      <c r="AK37" s="211">
        <f>IF(AK36="","",VLOOKUP(AK36,'【記載例】シフト記号表（勤務時間帯）'!$D$6:$X$47,21,FALSE))</f>
        <v>9</v>
      </c>
      <c r="AL37" s="211">
        <f>IF(AL36="","",VLOOKUP(AL36,'【記載例】シフト記号表（勤務時間帯）'!$D$6:$X$47,21,FALSE))</f>
        <v>9.0000000000000018</v>
      </c>
      <c r="AM37" s="211">
        <f>IF(AM36="","",VLOOKUP(AM36,'【記載例】シフト記号表（勤務時間帯）'!$D$6:$X$47,21,FALSE))</f>
        <v>9</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9.0000000000000018</v>
      </c>
      <c r="AR37" s="211">
        <f>IF(AR36="","",VLOOKUP(AR36,'【記載例】シフト記号表（勤務時間帯）'!$D$6:$X$47,21,FALSE))</f>
        <v>9</v>
      </c>
      <c r="AS37" s="211" t="str">
        <f>IF(AS36="","",VLOOKUP(AS36,'【記載例】シフト記号表（勤務時間帯）'!$D$6:$X$47,21,FALSE))</f>
        <v/>
      </c>
      <c r="AT37" s="211">
        <f>IF(AT36="","",VLOOKUP(AT36,'【記載例】シフト記号表（勤務時間帯）'!$D$6:$X$47,21,FALSE))</f>
        <v>9</v>
      </c>
      <c r="AU37" s="211">
        <f>IF(AU36="","",VLOOKUP(AU36,'【記載例】シフト記号表（勤務時間帯）'!$D$6:$X$47,21,FALSE))</f>
        <v>9.0000000000000018</v>
      </c>
      <c r="AV37" s="212" t="str">
        <f>IF(AV36="","",VLOOKUP(AV36,'【記載例】シフト記号表（勤務時間帯）'!$D$6:$X$47,21,FALSE))</f>
        <v/>
      </c>
      <c r="AW37" s="210" t="str">
        <f>IF(AW36="","",VLOOKUP(AW36,'【記載例】シフト記号表（勤務時間帯）'!$D$6:$X$47,21,FALSE))</f>
        <v/>
      </c>
      <c r="AX37" s="211">
        <f>IF(AX36="","",VLOOKUP(AX36,'【記載例】シフト記号表（勤務時間帯）'!$D$6:$X$47,21,FALSE))</f>
        <v>3</v>
      </c>
      <c r="AY37" s="211" t="str">
        <f>IF(AY36="","",VLOOKUP(AY36,'【記載例】シフト記号表（勤務時間帯）'!$D$6:$X$47,21,FALSE))</f>
        <v/>
      </c>
      <c r="AZ37" s="296">
        <f>IF($BC$3="４週",SUM(U37:AV37),IF($BC$3="暦月",SUM(U37:AY37),""))</f>
        <v>135</v>
      </c>
      <c r="BA37" s="297"/>
      <c r="BB37" s="298">
        <f>IF($BC$3="４週",AZ37/4,IF($BC$3="暦月",(AZ37/($BC$8/7)),""))</f>
        <v>31.5</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f>IF(AX36="","",VLOOKUP(AX36,'【記載例】シフト記号表（勤務時間帯）'!$D$6:$Z$47,23,FALSE))</f>
        <v>3.9999999999999991</v>
      </c>
      <c r="AY38" s="214" t="str">
        <f>IF(AY36="","",VLOOKUP(AY36,'【記載例】シフト記号表（勤務時間帯）'!$D$6:$Z$47,23,FALSE))</f>
        <v/>
      </c>
      <c r="AZ38" s="299">
        <f>IF($BC$3="４週",SUM(U38:AV38),IF($BC$3="暦月",SUM(U38:AY38),""))</f>
        <v>44</v>
      </c>
      <c r="BA38" s="300"/>
      <c r="BB38" s="301">
        <f>IF($BC$3="４週",AZ38/4,IF($BC$3="暦月",(AZ38/($BC$8/7)),""))</f>
        <v>10.266666666666667</v>
      </c>
      <c r="BC38" s="300"/>
      <c r="BD38" s="293"/>
      <c r="BE38" s="294"/>
      <c r="BF38" s="294"/>
      <c r="BG38" s="294"/>
      <c r="BH38" s="295"/>
    </row>
    <row r="39" spans="2:60" ht="20.25" customHeight="1" x14ac:dyDescent="0.4">
      <c r="B39" s="129"/>
      <c r="C39" s="268" t="s">
        <v>85</v>
      </c>
      <c r="D39" s="269"/>
      <c r="E39" s="270"/>
      <c r="F39" s="124"/>
      <c r="G39" s="126"/>
      <c r="H39" s="280" t="s">
        <v>104</v>
      </c>
      <c r="I39" s="256" t="s">
        <v>105</v>
      </c>
      <c r="J39" s="257"/>
      <c r="K39" s="257"/>
      <c r="L39" s="258"/>
      <c r="M39" s="246" t="s">
        <v>240</v>
      </c>
      <c r="N39" s="247"/>
      <c r="O39" s="248"/>
      <c r="P39" s="21" t="s">
        <v>18</v>
      </c>
      <c r="Q39" s="27"/>
      <c r="R39" s="27"/>
      <c r="S39" s="15"/>
      <c r="T39" s="55"/>
      <c r="U39" s="216"/>
      <c r="V39" s="217" t="s">
        <v>134</v>
      </c>
      <c r="W39" s="217" t="s">
        <v>143</v>
      </c>
      <c r="X39" s="217" t="s">
        <v>144</v>
      </c>
      <c r="Y39" s="217" t="s">
        <v>189</v>
      </c>
      <c r="Z39" s="217"/>
      <c r="AA39" s="218"/>
      <c r="AB39" s="216" t="s">
        <v>190</v>
      </c>
      <c r="AC39" s="217" t="s">
        <v>190</v>
      </c>
      <c r="AD39" s="217"/>
      <c r="AE39" s="217"/>
      <c r="AF39" s="217" t="s">
        <v>143</v>
      </c>
      <c r="AG39" s="217" t="s">
        <v>144</v>
      </c>
      <c r="AH39" s="218" t="s">
        <v>190</v>
      </c>
      <c r="AI39" s="216"/>
      <c r="AJ39" s="217"/>
      <c r="AK39" s="217" t="s">
        <v>143</v>
      </c>
      <c r="AL39" s="217" t="s">
        <v>144</v>
      </c>
      <c r="AM39" s="217"/>
      <c r="AN39" s="217"/>
      <c r="AO39" s="218" t="s">
        <v>134</v>
      </c>
      <c r="AP39" s="216" t="s">
        <v>136</v>
      </c>
      <c r="AQ39" s="217"/>
      <c r="AR39" s="217" t="s">
        <v>134</v>
      </c>
      <c r="AS39" s="217" t="s">
        <v>135</v>
      </c>
      <c r="AT39" s="217" t="s">
        <v>143</v>
      </c>
      <c r="AU39" s="217" t="s">
        <v>144</v>
      </c>
      <c r="AV39" s="218"/>
      <c r="AW39" s="216" t="s">
        <v>243</v>
      </c>
      <c r="AX39" s="217" t="s">
        <v>242</v>
      </c>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8.9999999999999982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8.9999999999999982</v>
      </c>
      <c r="Z40" s="211" t="str">
        <f>IF(Z39="","",VLOOKUP(Z39,'【記載例】シフト記号表（勤務時間帯）'!$D$6:$X$47,21,FALSE))</f>
        <v/>
      </c>
      <c r="AA40" s="212" t="str">
        <f>IF(AA39="","",VLOOKUP(AA39,'【記載例】シフト記号表（勤務時間帯）'!$D$6:$X$47,21,FALSE))</f>
        <v/>
      </c>
      <c r="AB40" s="210">
        <f>IF(AB39="","",VLOOKUP(AB39,'【記載例】シフト記号表（勤務時間帯）'!$D$6:$X$47,21,FALSE))</f>
        <v>9.0000000000000018</v>
      </c>
      <c r="AC40" s="211">
        <f>IF(AC39="","",VLOOKUP(AC39,'【記載例】シフト記号表（勤務時間帯）'!$D$6:$X$47,21,FALSE))</f>
        <v>9.0000000000000018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9.0000000000000018</v>
      </c>
      <c r="AI40" s="210" t="str">
        <f>IF(AI39="","",VLOOKUP(AI39,'【記載例】シフト記号表（勤務時間帯）'!$D$6:$X$47,21,FALSE))</f>
        <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t="str">
        <f>IF(AN39="","",VLOOKUP(AN39,'【記載例】シフト記号表（勤務時間帯）'!$D$6:$X$47,21,FALSE))</f>
        <v/>
      </c>
      <c r="AO40" s="212">
        <f>IF(AO39="","",VLOOKUP(AO39,'【記載例】シフト記号表（勤務時間帯）'!$D$6:$X$47,21,FALSE))</f>
        <v>8.9999999999999982</v>
      </c>
      <c r="AP40" s="210">
        <f>IF(AP39="","",VLOOKUP(AP39,'【記載例】シフト記号表（勤務時間帯）'!$D$6:$X$47,21,FALSE))</f>
        <v>9</v>
      </c>
      <c r="AQ40" s="211" t="str">
        <f>IF(AQ39="","",VLOOKUP(AQ39,'【記載例】シフト記号表（勤務時間帯）'!$D$6:$X$47,21,FALSE))</f>
        <v/>
      </c>
      <c r="AR40" s="211">
        <f>IF(AR39="","",VLOOKUP(AR39,'【記載例】シフト記号表（勤務時間帯）'!$D$6:$X$47,21,FALSE))</f>
        <v>8.9999999999999982</v>
      </c>
      <c r="AS40" s="211">
        <f>IF(AS39="","",VLOOKUP(AS39,'【記載例】シフト記号表（勤務時間帯）'!$D$6:$X$47,21,FALSE))</f>
        <v>9.0000000000000018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f>IF(AW39="","",VLOOKUP(AW39,'【記載例】シフト記号表（勤務時間帯）'!$D$6:$X$47,21,FALSE))</f>
        <v>3</v>
      </c>
      <c r="AX40" s="211">
        <f>IF(AX39="","",VLOOKUP(AX39,'【記載例】シフト記号表（勤務時間帯）'!$D$6:$X$47,21,FALSE))</f>
        <v>3</v>
      </c>
      <c r="AY40" s="211" t="str">
        <f>IF(AY39="","",VLOOKUP(AY39,'【記載例】シフト記号表（勤務時間帯）'!$D$6:$X$47,21,FALSE))</f>
        <v/>
      </c>
      <c r="AZ40" s="296">
        <f>IF($BC$3="４週",SUM(U40:AV40),IF($BC$3="暦月",SUM(U40:AY40),""))</f>
        <v>111</v>
      </c>
      <c r="BA40" s="297"/>
      <c r="BB40" s="298">
        <f>IF($BC$3="４週",AZ40/4,IF($BC$3="暦月",(AZ40/($BC$8/7)),""))</f>
        <v>25.900000000000002</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f>IF(AW39="","",VLOOKUP(AW39,'【記載例】シフト記号表（勤務時間帯）'!$D$6:$Z$47,23,FALSE))</f>
        <v>3.9999999999999991</v>
      </c>
      <c r="AX41" s="214">
        <f>IF(AX39="","",VLOOKUP(AX39,'【記載例】シフト記号表（勤務時間帯）'!$D$6:$Z$47,23,FALSE))</f>
        <v>6</v>
      </c>
      <c r="AY41" s="214" t="str">
        <f>IF(AY39="","",VLOOKUP(AY39,'【記載例】シフト記号表（勤務時間帯）'!$D$6:$Z$47,23,FALSE))</f>
        <v/>
      </c>
      <c r="AZ41" s="299">
        <f>IF($BC$3="４週",SUM(U41:AV41),IF($BC$3="暦月",SUM(U41:AY41),""))</f>
        <v>50</v>
      </c>
      <c r="BA41" s="300"/>
      <c r="BB41" s="301">
        <f>IF($BC$3="４週",AZ41/4,IF($BC$3="暦月",(AZ41/($BC$8/7)),""))</f>
        <v>11.666666666666668</v>
      </c>
      <c r="BC41" s="300"/>
      <c r="BD41" s="293"/>
      <c r="BE41" s="294"/>
      <c r="BF41" s="294"/>
      <c r="BG41" s="294"/>
      <c r="BH41" s="295"/>
    </row>
    <row r="42" spans="2:60" ht="20.25" customHeight="1" x14ac:dyDescent="0.4">
      <c r="B42" s="129"/>
      <c r="C42" s="268" t="s">
        <v>85</v>
      </c>
      <c r="D42" s="269"/>
      <c r="E42" s="270"/>
      <c r="F42" s="124"/>
      <c r="G42" s="126"/>
      <c r="H42" s="280" t="s">
        <v>104</v>
      </c>
      <c r="I42" s="256" t="s">
        <v>105</v>
      </c>
      <c r="J42" s="257"/>
      <c r="K42" s="257"/>
      <c r="L42" s="258"/>
      <c r="M42" s="246" t="s">
        <v>241</v>
      </c>
      <c r="N42" s="247"/>
      <c r="O42" s="248"/>
      <c r="P42" s="21" t="s">
        <v>18</v>
      </c>
      <c r="Q42" s="27"/>
      <c r="R42" s="27"/>
      <c r="S42" s="15"/>
      <c r="T42" s="55"/>
      <c r="U42" s="216" t="s">
        <v>134</v>
      </c>
      <c r="V42" s="217"/>
      <c r="W42" s="217" t="s">
        <v>135</v>
      </c>
      <c r="X42" s="217" t="s">
        <v>143</v>
      </c>
      <c r="Y42" s="217" t="s">
        <v>144</v>
      </c>
      <c r="Z42" s="217" t="s">
        <v>189</v>
      </c>
      <c r="AA42" s="218"/>
      <c r="AB42" s="216" t="s">
        <v>134</v>
      </c>
      <c r="AC42" s="217"/>
      <c r="AD42" s="217" t="s">
        <v>136</v>
      </c>
      <c r="AE42" s="217" t="s">
        <v>143</v>
      </c>
      <c r="AF42" s="217" t="s">
        <v>144</v>
      </c>
      <c r="AG42" s="217"/>
      <c r="AH42" s="218" t="s">
        <v>134</v>
      </c>
      <c r="AI42" s="216" t="s">
        <v>143</v>
      </c>
      <c r="AJ42" s="217" t="s">
        <v>144</v>
      </c>
      <c r="AK42" s="217"/>
      <c r="AL42" s="217" t="s">
        <v>134</v>
      </c>
      <c r="AM42" s="217"/>
      <c r="AN42" s="217" t="s">
        <v>190</v>
      </c>
      <c r="AO42" s="218"/>
      <c r="AP42" s="216" t="s">
        <v>143</v>
      </c>
      <c r="AQ42" s="217" t="s">
        <v>144</v>
      </c>
      <c r="AR42" s="217"/>
      <c r="AS42" s="217" t="s">
        <v>134</v>
      </c>
      <c r="AT42" s="217"/>
      <c r="AU42" s="217" t="s">
        <v>143</v>
      </c>
      <c r="AV42" s="218" t="s">
        <v>144</v>
      </c>
      <c r="AW42" s="216" t="s">
        <v>245</v>
      </c>
      <c r="AX42" s="217" t="s">
        <v>244</v>
      </c>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8.9999999999999982</v>
      </c>
      <c r="V43" s="211" t="str">
        <f>IF(V42="","",VLOOKUP(V42,'【記載例】シフト記号表（勤務時間帯）'!$D$6:$X$47,21,FALSE))</f>
        <v/>
      </c>
      <c r="W43" s="211">
        <f>IF(W42="","",VLOOKUP(W42,'【記載例】シフト記号表（勤務時間帯）'!$D$6:$X$47,21,FALSE))</f>
        <v>9.0000000000000018</v>
      </c>
      <c r="X43" s="211">
        <f>IF(X42="","",VLOOKUP(X42,'【記載例】シフト記号表（勤務時間帯）'!$D$6:$X$47,21,FALSE))</f>
        <v>3</v>
      </c>
      <c r="Y43" s="211">
        <f>IF(Y42="","",VLOOKUP(Y42,'【記載例】シフト記号表（勤務時間帯）'!$D$6:$X$47,21,FALSE))</f>
        <v>3</v>
      </c>
      <c r="Z43" s="211">
        <f>IF(Z42="","",VLOOKUP(Z42,'【記載例】シフト記号表（勤務時間帯）'!$D$6:$X$47,21,FALSE))</f>
        <v>8.9999999999999982</v>
      </c>
      <c r="AA43" s="212" t="str">
        <f>IF(AA42="","",VLOOKUP(AA42,'【記載例】シフト記号表（勤務時間帯）'!$D$6:$X$47,21,FALSE))</f>
        <v/>
      </c>
      <c r="AB43" s="210">
        <f>IF(AB42="","",VLOOKUP(AB42,'【記載例】シフト記号表（勤務時間帯）'!$D$6:$X$47,21,FALSE))</f>
        <v>8.9999999999999982</v>
      </c>
      <c r="AC43" s="211" t="str">
        <f>IF(AC42="","",VLOOKUP(AC42,'【記載例】シフト記号表（勤務時間帯）'!$D$6:$X$47,21,FALSE))</f>
        <v/>
      </c>
      <c r="AD43" s="211">
        <f>IF(AD42="","",VLOOKUP(AD42,'【記載例】シフト記号表（勤務時間帯）'!$D$6:$X$47,21,FALSE))</f>
        <v>9</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8.9999999999999982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8.9999999999999982</v>
      </c>
      <c r="AM43" s="211" t="str">
        <f>IF(AM42="","",VLOOKUP(AM42,'【記載例】シフト記号表（勤務時間帯）'!$D$6:$X$47,21,FALSE))</f>
        <v/>
      </c>
      <c r="AN43" s="211">
        <f>IF(AN42="","",VLOOKUP(AN42,'【記載例】シフト記号表（勤務時間帯）'!$D$6:$X$47,21,FALSE))</f>
        <v>9.0000000000000018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8.9999999999999982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f>IF(AW42="","",VLOOKUP(AW42,'【記載例】シフト記号表（勤務時間帯）'!$D$6:$X$47,21,FALSE))</f>
        <v>9.0000000000000018</v>
      </c>
      <c r="AX43" s="211">
        <f>IF(AX42="","",VLOOKUP(AX42,'【記載例】シフト記号表（勤務時間帯）'!$D$6:$X$47,21,FALSE))</f>
        <v>8.9999999999999982</v>
      </c>
      <c r="AY43" s="211" t="str">
        <f>IF(AY42="","",VLOOKUP(AY42,'【記載例】シフト記号表（勤務時間帯）'!$D$6:$X$47,21,FALSE))</f>
        <v/>
      </c>
      <c r="AZ43" s="296">
        <f>IF($BC$3="４週",SUM(U43:AV43),IF($BC$3="暦月",SUM(U43:AY43),""))</f>
        <v>129</v>
      </c>
      <c r="BA43" s="297"/>
      <c r="BB43" s="298">
        <f>IF($BC$3="４週",AZ43/4,IF($BC$3="暦月",(AZ43/($BC$8/7)),""))</f>
        <v>30.1</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v>
      </c>
      <c r="AX44" s="214" t="str">
        <f>IF(AX42="","",VLOOKUP(AX42,'【記載例】シフト記号表（勤務時間帯）'!$D$6:$Z$47,23,FALSE))</f>
        <v>-</v>
      </c>
      <c r="AY44" s="214" t="str">
        <f>IF(AY42="","",VLOOKUP(AY42,'【記載例】シフト記号表（勤務時間帯）'!$D$6:$Z$47,23,FALSE))</f>
        <v/>
      </c>
      <c r="AZ44" s="299">
        <f>IF($BC$3="４週",SUM(U44:AV44),IF($BC$3="暦月",SUM(U44:AY44),""))</f>
        <v>50</v>
      </c>
      <c r="BA44" s="300"/>
      <c r="BB44" s="301">
        <f>IF($BC$3="４週",AZ44/4,IF($BC$3="暦月",(AZ44/($BC$8/7)),""))</f>
        <v>11.666666666666668</v>
      </c>
      <c r="BC44" s="300"/>
      <c r="BD44" s="293"/>
      <c r="BE44" s="294"/>
      <c r="BF44" s="294"/>
      <c r="BG44" s="294"/>
      <c r="BH44" s="295"/>
    </row>
    <row r="45" spans="2:60" ht="20.25" customHeight="1" x14ac:dyDescent="0.4">
      <c r="B45" s="129"/>
      <c r="C45" s="268" t="s">
        <v>85</v>
      </c>
      <c r="D45" s="269"/>
      <c r="E45" s="270"/>
      <c r="F45" s="124"/>
      <c r="G45" s="126"/>
      <c r="H45" s="280" t="s">
        <v>104</v>
      </c>
      <c r="I45" s="256" t="s">
        <v>105</v>
      </c>
      <c r="J45" s="257"/>
      <c r="K45" s="257"/>
      <c r="L45" s="258"/>
      <c r="M45" s="246" t="s">
        <v>246</v>
      </c>
      <c r="N45" s="247"/>
      <c r="O45" s="248"/>
      <c r="P45" s="21" t="s">
        <v>18</v>
      </c>
      <c r="Q45" s="27"/>
      <c r="R45" s="27"/>
      <c r="S45" s="15"/>
      <c r="T45" s="55"/>
      <c r="U45" s="216" t="s">
        <v>144</v>
      </c>
      <c r="V45" s="217" t="s">
        <v>192</v>
      </c>
      <c r="W45" s="217"/>
      <c r="X45" s="217"/>
      <c r="Y45" s="217"/>
      <c r="Z45" s="217" t="s">
        <v>190</v>
      </c>
      <c r="AA45" s="218" t="s">
        <v>143</v>
      </c>
      <c r="AB45" s="216" t="s">
        <v>144</v>
      </c>
      <c r="AC45" s="217"/>
      <c r="AD45" s="217"/>
      <c r="AE45" s="217" t="s">
        <v>134</v>
      </c>
      <c r="AF45" s="217" t="s">
        <v>136</v>
      </c>
      <c r="AG45" s="217" t="s">
        <v>136</v>
      </c>
      <c r="AH45" s="218" t="s">
        <v>143</v>
      </c>
      <c r="AI45" s="216" t="s">
        <v>144</v>
      </c>
      <c r="AJ45" s="217" t="s">
        <v>136</v>
      </c>
      <c r="AK45" s="217"/>
      <c r="AL45" s="217" t="s">
        <v>135</v>
      </c>
      <c r="AM45" s="217" t="s">
        <v>143</v>
      </c>
      <c r="AN45" s="217" t="s">
        <v>144</v>
      </c>
      <c r="AO45" s="218"/>
      <c r="AP45" s="216"/>
      <c r="AQ45" s="217" t="s">
        <v>143</v>
      </c>
      <c r="AR45" s="217" t="s">
        <v>144</v>
      </c>
      <c r="AS45" s="217"/>
      <c r="AT45" s="217"/>
      <c r="AU45" s="217"/>
      <c r="AV45" s="218" t="s">
        <v>143</v>
      </c>
      <c r="AW45" s="216" t="s">
        <v>242</v>
      </c>
      <c r="AX45" s="217" t="s">
        <v>233</v>
      </c>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9</v>
      </c>
      <c r="W46" s="211" t="str">
        <f>IF(W45="","",VLOOKUP(W45,'【記載例】シフト記号表（勤務時間帯）'!$D$6:$X$47,21,FALSE))</f>
        <v/>
      </c>
      <c r="X46" s="211" t="str">
        <f>IF(X45="","",VLOOKUP(X45,'【記載例】シフト記号表（勤務時間帯）'!$D$6:$X$47,21,FALSE))</f>
        <v/>
      </c>
      <c r="Y46" s="211" t="str">
        <f>IF(Y45="","",VLOOKUP(Y45,'【記載例】シフト記号表（勤務時間帯）'!$D$6:$X$47,21,FALSE))</f>
        <v/>
      </c>
      <c r="Z46" s="211">
        <f>IF(Z45="","",VLOOKUP(Z45,'【記載例】シフト記号表（勤務時間帯）'!$D$6:$X$47,21,FALSE))</f>
        <v>9.0000000000000018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8.9999999999999982</v>
      </c>
      <c r="AF46" s="211">
        <f>IF(AF45="","",VLOOKUP(AF45,'【記載例】シフト記号表（勤務時間帯）'!$D$6:$X$47,21,FALSE))</f>
        <v>9</v>
      </c>
      <c r="AG46" s="211">
        <f>IF(AG45="","",VLOOKUP(AG45,'【記載例】シフト記号表（勤務時間帯）'!$D$6:$X$47,21,FALSE))</f>
        <v>9</v>
      </c>
      <c r="AH46" s="212">
        <f>IF(AH45="","",VLOOKUP(AH45,'【記載例】シフト記号表（勤務時間帯）'!$D$6:$X$47,21,FALSE))</f>
        <v>3</v>
      </c>
      <c r="AI46" s="210">
        <f>IF(AI45="","",VLOOKUP(AI45,'【記載例】シフト記号表（勤務時間帯）'!$D$6:$X$47,21,FALSE))</f>
        <v>3</v>
      </c>
      <c r="AJ46" s="211">
        <f>IF(AJ45="","",VLOOKUP(AJ45,'【記載例】シフト記号表（勤務時間帯）'!$D$6:$X$47,21,FALSE))</f>
        <v>9</v>
      </c>
      <c r="AK46" s="211" t="str">
        <f>IF(AK45="","",VLOOKUP(AK45,'【記載例】シフト記号表（勤務時間帯）'!$D$6:$X$47,21,FALSE))</f>
        <v/>
      </c>
      <c r="AL46" s="211">
        <f>IF(AL45="","",VLOOKUP(AL45,'【記載例】シフト記号表（勤務時間帯）'!$D$6:$X$47,21,FALSE))</f>
        <v>9.0000000000000018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t="str">
        <f>IF(AT45="","",VLOOKUP(AT45,'【記載例】シフト記号表（勤務時間帯）'!$D$6:$X$47,21,FALSE))</f>
        <v/>
      </c>
      <c r="AU46" s="211" t="str">
        <f>IF(AU45="","",VLOOKUP(AU45,'【記載例】シフト記号表（勤務時間帯）'!$D$6:$X$47,21,FALSE))</f>
        <v/>
      </c>
      <c r="AV46" s="212">
        <f>IF(AV45="","",VLOOKUP(AV45,'【記載例】シフト記号表（勤務時間帯）'!$D$6:$X$47,21,FALSE))</f>
        <v>3</v>
      </c>
      <c r="AW46" s="210">
        <f>IF(AW45="","",VLOOKUP(AW45,'【記載例】シフト記号表（勤務時間帯）'!$D$6:$X$47,21,FALSE))</f>
        <v>3</v>
      </c>
      <c r="AX46" s="211">
        <f>IF(AX45="","",VLOOKUP(AX45,'【記載例】シフト記号表（勤務時間帯）'!$D$6:$X$47,21,FALSE))</f>
        <v>9</v>
      </c>
      <c r="AY46" s="211" t="str">
        <f>IF(AY45="","",VLOOKUP(AY45,'【記載例】シフト記号表（勤務時間帯）'!$D$6:$X$47,21,FALSE))</f>
        <v/>
      </c>
      <c r="AZ46" s="296">
        <f>IF($BC$3="４週",SUM(U46:AV46),IF($BC$3="暦月",SUM(U46:AY46),""))</f>
        <v>105</v>
      </c>
      <c r="BA46" s="297"/>
      <c r="BB46" s="298">
        <f>IF($BC$3="４週",AZ46/4,IF($BC$3="暦月",(AZ46/($BC$8/7)),""))</f>
        <v>24.5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
      </c>
      <c r="AU47" s="214" t="str">
        <f>IF(AU45="","",VLOOKUP(AU45,'【記載例】シフト記号表（勤務時間帯）'!$D$6:$Z$47,23,FALSE))</f>
        <v/>
      </c>
      <c r="AV47" s="215">
        <f>IF(AV45="","",VLOOKUP(AV45,'【記載例】シフト記号表（勤務時間帯）'!$D$6:$Z$47,23,FALSE))</f>
        <v>3.9999999999999991</v>
      </c>
      <c r="AW47" s="213">
        <f>IF(AW45="","",VLOOKUP(AW45,'【記載例】シフト記号表（勤務時間帯）'!$D$6:$Z$47,23,FALSE))</f>
        <v>6</v>
      </c>
      <c r="AX47" s="214" t="str">
        <f>IF(AX45="","",VLOOKUP(AX45,'【記載例】シフト記号表（勤務時間帯）'!$D$6:$Z$47,23,FALSE))</f>
        <v>-</v>
      </c>
      <c r="AY47" s="214" t="str">
        <f>IF(AY45="","",VLOOKUP(AY45,'【記載例】シフト記号表（勤務時間帯）'!$D$6:$Z$47,23,FALSE))</f>
        <v/>
      </c>
      <c r="AZ47" s="299">
        <f>IF($BC$3="４週",SUM(U47:AV47),IF($BC$3="暦月",SUM(U47:AY47),""))</f>
        <v>56</v>
      </c>
      <c r="BA47" s="300"/>
      <c r="BB47" s="301">
        <f>IF($BC$3="４週",AZ47/4,IF($BC$3="暦月",(AZ47/($BC$8/7)),""))</f>
        <v>13.066666666666666</v>
      </c>
      <c r="BC47" s="300"/>
      <c r="BD47" s="293"/>
      <c r="BE47" s="294"/>
      <c r="BF47" s="294"/>
      <c r="BG47" s="294"/>
      <c r="BH47" s="295"/>
    </row>
    <row r="48" spans="2:60" ht="20.25" customHeight="1" x14ac:dyDescent="0.4">
      <c r="B48" s="129"/>
      <c r="C48" s="268" t="s">
        <v>85</v>
      </c>
      <c r="D48" s="269"/>
      <c r="E48" s="270"/>
      <c r="F48" s="124"/>
      <c r="G48" s="126"/>
      <c r="H48" s="280" t="s">
        <v>119</v>
      </c>
      <c r="I48" s="256" t="s">
        <v>19</v>
      </c>
      <c r="J48" s="257"/>
      <c r="K48" s="257"/>
      <c r="L48" s="258"/>
      <c r="M48" s="246" t="s">
        <v>247</v>
      </c>
      <c r="N48" s="247"/>
      <c r="O48" s="248"/>
      <c r="P48" s="21" t="s">
        <v>18</v>
      </c>
      <c r="Q48" s="28"/>
      <c r="R48" s="28"/>
      <c r="S48" s="16"/>
      <c r="T48" s="58"/>
      <c r="U48" s="216"/>
      <c r="V48" s="217"/>
      <c r="W48" s="217"/>
      <c r="X48" s="217"/>
      <c r="Y48" s="217" t="s">
        <v>193</v>
      </c>
      <c r="Z48" s="217"/>
      <c r="AA48" s="218"/>
      <c r="AB48" s="216"/>
      <c r="AC48" s="217"/>
      <c r="AD48" s="217"/>
      <c r="AE48" s="217"/>
      <c r="AF48" s="217" t="s">
        <v>193</v>
      </c>
      <c r="AG48" s="217"/>
      <c r="AH48" s="218"/>
      <c r="AI48" s="216"/>
      <c r="AJ48" s="217"/>
      <c r="AK48" s="217"/>
      <c r="AL48" s="217"/>
      <c r="AM48" s="217" t="s">
        <v>193</v>
      </c>
      <c r="AN48" s="217"/>
      <c r="AO48" s="218"/>
      <c r="AP48" s="216"/>
      <c r="AQ48" s="217"/>
      <c r="AR48" s="217"/>
      <c r="AS48" s="217"/>
      <c r="AT48" s="217" t="s">
        <v>193</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t="str">
        <f>IF(X48="","",VLOOKUP(X48,'【記載例】シフト記号表（勤務時間帯）'!$D$6:$X$47,21,FALSE))</f>
        <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t="str">
        <f>IF(AE48="","",VLOOKUP(AE48,'【記載例】シフト記号表（勤務時間帯）'!$D$6:$X$47,21,FALSE))</f>
        <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t="str">
        <f>IF(AL48="","",VLOOKUP(AL48,'【記載例】シフト記号表（勤務時間帯）'!$D$6:$X$47,21,FALSE))</f>
        <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t="str">
        <f>IF(AS48="","",VLOOKUP(AS48,'【記載例】シフト記号表（勤務時間帯）'!$D$6:$X$47,21,FALSE))</f>
        <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23.999999999999993</v>
      </c>
      <c r="BA49" s="297"/>
      <c r="BB49" s="298">
        <f>IF($BC$3="４週",AZ49/4,IF($BC$3="暦月",(AZ49/($BC$8/7)),""))</f>
        <v>5.5999999999999988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119</v>
      </c>
      <c r="I51" s="256" t="s">
        <v>19</v>
      </c>
      <c r="J51" s="257"/>
      <c r="K51" s="257"/>
      <c r="L51" s="258"/>
      <c r="M51" s="246" t="s">
        <v>248</v>
      </c>
      <c r="N51" s="247"/>
      <c r="O51" s="248"/>
      <c r="P51" s="21" t="s">
        <v>18</v>
      </c>
      <c r="Q51" s="28"/>
      <c r="R51" s="28"/>
      <c r="S51" s="16"/>
      <c r="T51" s="58"/>
      <c r="U51" s="216"/>
      <c r="V51" s="217"/>
      <c r="W51" s="217"/>
      <c r="X51" s="217" t="s">
        <v>193</v>
      </c>
      <c r="Y51" s="217"/>
      <c r="Z51" s="217"/>
      <c r="AA51" s="218" t="s">
        <v>140</v>
      </c>
      <c r="AB51" s="216"/>
      <c r="AC51" s="217"/>
      <c r="AD51" s="217"/>
      <c r="AE51" s="217" t="s">
        <v>140</v>
      </c>
      <c r="AF51" s="217"/>
      <c r="AG51" s="217"/>
      <c r="AH51" s="218" t="s">
        <v>140</v>
      </c>
      <c r="AI51" s="216"/>
      <c r="AJ51" s="217"/>
      <c r="AK51" s="217"/>
      <c r="AL51" s="217" t="s">
        <v>140</v>
      </c>
      <c r="AM51" s="217"/>
      <c r="AN51" s="217"/>
      <c r="AO51" s="218" t="s">
        <v>140</v>
      </c>
      <c r="AP51" s="216"/>
      <c r="AQ51" s="217"/>
      <c r="AR51" s="217"/>
      <c r="AS51" s="217" t="s">
        <v>140</v>
      </c>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t="str">
        <f>IF(AV51="","",VLOOKUP(AV51,'【記載例】シフト記号表（勤務時間帯）'!$D$6:$X$47,21,FALSE))</f>
        <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41.999999999999993</v>
      </c>
      <c r="BA52" s="297"/>
      <c r="BB52" s="298">
        <f>IF($BC$3="４週",AZ52/4,IF($BC$3="暦月",(AZ52/($BC$8/7)),""))</f>
        <v>9.7999999999999989</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119</v>
      </c>
      <c r="I54" s="256" t="s">
        <v>105</v>
      </c>
      <c r="J54" s="257"/>
      <c r="K54" s="257"/>
      <c r="L54" s="258"/>
      <c r="M54" s="246" t="s">
        <v>249</v>
      </c>
      <c r="N54" s="247"/>
      <c r="O54" s="248"/>
      <c r="P54" s="21" t="s">
        <v>18</v>
      </c>
      <c r="Q54" s="28"/>
      <c r="R54" s="28"/>
      <c r="S54" s="16"/>
      <c r="T54" s="58"/>
      <c r="U54" s="216"/>
      <c r="V54" s="217" t="s">
        <v>134</v>
      </c>
      <c r="W54" s="217"/>
      <c r="X54" s="217"/>
      <c r="Y54" s="217"/>
      <c r="Z54" s="217"/>
      <c r="AA54" s="218"/>
      <c r="AB54" s="216"/>
      <c r="AC54" s="217" t="s">
        <v>134</v>
      </c>
      <c r="AD54" s="217"/>
      <c r="AE54" s="217"/>
      <c r="AF54" s="217"/>
      <c r="AG54" s="217"/>
      <c r="AH54" s="218"/>
      <c r="AI54" s="216"/>
      <c r="AJ54" s="217"/>
      <c r="AK54" s="217"/>
      <c r="AL54" s="217"/>
      <c r="AM54" s="217" t="s">
        <v>134</v>
      </c>
      <c r="AN54" s="217"/>
      <c r="AO54" s="218"/>
      <c r="AP54" s="216"/>
      <c r="AQ54" s="217"/>
      <c r="AR54" s="217"/>
      <c r="AS54" s="217"/>
      <c r="AT54" s="217" t="s">
        <v>189</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8.9999999999999982</v>
      </c>
      <c r="W55" s="211" t="str">
        <f>IF(W54="","",VLOOKUP(W54,'【記載例】シフト記号表（勤務時間帯）'!$D$6:$X$47,21,FALSE))</f>
        <v/>
      </c>
      <c r="X55" s="211" t="str">
        <f>IF(X54="","",VLOOKUP(X54,'【記載例】シフト記号表（勤務時間帯）'!$D$6:$X$47,21,FALSE))</f>
        <v/>
      </c>
      <c r="Y55" s="211" t="str">
        <f>IF(Y54="","",VLOOKUP(Y54,'【記載例】シフト記号表（勤務時間帯）'!$D$6:$X$47,21,FALSE))</f>
        <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8.9999999999999982</v>
      </c>
      <c r="AD55" s="211" t="str">
        <f>IF(AD54="","",VLOOKUP(AD54,'【記載例】シフト記号表（勤務時間帯）'!$D$6:$X$47,21,FALSE))</f>
        <v/>
      </c>
      <c r="AE55" s="211" t="str">
        <f>IF(AE54="","",VLOOKUP(AE54,'【記載例】シフト記号表（勤務時間帯）'!$D$6:$X$47,21,FALSE))</f>
        <v/>
      </c>
      <c r="AF55" s="211" t="str">
        <f>IF(AF54="","",VLOOKUP(AF54,'【記載例】シフト記号表（勤務時間帯）'!$D$6:$X$47,21,FALSE))</f>
        <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t="str">
        <f>IF(AJ54="","",VLOOKUP(AJ54,'【記載例】シフト記号表（勤務時間帯）'!$D$6:$X$47,21,FALSE))</f>
        <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8.9999999999999982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t="str">
        <f>IF(AQ54="","",VLOOKUP(AQ54,'【記載例】シフト記号表（勤務時間帯）'!$D$6:$X$47,21,FALSE))</f>
        <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8.9999999999999982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35.999999999999993</v>
      </c>
      <c r="BA55" s="297"/>
      <c r="BB55" s="298">
        <f>IF($BC$3="４週",AZ55/4,IF($BC$3="暦月",(AZ55/($BC$8/7)),""))</f>
        <v>8.3999999999999986</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119</v>
      </c>
      <c r="I57" s="256" t="s">
        <v>105</v>
      </c>
      <c r="J57" s="257"/>
      <c r="K57" s="257"/>
      <c r="L57" s="258"/>
      <c r="M57" s="246" t="s">
        <v>250</v>
      </c>
      <c r="N57" s="247"/>
      <c r="O57" s="248"/>
      <c r="P57" s="21" t="s">
        <v>18</v>
      </c>
      <c r="Q57" s="28"/>
      <c r="R57" s="28"/>
      <c r="S57" s="16"/>
      <c r="T57" s="58"/>
      <c r="U57" s="216"/>
      <c r="V57" s="217"/>
      <c r="W57" s="217"/>
      <c r="X57" s="217"/>
      <c r="Y57" s="217"/>
      <c r="Z57" s="217"/>
      <c r="AA57" s="218"/>
      <c r="AB57" s="216"/>
      <c r="AC57" s="217"/>
      <c r="AD57" s="217"/>
      <c r="AE57" s="217"/>
      <c r="AF57" s="217"/>
      <c r="AG57" s="217" t="s">
        <v>139</v>
      </c>
      <c r="AH57" s="218"/>
      <c r="AI57" s="216" t="s">
        <v>194</v>
      </c>
      <c r="AJ57" s="217"/>
      <c r="AK57" s="217"/>
      <c r="AL57" s="217"/>
      <c r="AM57" s="217"/>
      <c r="AN57" s="217" t="s">
        <v>139</v>
      </c>
      <c r="AO57" s="218"/>
      <c r="AP57" s="216"/>
      <c r="AQ57" s="217"/>
      <c r="AR57" s="217"/>
      <c r="AS57" s="217"/>
      <c r="AT57" s="217"/>
      <c r="AU57" s="217" t="s">
        <v>139</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t="str">
        <f>IF(U57="","",VLOOKUP(U57,'【記載例】シフト記号表（勤務時間帯）'!$D$6:$X$47,21,FALSE))</f>
        <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t="str">
        <f>IF(Z57="","",VLOOKUP(Z57,'【記載例】シフト記号表（勤務時間帯）'!$D$6:$X$47,21,FALSE))</f>
        <v/>
      </c>
      <c r="AA58" s="212" t="str">
        <f>IF(AA57="","",VLOOKUP(AA57,'【記載例】シフト記号表（勤務時間帯）'!$D$6:$X$47,21,FALSE))</f>
        <v/>
      </c>
      <c r="AB58" s="210" t="str">
        <f>IF(AB57="","",VLOOKUP(AB57,'【記載例】シフト記号表（勤務時間帯）'!$D$6:$X$47,21,FALSE))</f>
        <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t="str">
        <f>IF(AP57="","",VLOOKUP(AP57,'【記載例】シフト記号表（勤務時間帯）'!$D$6:$X$47,21,FALSE))</f>
        <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24</v>
      </c>
      <c r="BA58" s="297"/>
      <c r="BB58" s="298">
        <f>IF($BC$3="４週",AZ58/4,IF($BC$3="暦月",(AZ58/($BC$8/7)),""))</f>
        <v>5.6000000000000005</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
      </c>
      <c r="AA59" s="215" t="str">
        <f>IF(AA57="","",VLOOKUP(AA57,'【記載例】シフト記号表（勤務時間帯）'!$D$6:$Z$47,23,FALSE))</f>
        <v/>
      </c>
      <c r="AB59" s="213" t="str">
        <f>IF(AB57="","",VLOOKUP(AB57,'【記載例】シフト記号表（勤務時間帯）'!$D$6:$Z$47,23,FALSE))</f>
        <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119</v>
      </c>
      <c r="I60" s="256" t="s">
        <v>105</v>
      </c>
      <c r="J60" s="257"/>
      <c r="K60" s="257"/>
      <c r="L60" s="258"/>
      <c r="M60" s="246" t="s">
        <v>251</v>
      </c>
      <c r="N60" s="247"/>
      <c r="O60" s="248"/>
      <c r="P60" s="21" t="s">
        <v>18</v>
      </c>
      <c r="Q60" s="28"/>
      <c r="R60" s="28"/>
      <c r="S60" s="16"/>
      <c r="T60" s="58"/>
      <c r="U60" s="216" t="s">
        <v>142</v>
      </c>
      <c r="V60" s="217"/>
      <c r="W60" s="217" t="s">
        <v>195</v>
      </c>
      <c r="X60" s="217"/>
      <c r="Y60" s="217"/>
      <c r="Z60" s="217"/>
      <c r="AA60" s="218" t="s">
        <v>142</v>
      </c>
      <c r="AB60" s="216" t="s">
        <v>195</v>
      </c>
      <c r="AC60" s="217"/>
      <c r="AD60" s="217"/>
      <c r="AE60" s="217"/>
      <c r="AF60" s="217"/>
      <c r="AG60" s="217"/>
      <c r="AH60" s="218"/>
      <c r="AI60" s="216" t="s">
        <v>142</v>
      </c>
      <c r="AJ60" s="217" t="s">
        <v>142</v>
      </c>
      <c r="AK60" s="217"/>
      <c r="AL60" s="217"/>
      <c r="AM60" s="217"/>
      <c r="AN60" s="217"/>
      <c r="AO60" s="218"/>
      <c r="AP60" s="216" t="s">
        <v>195</v>
      </c>
      <c r="AQ60" s="217" t="s">
        <v>142</v>
      </c>
      <c r="AR60" s="217"/>
      <c r="AS60" s="217"/>
      <c r="AT60" s="217"/>
      <c r="AU60" s="217"/>
      <c r="AV60" s="218" t="s">
        <v>142</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t="str">
        <f>IF(V60="","",VLOOKUP(V60,'【記載例】シフト記号表（勤務時間帯）'!$D$6:$X$47,21,FALSE))</f>
        <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t="str">
        <f>IF(AC60="","",VLOOKUP(AC60,'【記載例】シフト記号表（勤務時間帯）'!$D$6:$X$47,21,FALSE))</f>
        <v/>
      </c>
      <c r="AD61" s="211" t="str">
        <f>IF(AD60="","",VLOOKUP(AD60,'【記載例】シフト記号表（勤務時間帯）'!$D$6:$X$47,21,FALSE))</f>
        <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t="str">
        <f>IF(AH60="","",VLOOKUP(AH60,'【記載例】シフト記号表（勤務時間帯）'!$D$6:$X$47,21,FALSE))</f>
        <v/>
      </c>
      <c r="AI61" s="210">
        <f>IF(AI60="","",VLOOKUP(AI60,'【記載例】シフト記号表（勤務時間帯）'!$D$6:$X$47,21,FALSE))</f>
        <v>4.0000000000000018</v>
      </c>
      <c r="AJ61" s="211">
        <f>IF(AJ60="","",VLOOKUP(AJ60,'【記載例】シフト記号表（勤務時間帯）'!$D$6:$X$47,21,FALSE))</f>
        <v>4.0000000000000018</v>
      </c>
      <c r="AK61" s="211" t="str">
        <f>IF(AK60="","",VLOOKUP(AK60,'【記載例】シフト記号表（勤務時間帯）'!$D$6:$X$47,21,FALSE))</f>
        <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t="str">
        <f>IF(AO60="","",VLOOKUP(AO60,'【記載例】シフト記号表（勤務時間帯）'!$D$6:$X$47,21,FALSE))</f>
        <v/>
      </c>
      <c r="AP61" s="210">
        <f>IF(AP60="","",VLOOKUP(AP60,'【記載例】シフト記号表（勤務時間帯）'!$D$6:$X$47,21,FALSE))</f>
        <v>4.0000000000000018</v>
      </c>
      <c r="AQ61" s="211">
        <f>IF(AQ60="","",VLOOKUP(AQ60,'【記載例】シフト記号表（勤務時間帯）'!$D$6:$X$47,21,FALSE))</f>
        <v>4.0000000000000018</v>
      </c>
      <c r="AR61" s="211" t="str">
        <f>IF(AR60="","",VLOOKUP(AR60,'【記載例】シフト記号表（勤務時間帯）'!$D$6:$X$47,21,FALSE))</f>
        <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36.000000000000007</v>
      </c>
      <c r="BA61" s="297"/>
      <c r="BB61" s="298">
        <f>IF($BC$3="４週",AZ61/4,IF($BC$3="暦月",(AZ61/($BC$8/7)),""))</f>
        <v>8.4000000000000021</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
      </c>
      <c r="AD62" s="214" t="str">
        <f>IF(AD60="","",VLOOKUP(AD60,'【記載例】シフト記号表（勤務時間帯）'!$D$6:$Z$47,23,FALSE))</f>
        <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119</v>
      </c>
      <c r="I63" s="256" t="s">
        <v>105</v>
      </c>
      <c r="J63" s="257"/>
      <c r="K63" s="257"/>
      <c r="L63" s="258"/>
      <c r="M63" s="246" t="s">
        <v>252</v>
      </c>
      <c r="N63" s="247"/>
      <c r="O63" s="248"/>
      <c r="P63" s="21" t="s">
        <v>18</v>
      </c>
      <c r="Q63" s="28"/>
      <c r="R63" s="28"/>
      <c r="S63" s="16"/>
      <c r="T63" s="58"/>
      <c r="U63" s="216" t="s">
        <v>196</v>
      </c>
      <c r="V63" s="217"/>
      <c r="W63" s="217" t="s">
        <v>141</v>
      </c>
      <c r="X63" s="217"/>
      <c r="Y63" s="217"/>
      <c r="Z63" s="217"/>
      <c r="AA63" s="218"/>
      <c r="AB63" s="216" t="s">
        <v>196</v>
      </c>
      <c r="AC63" s="217"/>
      <c r="AD63" s="217"/>
      <c r="AE63" s="217"/>
      <c r="AF63" s="217"/>
      <c r="AG63" s="217"/>
      <c r="AH63" s="218"/>
      <c r="AI63" s="216" t="s">
        <v>196</v>
      </c>
      <c r="AJ63" s="217" t="s">
        <v>141</v>
      </c>
      <c r="AK63" s="217"/>
      <c r="AL63" s="217"/>
      <c r="AM63" s="217"/>
      <c r="AN63" s="217"/>
      <c r="AO63" s="218"/>
      <c r="AP63" s="216" t="s">
        <v>196</v>
      </c>
      <c r="AQ63" s="217" t="s">
        <v>196</v>
      </c>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t="str">
        <f>IF(V63="","",VLOOKUP(V63,'【記載例】シフト記号表（勤務時間帯）'!$D$6:$X$47,21,FALSE))</f>
        <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t="str">
        <f>IF(AC63="","",VLOOKUP(AC63,'【記載例】シフト記号表（勤務時間帯）'!$D$6:$X$47,21,FALSE))</f>
        <v/>
      </c>
      <c r="AD64" s="211" t="str">
        <f>IF(AD63="","",VLOOKUP(AD63,'【記載例】シフト記号表（勤務時間帯）'!$D$6:$X$47,21,FALSE))</f>
        <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t="str">
        <f>IF(AK63="","",VLOOKUP(AK63,'【記載例】シフト記号表（勤務時間帯）'!$D$6:$X$47,21,FALSE))</f>
        <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t="str">
        <f>IF(AR63="","",VLOOKUP(AR63,'【記載例】シフト記号表（勤務時間帯）'!$D$6:$X$47,21,FALSE))</f>
        <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17.499999999999996</v>
      </c>
      <c r="BA64" s="297"/>
      <c r="BB64" s="298">
        <f>IF($BC$3="４週",AZ64/4,IF($BC$3="暦月",(AZ64/($BC$8/7)),""))</f>
        <v>4.083333333333333</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
      </c>
      <c r="AD65" s="214" t="str">
        <f>IF(AD63="","",VLOOKUP(AD63,'【記載例】シフト記号表（勤務時間帯）'!$D$6:$Z$47,23,FALSE))</f>
        <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119</v>
      </c>
      <c r="I66" s="256" t="s">
        <v>105</v>
      </c>
      <c r="J66" s="257"/>
      <c r="K66" s="257"/>
      <c r="L66" s="258"/>
      <c r="M66" s="246" t="s">
        <v>253</v>
      </c>
      <c r="N66" s="247"/>
      <c r="O66" s="248"/>
      <c r="P66" s="44" t="s">
        <v>18</v>
      </c>
      <c r="Q66" s="45"/>
      <c r="R66" s="45"/>
      <c r="S66" s="46"/>
      <c r="T66" s="60"/>
      <c r="U66" s="216"/>
      <c r="V66" s="217"/>
      <c r="W66" s="217" t="s">
        <v>147</v>
      </c>
      <c r="X66" s="217"/>
      <c r="Y66" s="217"/>
      <c r="Z66" s="217" t="s">
        <v>147</v>
      </c>
      <c r="AA66" s="218"/>
      <c r="AB66" s="216"/>
      <c r="AC66" s="217"/>
      <c r="AD66" s="217" t="s">
        <v>191</v>
      </c>
      <c r="AE66" s="217"/>
      <c r="AF66" s="217"/>
      <c r="AG66" s="217"/>
      <c r="AH66" s="218"/>
      <c r="AI66" s="216"/>
      <c r="AJ66" s="217"/>
      <c r="AK66" s="217" t="s">
        <v>191</v>
      </c>
      <c r="AL66" s="217"/>
      <c r="AM66" s="217"/>
      <c r="AN66" s="217" t="s">
        <v>147</v>
      </c>
      <c r="AO66" s="218"/>
      <c r="AP66" s="216"/>
      <c r="AQ66" s="217"/>
      <c r="AR66" s="217" t="s">
        <v>191</v>
      </c>
      <c r="AS66" s="217"/>
      <c r="AT66" s="217"/>
      <c r="AU66" s="217" t="s">
        <v>147</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t="str">
        <f>IF(AG66="","",VLOOKUP(AG66,'【記載例】シフト記号表（勤務時間帯）'!$D$6:$X$47,21,FALSE))</f>
        <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42</v>
      </c>
      <c r="BA67" s="297"/>
      <c r="BB67" s="298">
        <f>IF($BC$3="４週",AZ67/4,IF($BC$3="暦月",(AZ67/($BC$8/7)),""))</f>
        <v>9.8000000000000007</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209</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v>10</v>
      </c>
      <c r="AX69" s="220">
        <v>11</v>
      </c>
      <c r="AY69" s="223"/>
      <c r="AZ69" s="310"/>
      <c r="BA69" s="311"/>
      <c r="BB69" s="316"/>
      <c r="BC69" s="317"/>
      <c r="BD69" s="317"/>
      <c r="BE69" s="317"/>
      <c r="BF69" s="317"/>
      <c r="BG69" s="317"/>
      <c r="BH69" s="318"/>
    </row>
    <row r="70" spans="2:60" ht="20.25" customHeight="1" x14ac:dyDescent="0.4">
      <c r="B70" s="331" t="s">
        <v>210</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211</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v>9</v>
      </c>
      <c r="AX71" s="225">
        <v>9</v>
      </c>
      <c r="AY71" s="228"/>
      <c r="AZ71" s="314"/>
      <c r="BA71" s="315"/>
      <c r="BB71" s="319"/>
      <c r="BC71" s="320"/>
      <c r="BD71" s="320"/>
      <c r="BE71" s="320"/>
      <c r="BF71" s="320"/>
      <c r="BG71" s="320"/>
      <c r="BH71" s="321"/>
    </row>
    <row r="72" spans="2:60" ht="20.25" customHeight="1" x14ac:dyDescent="0.4">
      <c r="B72" s="331" t="s">
        <v>212</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39.5</v>
      </c>
      <c r="V72" s="232">
        <f t="shared" si="1"/>
        <v>42</v>
      </c>
      <c r="W72" s="232">
        <f t="shared" si="1"/>
        <v>36.5</v>
      </c>
      <c r="X72" s="232">
        <f t="shared" si="1"/>
        <v>38.999999999999993</v>
      </c>
      <c r="Y72" s="232">
        <f t="shared" si="1"/>
        <v>39</v>
      </c>
      <c r="Z72" s="232">
        <f t="shared" si="1"/>
        <v>39</v>
      </c>
      <c r="AA72" s="233">
        <f t="shared" si="1"/>
        <v>34</v>
      </c>
      <c r="AB72" s="231">
        <f t="shared" si="1"/>
        <v>39.5</v>
      </c>
      <c r="AC72" s="232">
        <f t="shared" si="1"/>
        <v>42</v>
      </c>
      <c r="AD72" s="232">
        <f t="shared" si="1"/>
        <v>39</v>
      </c>
      <c r="AE72" s="232">
        <f t="shared" si="1"/>
        <v>39</v>
      </c>
      <c r="AF72" s="232">
        <f t="shared" si="1"/>
        <v>39</v>
      </c>
      <c r="AG72" s="232">
        <f t="shared" si="1"/>
        <v>39</v>
      </c>
      <c r="AH72" s="233">
        <f t="shared" si="1"/>
        <v>39</v>
      </c>
      <c r="AI72" s="231">
        <f t="shared" si="1"/>
        <v>36.5</v>
      </c>
      <c r="AJ72" s="232">
        <f t="shared" si="1"/>
        <v>39.5</v>
      </c>
      <c r="AK72" s="232">
        <f t="shared" si="1"/>
        <v>39</v>
      </c>
      <c r="AL72" s="232">
        <f t="shared" si="1"/>
        <v>39</v>
      </c>
      <c r="AM72" s="232">
        <f t="shared" si="1"/>
        <v>39</v>
      </c>
      <c r="AN72" s="232">
        <f t="shared" si="1"/>
        <v>36</v>
      </c>
      <c r="AO72" s="233">
        <f t="shared" si="1"/>
        <v>39</v>
      </c>
      <c r="AP72" s="231">
        <f t="shared" si="1"/>
        <v>39.5</v>
      </c>
      <c r="AQ72" s="232">
        <f t="shared" si="1"/>
        <v>39.5</v>
      </c>
      <c r="AR72" s="232">
        <f t="shared" si="1"/>
        <v>39</v>
      </c>
      <c r="AS72" s="232">
        <f t="shared" si="1"/>
        <v>39</v>
      </c>
      <c r="AT72" s="232">
        <f t="shared" si="1"/>
        <v>39</v>
      </c>
      <c r="AU72" s="232">
        <f t="shared" si="1"/>
        <v>36</v>
      </c>
      <c r="AV72" s="233">
        <f t="shared" si="1"/>
        <v>37</v>
      </c>
      <c r="AW72" s="231">
        <f t="shared" si="1"/>
        <v>42</v>
      </c>
      <c r="AX72" s="232">
        <f t="shared" si="1"/>
        <v>42</v>
      </c>
      <c r="AY72" s="232" t="str">
        <f t="shared" si="1"/>
        <v/>
      </c>
      <c r="AZ72" s="334">
        <f>IF($BC$3="４週",SUM(U72:AV72),IF($BC$3="暦月",SUM(U72:AY72),""))</f>
        <v>1166.5</v>
      </c>
      <c r="BA72" s="335"/>
      <c r="BB72" s="319"/>
      <c r="BC72" s="320"/>
      <c r="BD72" s="320"/>
      <c r="BE72" s="320"/>
      <c r="BF72" s="320"/>
      <c r="BG72" s="320"/>
      <c r="BH72" s="321"/>
    </row>
    <row r="73" spans="2:60" ht="20.25" customHeight="1" thickBot="1" x14ac:dyDescent="0.45">
      <c r="B73" s="325" t="s">
        <v>213</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f t="shared" si="2"/>
        <v>10</v>
      </c>
      <c r="AX73" s="235">
        <f t="shared" si="2"/>
        <v>10</v>
      </c>
      <c r="AY73" s="238" t="str">
        <f t="shared" si="2"/>
        <v/>
      </c>
      <c r="AZ73" s="308">
        <f>IF($BC$3="４週",SUM(U73:AV73),IF($BC$3="暦月",SUM(U73:AY73),""))</f>
        <v>300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50" zoomScaleNormal="5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123</v>
      </c>
      <c r="F3" s="149" t="s">
        <v>124</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154</v>
      </c>
    </row>
    <row r="5" spans="2:28" x14ac:dyDescent="0.4">
      <c r="B5" s="144" t="s">
        <v>20</v>
      </c>
      <c r="C5" s="144" t="s">
        <v>4</v>
      </c>
      <c r="F5" s="144" t="s">
        <v>150</v>
      </c>
      <c r="G5" s="144"/>
      <c r="H5" s="144" t="s">
        <v>151</v>
      </c>
      <c r="J5" s="144" t="s">
        <v>35</v>
      </c>
      <c r="L5" s="144" t="s">
        <v>34</v>
      </c>
      <c r="N5" s="144" t="s">
        <v>152</v>
      </c>
      <c r="P5" s="144" t="s">
        <v>153</v>
      </c>
      <c r="R5" s="144" t="s">
        <v>152</v>
      </c>
      <c r="T5" s="144" t="s">
        <v>153</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0</v>
      </c>
      <c r="W6" s="145" t="s">
        <v>2</v>
      </c>
      <c r="X6" s="157">
        <f>IF(R6="","",IF((T6+IF(R6&gt;T6,1,0)-R6-V6)*24=0,"",(T6+IF(R6&gt;T6,1,0)-R6-V6)*24))</f>
        <v>8.9999999999999982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0</v>
      </c>
      <c r="W7" s="145" t="s">
        <v>2</v>
      </c>
      <c r="X7" s="157">
        <f>IF(R7="","",IF((T7+IF(R7&gt;T7,1,0)-R7-V7)*24=0,"",(T7+IF(R7&gt;T7,1,0)-R7-V7)*24))</f>
        <v>9.0000000000000018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0</v>
      </c>
      <c r="W8" s="145" t="s">
        <v>2</v>
      </c>
      <c r="X8" s="157">
        <f>IF(R8="","",IF((T8+IF(R8&gt;T8,1,0)-R8-V8)*24=0,"",(T8+IF(R8&gt;T8,1,0)-R8-V8)*24))</f>
        <v>9</v>
      </c>
      <c r="Z8" s="157" t="str">
        <f>IF(X8="",L8,IF(OR(L8-X8=0,L8-X8&lt;0),"-",L8-X8))</f>
        <v>-</v>
      </c>
      <c r="AB8" s="165"/>
    </row>
    <row r="9" spans="2:28" x14ac:dyDescent="0.4">
      <c r="B9" s="150">
        <v>4</v>
      </c>
      <c r="C9" s="151" t="s">
        <v>138</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0</v>
      </c>
      <c r="W9" s="145" t="s">
        <v>2</v>
      </c>
      <c r="X9" s="157">
        <f>IF(R9="","",IF((T9+IF(R9&gt;T9,1,0)-R9-V9)*24=0,"",(T9+IF(R9&gt;T9,1,0)-R9-V9)*24))</f>
        <v>8.9999999999999982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187</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188</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128</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128</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128</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128</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128</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128</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128</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128</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128</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128</v>
      </c>
      <c r="Y32" s="154"/>
      <c r="Z32" s="161">
        <v>2</v>
      </c>
      <c r="AB32" s="165"/>
    </row>
    <row r="33" spans="2:28" x14ac:dyDescent="0.4">
      <c r="B33" s="150">
        <v>28</v>
      </c>
      <c r="C33" s="151" t="s">
        <v>145</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128</v>
      </c>
      <c r="Y33" s="154"/>
      <c r="Z33" s="161">
        <v>3</v>
      </c>
      <c r="AB33" s="165"/>
    </row>
    <row r="34" spans="2:28" x14ac:dyDescent="0.4">
      <c r="B34" s="150">
        <v>29</v>
      </c>
      <c r="C34" s="151" t="s">
        <v>146</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128</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128</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128</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128</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128</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163</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163</v>
      </c>
      <c r="D41" s="166" t="str">
        <f>C39</f>
        <v>ag</v>
      </c>
      <c r="E41" s="150" t="s">
        <v>16</v>
      </c>
      <c r="F41" s="152" t="s">
        <v>36</v>
      </c>
      <c r="G41" s="150" t="s">
        <v>17</v>
      </c>
      <c r="H41" s="152" t="s">
        <v>36</v>
      </c>
      <c r="I41" s="153" t="s">
        <v>37</v>
      </c>
      <c r="J41" s="152" t="s">
        <v>36</v>
      </c>
      <c r="K41" s="154" t="s">
        <v>2</v>
      </c>
      <c r="L41" s="157">
        <f>IF(OR(L39="",L40=""),"",L39+L40)</f>
        <v>6</v>
      </c>
      <c r="N41" s="155" t="s">
        <v>170</v>
      </c>
      <c r="O41" s="144" t="s">
        <v>17</v>
      </c>
      <c r="P41" s="155" t="s">
        <v>170</v>
      </c>
      <c r="R41" s="158" t="s">
        <v>170</v>
      </c>
      <c r="S41" s="144" t="s">
        <v>17</v>
      </c>
      <c r="T41" s="158" t="s">
        <v>170</v>
      </c>
      <c r="U41" s="156" t="s">
        <v>37</v>
      </c>
      <c r="V41" s="152" t="s">
        <v>155</v>
      </c>
      <c r="W41" s="145" t="s">
        <v>2</v>
      </c>
      <c r="X41" s="157">
        <f>IF(OR(X39="",X40=""),"",X39+X40)</f>
        <v>6</v>
      </c>
      <c r="Z41" s="157" t="str">
        <f>IF(X41="",L41,IF(OR(L41-X41=0,L41-X41&lt;0),"-",L41-X41))</f>
        <v>-</v>
      </c>
      <c r="AB41" s="165" t="s">
        <v>156</v>
      </c>
    </row>
    <row r="42" spans="2:28" x14ac:dyDescent="0.4">
      <c r="B42" s="150"/>
      <c r="C42" s="167" t="s">
        <v>148</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163</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163</v>
      </c>
      <c r="D44" s="166" t="str">
        <f>C42</f>
        <v>ah</v>
      </c>
      <c r="E44" s="150" t="s">
        <v>16</v>
      </c>
      <c r="F44" s="152" t="s">
        <v>36</v>
      </c>
      <c r="G44" s="150" t="s">
        <v>17</v>
      </c>
      <c r="H44" s="152" t="s">
        <v>36</v>
      </c>
      <c r="I44" s="153" t="s">
        <v>37</v>
      </c>
      <c r="J44" s="152" t="s">
        <v>36</v>
      </c>
      <c r="K44" s="154" t="s">
        <v>2</v>
      </c>
      <c r="L44" s="157" t="str">
        <f>IF(OR(L42="",L43=""),"",L42+L43)</f>
        <v/>
      </c>
      <c r="N44" s="155" t="s">
        <v>170</v>
      </c>
      <c r="O44" s="144" t="s">
        <v>17</v>
      </c>
      <c r="P44" s="155" t="s">
        <v>170</v>
      </c>
      <c r="R44" s="158" t="s">
        <v>170</v>
      </c>
      <c r="S44" s="144" t="s">
        <v>17</v>
      </c>
      <c r="T44" s="158" t="s">
        <v>170</v>
      </c>
      <c r="U44" s="156" t="s">
        <v>37</v>
      </c>
      <c r="V44" s="152" t="s">
        <v>155</v>
      </c>
      <c r="W44" s="145" t="s">
        <v>2</v>
      </c>
      <c r="X44" s="157" t="str">
        <f>IF(OR(X42="",X43=""),"",X42+X43)</f>
        <v/>
      </c>
      <c r="Z44" s="157" t="str">
        <f>IF(X44="",L44,IF(OR(L44-X44=0,L44-X44&lt;0),"-",L44-X44))</f>
        <v/>
      </c>
      <c r="AB44" s="165" t="s">
        <v>157</v>
      </c>
    </row>
    <row r="45" spans="2:28" x14ac:dyDescent="0.4">
      <c r="B45" s="150"/>
      <c r="C45" s="167" t="s">
        <v>149</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163</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163</v>
      </c>
      <c r="D47" s="166" t="str">
        <f>C45</f>
        <v>ai</v>
      </c>
      <c r="E47" s="150" t="s">
        <v>16</v>
      </c>
      <c r="F47" s="152" t="s">
        <v>36</v>
      </c>
      <c r="G47" s="150" t="s">
        <v>17</v>
      </c>
      <c r="H47" s="152" t="s">
        <v>36</v>
      </c>
      <c r="I47" s="153" t="s">
        <v>37</v>
      </c>
      <c r="J47" s="152" t="s">
        <v>36</v>
      </c>
      <c r="K47" s="154" t="s">
        <v>2</v>
      </c>
      <c r="L47" s="157" t="str">
        <f>IF(OR(L45="",L46=""),"",L45+L46)</f>
        <v/>
      </c>
      <c r="N47" s="155" t="s">
        <v>170</v>
      </c>
      <c r="O47" s="144" t="s">
        <v>17</v>
      </c>
      <c r="P47" s="155" t="s">
        <v>170</v>
      </c>
      <c r="R47" s="158" t="s">
        <v>170</v>
      </c>
      <c r="S47" s="144" t="s">
        <v>17</v>
      </c>
      <c r="T47" s="158" t="s">
        <v>170</v>
      </c>
      <c r="U47" s="156" t="s">
        <v>37</v>
      </c>
      <c r="V47" s="152" t="s">
        <v>155</v>
      </c>
      <c r="W47" s="145" t="s">
        <v>2</v>
      </c>
      <c r="X47" s="157" t="str">
        <f>IF(OR(X45="",X46=""),"",X45+X46)</f>
        <v/>
      </c>
      <c r="Z47" s="157" t="str">
        <f>IF(X47="",L47,IF(OR(L47-X47=0,L47-X47&lt;0),"-",L47-X47))</f>
        <v/>
      </c>
      <c r="AB47" s="165" t="s">
        <v>157</v>
      </c>
    </row>
    <row r="49" spans="3:4" x14ac:dyDescent="0.4">
      <c r="C49" s="146" t="s">
        <v>160</v>
      </c>
      <c r="D49" s="146"/>
    </row>
    <row r="50" spans="3:4" x14ac:dyDescent="0.4">
      <c r="C50" s="146" t="s">
        <v>161</v>
      </c>
      <c r="D50" s="146"/>
    </row>
    <row r="51" spans="3:4" x14ac:dyDescent="0.4">
      <c r="C51" s="146" t="s">
        <v>158</v>
      </c>
      <c r="D51" s="146"/>
    </row>
    <row r="52" spans="3:4" x14ac:dyDescent="0.4">
      <c r="C52" s="146" t="s">
        <v>159</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50" zoomScaleNormal="55" zoomScaleSheetLayoutView="5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228</v>
      </c>
      <c r="D1" s="5"/>
      <c r="E1" s="5"/>
      <c r="F1" s="5"/>
      <c r="G1" s="5"/>
      <c r="H1" s="5"/>
      <c r="K1" s="7" t="s">
        <v>0</v>
      </c>
      <c r="N1" s="5"/>
      <c r="O1" s="5"/>
      <c r="P1" s="5"/>
      <c r="Q1" s="5"/>
      <c r="R1" s="5"/>
      <c r="S1" s="5"/>
      <c r="T1" s="5"/>
      <c r="U1" s="5"/>
      <c r="AQ1" s="9" t="s">
        <v>30</v>
      </c>
      <c r="AR1" s="384" t="s">
        <v>176</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c r="AB2" s="386"/>
      <c r="AC2" s="112" t="s">
        <v>28</v>
      </c>
      <c r="AD2" s="387" t="str">
        <f>IF(AA2=0,"",YEAR(DATE(2018+AA2,1,1)))</f>
        <v/>
      </c>
      <c r="AE2" s="387"/>
      <c r="AF2" s="113" t="s">
        <v>29</v>
      </c>
      <c r="AG2" s="113" t="s">
        <v>1</v>
      </c>
      <c r="AH2" s="386"/>
      <c r="AI2" s="386"/>
      <c r="AJ2" s="113" t="s">
        <v>24</v>
      </c>
      <c r="AQ2" s="9" t="s">
        <v>31</v>
      </c>
      <c r="AR2" s="386"/>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c r="BD3" s="338"/>
      <c r="BE3" s="338"/>
      <c r="BF3" s="339"/>
      <c r="BG3" s="9"/>
    </row>
    <row r="4" spans="2:65" s="8" customFormat="1" ht="20.25" customHeight="1" x14ac:dyDescent="0.4">
      <c r="H4" s="7"/>
      <c r="K4" s="7"/>
      <c r="M4" s="9"/>
      <c r="N4" s="9"/>
      <c r="O4" s="9"/>
      <c r="P4" s="9"/>
      <c r="Q4" s="9"/>
      <c r="R4" s="9"/>
      <c r="S4" s="9"/>
      <c r="AA4" s="35"/>
      <c r="AB4" s="35"/>
      <c r="AC4" s="36"/>
      <c r="AD4" s="37"/>
      <c r="AE4" s="36"/>
      <c r="BB4" s="38" t="s">
        <v>133</v>
      </c>
      <c r="BC4" s="337"/>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169</v>
      </c>
      <c r="AN6" s="6"/>
      <c r="AO6" s="6"/>
      <c r="AP6" s="6"/>
      <c r="AQ6" s="6"/>
      <c r="AR6" s="6"/>
      <c r="AS6" s="6"/>
      <c r="AU6" s="111"/>
      <c r="AV6" s="111"/>
      <c r="AW6" s="2"/>
      <c r="AX6" s="6"/>
      <c r="AY6" s="244"/>
      <c r="AZ6" s="245"/>
      <c r="BA6" s="2" t="s">
        <v>22</v>
      </c>
      <c r="BB6" s="6"/>
      <c r="BC6" s="244"/>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t="e">
        <f>DAY(EOMONTH(DATE(AD2,AH2,1),0))</f>
        <v>#VALUE!</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199</v>
      </c>
      <c r="AR10" s="70"/>
      <c r="AS10" s="70"/>
      <c r="AT10" s="77"/>
      <c r="AU10" s="66"/>
      <c r="AV10" s="78"/>
      <c r="AW10" s="78"/>
      <c r="AX10" s="78"/>
      <c r="AY10" s="66"/>
      <c r="AZ10" s="66"/>
      <c r="BA10" s="67" t="s">
        <v>197</v>
      </c>
      <c r="BB10" s="66"/>
      <c r="BC10" s="244"/>
      <c r="BD10" s="245"/>
      <c r="BE10" s="2" t="s">
        <v>198</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200</v>
      </c>
      <c r="AJ12" s="69"/>
      <c r="AK12" s="77"/>
      <c r="AL12" s="71"/>
      <c r="AM12" s="72"/>
      <c r="AN12" s="66"/>
      <c r="AO12" s="77"/>
      <c r="AP12" s="77"/>
      <c r="AQ12" s="77"/>
      <c r="AR12" s="77"/>
      <c r="AS12" s="73" t="s">
        <v>201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184</v>
      </c>
      <c r="AP13" s="73"/>
      <c r="AQ13" s="79"/>
      <c r="AR13" s="79"/>
      <c r="AS13" s="73" t="s">
        <v>95</v>
      </c>
      <c r="AT13" s="70"/>
      <c r="AU13" s="70"/>
      <c r="AV13" s="70"/>
      <c r="AW13" s="70"/>
      <c r="AX13" s="70"/>
      <c r="AY13" s="70"/>
      <c r="AZ13" s="70"/>
      <c r="BA13" s="70"/>
      <c r="BB13" s="345"/>
      <c r="BC13" s="346"/>
      <c r="BD13" s="347"/>
      <c r="BE13" s="76" t="s">
        <v>17</v>
      </c>
      <c r="BF13" s="345"/>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185</v>
      </c>
      <c r="AP14" s="241"/>
      <c r="AQ14" s="241"/>
      <c r="AR14" s="80"/>
      <c r="AS14" s="73" t="s">
        <v>96</v>
      </c>
      <c r="AT14" s="70"/>
      <c r="AU14" s="70"/>
      <c r="AV14" s="70"/>
      <c r="AW14" s="70"/>
      <c r="AX14" s="70"/>
      <c r="AY14" s="70"/>
      <c r="AZ14" s="70"/>
      <c r="BA14" s="70"/>
      <c r="BB14" s="345"/>
      <c r="BC14" s="346"/>
      <c r="BD14" s="347"/>
      <c r="BE14" s="76" t="s">
        <v>17</v>
      </c>
      <c r="BF14" s="345"/>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202</v>
      </c>
      <c r="D16" s="352"/>
      <c r="E16" s="353"/>
      <c r="F16" s="183"/>
      <c r="G16" s="186"/>
      <c r="H16" s="360" t="s">
        <v>203</v>
      </c>
      <c r="I16" s="363" t="s">
        <v>204</v>
      </c>
      <c r="J16" s="352"/>
      <c r="K16" s="352"/>
      <c r="L16" s="353"/>
      <c r="M16" s="363" t="s">
        <v>205</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206</v>
      </c>
      <c r="AJ16" s="116"/>
      <c r="AK16" s="116"/>
      <c r="AL16" s="116"/>
      <c r="AM16" s="116"/>
      <c r="AN16" s="116" t="s">
        <v>165</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207</v>
      </c>
      <c r="BC16" s="373"/>
      <c r="BD16" s="351" t="s">
        <v>208</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t="str">
        <f>IF($BC$3="４週",SUM(U22:AV22),IF($BC$3="暦月",SUM(U22:AY22),""))</f>
        <v/>
      </c>
      <c r="BA22" s="297"/>
      <c r="BB22" s="298" t="str">
        <f>IF($BC$3="４週",AZ22/4,IF($BC$3="暦月",(AZ22/($BC$8/7)),""))</f>
        <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t="str">
        <f>IF($BC$3="４週",SUM(U23:AV23),IF($BC$3="暦月",SUM(U23:AY23),""))</f>
        <v/>
      </c>
      <c r="BA23" s="300"/>
      <c r="BB23" s="301" t="str">
        <f>IF($BC$3="４週",AZ23/4,IF($BC$3="暦月",(AZ23/($BC$8/7)),""))</f>
        <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t="str">
        <f>IF($BC$3="４週",SUM(U25:AV25),IF($BC$3="暦月",SUM(U25:AY25),""))</f>
        <v/>
      </c>
      <c r="BA25" s="297"/>
      <c r="BB25" s="298" t="str">
        <f>IF($BC$3="４週",AZ25/4,IF($BC$3="暦月",(AZ25/($BC$8/7)),""))</f>
        <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t="str">
        <f>IF($BC$3="４週",SUM(U26:AV26),IF($BC$3="暦月",SUM(U26:AY26),""))</f>
        <v/>
      </c>
      <c r="BA26" s="300"/>
      <c r="BB26" s="301" t="str">
        <f>IF($BC$3="４週",AZ26/4,IF($BC$3="暦月",(AZ26/($BC$8/7)),""))</f>
        <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t="str">
        <f>IF($BC$3="４週",SUM(U28:AV28),IF($BC$3="暦月",SUM(U28:AY28),""))</f>
        <v/>
      </c>
      <c r="BA28" s="297"/>
      <c r="BB28" s="298" t="str">
        <f>IF($BC$3="４週",AZ28/4,IF($BC$3="暦月",(AZ28/($BC$8/7)),""))</f>
        <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t="str">
        <f>IF($BC$3="４週",SUM(U29:AV29),IF($BC$3="暦月",SUM(U29:AY29),""))</f>
        <v/>
      </c>
      <c r="BA29" s="300"/>
      <c r="BB29" s="301" t="str">
        <f>IF($BC$3="４週",AZ29/4,IF($BC$3="暦月",(AZ29/($BC$8/7)),""))</f>
        <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t="str">
        <f>IF($BC$3="４週",SUM(U31:AV31),IF($BC$3="暦月",SUM(U31:AY31),""))</f>
        <v/>
      </c>
      <c r="BA31" s="297"/>
      <c r="BB31" s="298" t="str">
        <f>IF($BC$3="４週",AZ31/4,IF($BC$3="暦月",(AZ31/($BC$8/7)),""))</f>
        <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t="str">
        <f>IF($BC$3="４週",SUM(U32:AV32),IF($BC$3="暦月",SUM(U32:AY32),""))</f>
        <v/>
      </c>
      <c r="BA32" s="300"/>
      <c r="BB32" s="301" t="str">
        <f>IF($BC$3="４週",AZ32/4,IF($BC$3="暦月",(AZ32/($BC$8/7)),""))</f>
        <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t="str">
        <f>IF($BC$3="４週",SUM(U34:AV34),IF($BC$3="暦月",SUM(U34:AY34),""))</f>
        <v/>
      </c>
      <c r="BA34" s="297"/>
      <c r="BB34" s="298" t="str">
        <f>IF($BC$3="４週",AZ34/4,IF($BC$3="暦月",(AZ34/($BC$8/7)),""))</f>
        <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t="str">
        <f>IF($BC$3="４週",SUM(U35:AV35),IF($BC$3="暦月",SUM(U35:AY35),""))</f>
        <v/>
      </c>
      <c r="BA35" s="300"/>
      <c r="BB35" s="301" t="str">
        <f>IF($BC$3="４週",AZ35/4,IF($BC$3="暦月",(AZ35/($BC$8/7)),""))</f>
        <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t="str">
        <f>IF($BC$3="４週",SUM(U37:AV37),IF($BC$3="暦月",SUM(U37:AY37),""))</f>
        <v/>
      </c>
      <c r="BA37" s="297"/>
      <c r="BB37" s="298" t="str">
        <f>IF($BC$3="４週",AZ37/4,IF($BC$3="暦月",(AZ37/($BC$8/7)),""))</f>
        <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t="str">
        <f>IF($BC$3="４週",SUM(U38:AV38),IF($BC$3="暦月",SUM(U38:AY38),""))</f>
        <v/>
      </c>
      <c r="BA38" s="300"/>
      <c r="BB38" s="301" t="str">
        <f>IF($BC$3="４週",AZ38/4,IF($BC$3="暦月",(AZ38/($BC$8/7)),""))</f>
        <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t="str">
        <f>IF($BC$3="４週",SUM(U40:AV40),IF($BC$3="暦月",SUM(U40:AY40),""))</f>
        <v/>
      </c>
      <c r="BA40" s="297"/>
      <c r="BB40" s="298" t="str">
        <f>IF($BC$3="４週",AZ40/4,IF($BC$3="暦月",(AZ40/($BC$8/7)),""))</f>
        <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t="str">
        <f>IF($BC$3="４週",SUM(U41:AV41),IF($BC$3="暦月",SUM(U41:AY41),""))</f>
        <v/>
      </c>
      <c r="BA41" s="300"/>
      <c r="BB41" s="301" t="str">
        <f>IF($BC$3="４週",AZ41/4,IF($BC$3="暦月",(AZ41/($BC$8/7)),""))</f>
        <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t="str">
        <f>IF($BC$3="４週",SUM(U43:AV43),IF($BC$3="暦月",SUM(U43:AY43),""))</f>
        <v/>
      </c>
      <c r="BA43" s="297"/>
      <c r="BB43" s="298" t="str">
        <f>IF($BC$3="４週",AZ43/4,IF($BC$3="暦月",(AZ43/($BC$8/7)),""))</f>
        <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t="str">
        <f>IF($BC$3="４週",SUM(U44:AV44),IF($BC$3="暦月",SUM(U44:AY44),""))</f>
        <v/>
      </c>
      <c r="BA44" s="300"/>
      <c r="BB44" s="301" t="str">
        <f>IF($BC$3="４週",AZ44/4,IF($BC$3="暦月",(AZ44/($BC$8/7)),""))</f>
        <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t="str">
        <f>IF($BC$3="４週",SUM(U46:AV46),IF($BC$3="暦月",SUM(U46:AY46),""))</f>
        <v/>
      </c>
      <c r="BA46" s="297"/>
      <c r="BB46" s="298" t="str">
        <f>IF($BC$3="４週",AZ46/4,IF($BC$3="暦月",(AZ46/($BC$8/7)),""))</f>
        <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t="str">
        <f>IF($BC$3="４週",SUM(U47:AV47),IF($BC$3="暦月",SUM(U47:AY47),""))</f>
        <v/>
      </c>
      <c r="BA47" s="300"/>
      <c r="BB47" s="301" t="str">
        <f>IF($BC$3="４週",AZ47/4,IF($BC$3="暦月",(AZ47/($BC$8/7)),""))</f>
        <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t="str">
        <f>IF($BC$3="４週",SUM(U49:AV49),IF($BC$3="暦月",SUM(U49:AY49),""))</f>
        <v/>
      </c>
      <c r="BA49" s="297"/>
      <c r="BB49" s="298" t="str">
        <f>IF($BC$3="４週",AZ49/4,IF($BC$3="暦月",(AZ49/($BC$8/7)),""))</f>
        <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t="str">
        <f>IF($BC$3="４週",SUM(U50:AV50),IF($BC$3="暦月",SUM(U50:AY50),""))</f>
        <v/>
      </c>
      <c r="BA50" s="300"/>
      <c r="BB50" s="301" t="str">
        <f>IF($BC$3="４週",AZ50/4,IF($BC$3="暦月",(AZ50/($BC$8/7)),""))</f>
        <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t="str">
        <f>IF($BC$3="４週",SUM(U52:AV52),IF($BC$3="暦月",SUM(U52:AY52),""))</f>
        <v/>
      </c>
      <c r="BA52" s="297"/>
      <c r="BB52" s="298" t="str">
        <f>IF($BC$3="４週",AZ52/4,IF($BC$3="暦月",(AZ52/($BC$8/7)),""))</f>
        <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t="str">
        <f>IF($BC$3="４週",SUM(U53:AV53),IF($BC$3="暦月",SUM(U53:AY53),""))</f>
        <v/>
      </c>
      <c r="BA53" s="300"/>
      <c r="BB53" s="301" t="str">
        <f>IF($BC$3="４週",AZ53/4,IF($BC$3="暦月",(AZ53/($BC$8/7)),""))</f>
        <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t="str">
        <f>IF($BC$3="４週",SUM(U55:AV55),IF($BC$3="暦月",SUM(U55:AY55),""))</f>
        <v/>
      </c>
      <c r="BA55" s="297"/>
      <c r="BB55" s="298" t="str">
        <f>IF($BC$3="４週",AZ55/4,IF($BC$3="暦月",(AZ55/($BC$8/7)),""))</f>
        <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t="str">
        <f>IF($BC$3="４週",SUM(U56:AV56),IF($BC$3="暦月",SUM(U56:AY56),""))</f>
        <v/>
      </c>
      <c r="BA56" s="300"/>
      <c r="BB56" s="301" t="str">
        <f>IF($BC$3="４週",AZ56/4,IF($BC$3="暦月",(AZ56/($BC$8/7)),""))</f>
        <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t="str">
        <f>IF($BC$3="４週",SUM(U58:AV58),IF($BC$3="暦月",SUM(U58:AY58),""))</f>
        <v/>
      </c>
      <c r="BA58" s="297"/>
      <c r="BB58" s="298" t="str">
        <f>IF($BC$3="４週",AZ58/4,IF($BC$3="暦月",(AZ58/($BC$8/7)),""))</f>
        <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t="str">
        <f>IF($BC$3="４週",SUM(U59:AV59),IF($BC$3="暦月",SUM(U59:AY59),""))</f>
        <v/>
      </c>
      <c r="BA59" s="300"/>
      <c r="BB59" s="301" t="str">
        <f>IF($BC$3="４週",AZ59/4,IF($BC$3="暦月",(AZ59/($BC$8/7)),""))</f>
        <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t="str">
        <f>IF($BC$3="４週",SUM(U61:AV61),IF($BC$3="暦月",SUM(U61:AY61),""))</f>
        <v/>
      </c>
      <c r="BA61" s="297"/>
      <c r="BB61" s="298" t="str">
        <f>IF($BC$3="４週",AZ61/4,IF($BC$3="暦月",(AZ61/($BC$8/7)),""))</f>
        <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t="str">
        <f>IF($BC$3="４週",SUM(U62:AV62),IF($BC$3="暦月",SUM(U62:AY62),""))</f>
        <v/>
      </c>
      <c r="BA62" s="300"/>
      <c r="BB62" s="301" t="str">
        <f>IF($BC$3="４週",AZ62/4,IF($BC$3="暦月",(AZ62/($BC$8/7)),""))</f>
        <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t="str">
        <f>IF($BC$3="４週",SUM(U64:AV64),IF($BC$3="暦月",SUM(U64:AY64),""))</f>
        <v/>
      </c>
      <c r="BA64" s="297"/>
      <c r="BB64" s="298" t="str">
        <f>IF($BC$3="４週",AZ64/4,IF($BC$3="暦月",(AZ64/($BC$8/7)),""))</f>
        <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t="str">
        <f>IF($BC$3="４週",SUM(U65:AV65),IF($BC$3="暦月",SUM(U65:AY65),""))</f>
        <v/>
      </c>
      <c r="BA65" s="300"/>
      <c r="BB65" s="301" t="str">
        <f>IF($BC$3="４週",AZ65/4,IF($BC$3="暦月",(AZ65/($BC$8/7)),""))</f>
        <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t="str">
        <f>IF($BC$3="４週",SUM(U67:AV67),IF($BC$3="暦月",SUM(U67:AY67),""))</f>
        <v/>
      </c>
      <c r="BA67" s="297"/>
      <c r="BB67" s="298" t="str">
        <f>IF($BC$3="４週",AZ67/4,IF($BC$3="暦月",(AZ67/($BC$8/7)),""))</f>
        <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t="str">
        <f>IF($BC$3="４週",SUM(U68:AV68),IF($BC$3="暦月",SUM(U68:AY68),""))</f>
        <v/>
      </c>
      <c r="BA68" s="300"/>
      <c r="BB68" s="301" t="str">
        <f>IF($BC$3="４週",AZ68/4,IF($BC$3="暦月",(AZ68/($BC$8/7)),""))</f>
        <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t="str">
        <f>IF($BC$3="４週",SUM(U70:AV70),IF($BC$3="暦月",SUM(U70:AY70),""))</f>
        <v/>
      </c>
      <c r="BA70" s="297"/>
      <c r="BB70" s="298" t="str">
        <f>IF($BC$3="４週",AZ70/4,IF($BC$3="暦月",(AZ70/($BC$8/7)),""))</f>
        <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t="str">
        <f>IF($BC$3="４週",SUM(U71:AV71),IF($BC$3="暦月",SUM(U71:AY71),""))</f>
        <v/>
      </c>
      <c r="BA71" s="300"/>
      <c r="BB71" s="301" t="str">
        <f>IF($BC$3="４週",AZ71/4,IF($BC$3="暦月",(AZ71/($BC$8/7)),""))</f>
        <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t="str">
        <f>IF($BC$3="４週",SUM(U73:AV73),IF($BC$3="暦月",SUM(U73:AY73),""))</f>
        <v/>
      </c>
      <c r="BA73" s="297"/>
      <c r="BB73" s="298" t="str">
        <f>IF($BC$3="４週",AZ73/4,IF($BC$3="暦月",(AZ73/($BC$8/7)),""))</f>
        <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t="str">
        <f>IF($BC$3="４週",SUM(U74:AV74),IF($BC$3="暦月",SUM(U74:AY74),""))</f>
        <v/>
      </c>
      <c r="BA74" s="300"/>
      <c r="BB74" s="301" t="str">
        <f>IF($BC$3="４週",AZ74/4,IF($BC$3="暦月",(AZ74/($BC$8/7)),""))</f>
        <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t="str">
        <f>IF($BC$3="４週",SUM(U76:AV76),IF($BC$3="暦月",SUM(U76:AY76),""))</f>
        <v/>
      </c>
      <c r="BA76" s="297"/>
      <c r="BB76" s="298" t="str">
        <f>IF($BC$3="４週",AZ76/4,IF($BC$3="暦月",(AZ76/($BC$8/7)),""))</f>
        <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t="str">
        <f>IF($BC$3="４週",SUM(U77:AV77),IF($BC$3="暦月",SUM(U77:AY77),""))</f>
        <v/>
      </c>
      <c r="BA77" s="300"/>
      <c r="BB77" s="301" t="str">
        <f>IF($BC$3="４週",AZ77/4,IF($BC$3="暦月",(AZ77/($BC$8/7)),""))</f>
        <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t="str">
        <f>IF($BC$3="４週",SUM(U79:AV79),IF($BC$3="暦月",SUM(U79:AY79),""))</f>
        <v/>
      </c>
      <c r="BA79" s="297"/>
      <c r="BB79" s="298" t="str">
        <f>IF($BC$3="４週",AZ79/4,IF($BC$3="暦月",(AZ79/($BC$8/7)),""))</f>
        <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t="str">
        <f>IF($BC$3="４週",SUM(U80:AV80),IF($BC$3="暦月",SUM(U80:AY80),""))</f>
        <v/>
      </c>
      <c r="BA80" s="300"/>
      <c r="BB80" s="301" t="str">
        <f>IF($BC$3="４週",AZ80/4,IF($BC$3="暦月",(AZ80/($BC$8/7)),""))</f>
        <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t="str">
        <f>IF($BC$3="４週",SUM(U82:AV82),IF($BC$3="暦月",SUM(U82:AY82),""))</f>
        <v/>
      </c>
      <c r="BA82" s="297"/>
      <c r="BB82" s="298" t="str">
        <f>IF($BC$3="４週",AZ82/4,IF($BC$3="暦月",(AZ82/($BC$8/7)),""))</f>
        <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t="str">
        <f>IF($BC$3="４週",SUM(U83:AV83),IF($BC$3="暦月",SUM(U83:AY83),""))</f>
        <v/>
      </c>
      <c r="BA83" s="300"/>
      <c r="BB83" s="301" t="str">
        <f>IF($BC$3="４週",AZ83/4,IF($BC$3="暦月",(AZ83/($BC$8/7)),""))</f>
        <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t="str">
        <f>IF($BC$3="４週",SUM(U85:AV85),IF($BC$3="暦月",SUM(U85:AY85),""))</f>
        <v/>
      </c>
      <c r="BA85" s="297"/>
      <c r="BB85" s="298" t="str">
        <f>IF($BC$3="４週",AZ85/4,IF($BC$3="暦月",(AZ85/($BC$8/7)),""))</f>
        <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t="str">
        <f>IF($BC$3="４週",SUM(U86:AV86),IF($BC$3="暦月",SUM(U86:AY86),""))</f>
        <v/>
      </c>
      <c r="BA86" s="300"/>
      <c r="BB86" s="301" t="str">
        <f>IF($BC$3="４週",AZ86/4,IF($BC$3="暦月",(AZ86/($BC$8/7)),""))</f>
        <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t="str">
        <f>IF($BC$3="４週",SUM(U88:AV88),IF($BC$3="暦月",SUM(U88:AY88),""))</f>
        <v/>
      </c>
      <c r="BA88" s="297"/>
      <c r="BB88" s="298" t="str">
        <f>IF($BC$3="４週",AZ88/4,IF($BC$3="暦月",(AZ88/($BC$8/7)),""))</f>
        <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t="str">
        <f>IF($BC$3="４週",SUM(U89:AV89),IF($BC$3="暦月",SUM(U89:AY89),""))</f>
        <v/>
      </c>
      <c r="BA89" s="300"/>
      <c r="BB89" s="301" t="str">
        <f>IF($BC$3="４週",AZ89/4,IF($BC$3="暦月",(AZ89/($BC$8/7)),""))</f>
        <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t="str">
        <f>IF($BC$3="４週",SUM(U91:AV91),IF($BC$3="暦月",SUM(U91:AY91),""))</f>
        <v/>
      </c>
      <c r="BA91" s="297"/>
      <c r="BB91" s="298" t="str">
        <f>IF($BC$3="４週",AZ91/4,IF($BC$3="暦月",(AZ91/($BC$8/7)),""))</f>
        <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t="str">
        <f>IF($BC$3="４週",SUM(U92:AV92),IF($BC$3="暦月",SUM(U92:AY92),""))</f>
        <v/>
      </c>
      <c r="BA92" s="300"/>
      <c r="BB92" s="301" t="str">
        <f>IF($BC$3="４週",AZ92/4,IF($BC$3="暦月",(AZ92/($BC$8/7)),""))</f>
        <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t="str">
        <f>IF($BC$3="４週",SUM(U94:AV94),IF($BC$3="暦月",SUM(U94:AY94),""))</f>
        <v/>
      </c>
      <c r="BA94" s="297"/>
      <c r="BB94" s="298" t="str">
        <f>IF($BC$3="４週",AZ94/4,IF($BC$3="暦月",(AZ94/($BC$8/7)),""))</f>
        <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t="str">
        <f>IF($BC$3="４週",SUM(U95:AV95),IF($BC$3="暦月",SUM(U95:AY95),""))</f>
        <v/>
      </c>
      <c r="BA95" s="300"/>
      <c r="BB95" s="301" t="str">
        <f>IF($BC$3="４週",AZ95/4,IF($BC$3="暦月",(AZ95/($BC$8/7)),""))</f>
        <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t="str">
        <f>IF($BC$3="４週",SUM(U97:AV97),IF($BC$3="暦月",SUM(U97:AY97),""))</f>
        <v/>
      </c>
      <c r="BA97" s="297"/>
      <c r="BB97" s="298" t="str">
        <f>IF($BC$3="４週",AZ97/4,IF($BC$3="暦月",(AZ97/($BC$8/7)),""))</f>
        <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t="str">
        <f>IF($BC$3="４週",SUM(U98:AV98),IF($BC$3="暦月",SUM(U98:AY98),""))</f>
        <v/>
      </c>
      <c r="BA98" s="300"/>
      <c r="BB98" s="301" t="str">
        <f>IF($BC$3="４週",AZ98/4,IF($BC$3="暦月",(AZ98/($BC$8/7)),""))</f>
        <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t="str">
        <f>IF($BC$3="４週",SUM(U100:AV100),IF($BC$3="暦月",SUM(U100:AY100),""))</f>
        <v/>
      </c>
      <c r="BA100" s="297"/>
      <c r="BB100" s="298" t="str">
        <f>IF($BC$3="４週",AZ100/4,IF($BC$3="暦月",(AZ100/($BC$8/7)),""))</f>
        <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t="str">
        <f>IF($BC$3="４週",SUM(U101:AV101),IF($BC$3="暦月",SUM(U101:AY101),""))</f>
        <v/>
      </c>
      <c r="BA101" s="300"/>
      <c r="BB101" s="301" t="str">
        <f>IF($BC$3="４週",AZ101/4,IF($BC$3="暦月",(AZ101/($BC$8/7)),""))</f>
        <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t="str">
        <f>IF($BC$3="４週",SUM(U103:AV103),IF($BC$3="暦月",SUM(U103:AY103),""))</f>
        <v/>
      </c>
      <c r="BA103" s="297"/>
      <c r="BB103" s="298" t="str">
        <f>IF($BC$3="４週",AZ103/4,IF($BC$3="暦月",(AZ103/($BC$8/7)),""))</f>
        <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t="str">
        <f>IF($BC$3="４週",SUM(U104:AV104),IF($BC$3="暦月",SUM(U104:AY104),""))</f>
        <v/>
      </c>
      <c r="BA104" s="300"/>
      <c r="BB104" s="301" t="str">
        <f>IF($BC$3="４週",AZ104/4,IF($BC$3="暦月",(AZ104/($BC$8/7)),""))</f>
        <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t="str">
        <f>IF($BC$3="４週",SUM(U106:AV106),IF($BC$3="暦月",SUM(U106:AY106),""))</f>
        <v/>
      </c>
      <c r="BA106" s="297"/>
      <c r="BB106" s="298" t="str">
        <f>IF($BC$3="４週",AZ106/4,IF($BC$3="暦月",(AZ106/($BC$8/7)),""))</f>
        <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t="str">
        <f>IF($BC$3="４週",SUM(U107:AV107),IF($BC$3="暦月",SUM(U107:AY107),""))</f>
        <v/>
      </c>
      <c r="BA107" s="300"/>
      <c r="BB107" s="301" t="str">
        <f>IF($BC$3="４週",AZ107/4,IF($BC$3="暦月",(AZ107/($BC$8/7)),""))</f>
        <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t="str">
        <f>IF($BC$3="４週",SUM(U109:AV109),IF($BC$3="暦月",SUM(U109:AY109),""))</f>
        <v/>
      </c>
      <c r="BA109" s="297"/>
      <c r="BB109" s="298" t="str">
        <f>IF($BC$3="４週",AZ109/4,IF($BC$3="暦月",(AZ109/($BC$8/7)),""))</f>
        <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t="str">
        <f>IF($BC$3="４週",SUM(U110:AV110),IF($BC$3="暦月",SUM(U110:AY110),""))</f>
        <v/>
      </c>
      <c r="BA110" s="300"/>
      <c r="BB110" s="301" t="str">
        <f>IF($BC$3="４週",AZ110/4,IF($BC$3="暦月",(AZ110/($BC$8/7)),""))</f>
        <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t="str">
        <f>IF($BC$3="４週",SUM(U112:AV112),IF($BC$3="暦月",SUM(U112:AY112),""))</f>
        <v/>
      </c>
      <c r="BA112" s="297"/>
      <c r="BB112" s="298" t="str">
        <f>IF($BC$3="４週",AZ112/4,IF($BC$3="暦月",(AZ112/($BC$8/7)),""))</f>
        <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t="str">
        <f>IF($BC$3="４週",SUM(U113:AV113),IF($BC$3="暦月",SUM(U113:AY113),""))</f>
        <v/>
      </c>
      <c r="BA113" s="300"/>
      <c r="BB113" s="301" t="str">
        <f>IF($BC$3="４週",AZ113/4,IF($BC$3="暦月",(AZ113/($BC$8/7)),""))</f>
        <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t="str">
        <f>IF($BC$3="４週",SUM(U115:AV115),IF($BC$3="暦月",SUM(U115:AY115),""))</f>
        <v/>
      </c>
      <c r="BA115" s="297"/>
      <c r="BB115" s="298" t="str">
        <f>IF($BC$3="４週",AZ115/4,IF($BC$3="暦月",(AZ115/($BC$8/7)),""))</f>
        <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t="str">
        <f>IF($BC$3="４週",SUM(U116:AV116),IF($BC$3="暦月",SUM(U116:AY116),""))</f>
        <v/>
      </c>
      <c r="BA116" s="300"/>
      <c r="BB116" s="301" t="str">
        <f>IF($BC$3="４週",AZ116/4,IF($BC$3="暦月",(AZ116/($BC$8/7)),""))</f>
        <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t="str">
        <f>IF($BC$3="４週",SUM(U118:AV118),IF($BC$3="暦月",SUM(U118:AY118),""))</f>
        <v/>
      </c>
      <c r="BA118" s="297"/>
      <c r="BB118" s="298" t="str">
        <f>IF($BC$3="４週",AZ118/4,IF($BC$3="暦月",(AZ118/($BC$8/7)),""))</f>
        <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t="str">
        <f>IF($BC$3="４週",SUM(U119:AV119),IF($BC$3="暦月",SUM(U119:AY119),""))</f>
        <v/>
      </c>
      <c r="BA119" s="300"/>
      <c r="BB119" s="301" t="str">
        <f>IF($BC$3="４週",AZ119/4,IF($BC$3="暦月",(AZ119/($BC$8/7)),""))</f>
        <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t="str">
        <f>IF($BC$3="４週",SUM(U121:AV121),IF($BC$3="暦月",SUM(U121:AY121),""))</f>
        <v/>
      </c>
      <c r="BA121" s="297"/>
      <c r="BB121" s="298" t="str">
        <f>IF($BC$3="４週",AZ121/4,IF($BC$3="暦月",(AZ121/($BC$8/7)),""))</f>
        <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t="str">
        <f>IF($BC$3="４週",SUM(U122:AV122),IF($BC$3="暦月",SUM(U122:AY122),""))</f>
        <v/>
      </c>
      <c r="BA122" s="300"/>
      <c r="BB122" s="301" t="str">
        <f>IF($BC$3="４週",AZ122/4,IF($BC$3="暦月",(AZ122/($BC$8/7)),""))</f>
        <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t="str">
        <f>IF($BC$3="４週",SUM(U124:AV124),IF($BC$3="暦月",SUM(U124:AY124),""))</f>
        <v/>
      </c>
      <c r="BA124" s="297"/>
      <c r="BB124" s="298" t="str">
        <f>IF($BC$3="４週",AZ124/4,IF($BC$3="暦月",(AZ124/($BC$8/7)),""))</f>
        <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t="str">
        <f>IF($BC$3="４週",SUM(U125:AV125),IF($BC$3="暦月",SUM(U125:AY125),""))</f>
        <v/>
      </c>
      <c r="BA125" s="300"/>
      <c r="BB125" s="301" t="str">
        <f>IF($BC$3="４週",AZ125/4,IF($BC$3="暦月",(AZ125/($BC$8/7)),""))</f>
        <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t="str">
        <f>IF($BC$3="４週",SUM(U127:AV127),IF($BC$3="暦月",SUM(U127:AY127),""))</f>
        <v/>
      </c>
      <c r="BA127" s="297"/>
      <c r="BB127" s="298" t="str">
        <f>IF($BC$3="４週",AZ127/4,IF($BC$3="暦月",(AZ127/($BC$8/7)),""))</f>
        <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t="str">
        <f>IF($BC$3="４週",SUM(U128:AV128),IF($BC$3="暦月",SUM(U128:AY128),""))</f>
        <v/>
      </c>
      <c r="BA128" s="300"/>
      <c r="BB128" s="301" t="str">
        <f>IF($BC$3="４週",AZ128/4,IF($BC$3="暦月",(AZ128/($BC$8/7)),""))</f>
        <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t="str">
        <f>IF($BC$3="４週",SUM(U130:AV130),IF($BC$3="暦月",SUM(U130:AY130),""))</f>
        <v/>
      </c>
      <c r="BA130" s="297"/>
      <c r="BB130" s="298" t="str">
        <f>IF($BC$3="４週",AZ130/4,IF($BC$3="暦月",(AZ130/($BC$8/7)),""))</f>
        <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t="str">
        <f>IF($BC$3="４週",SUM(U131:AV131),IF($BC$3="暦月",SUM(U131:AY131),""))</f>
        <v/>
      </c>
      <c r="BA131" s="300"/>
      <c r="BB131" s="301" t="str">
        <f>IF($BC$3="４週",AZ131/4,IF($BC$3="暦月",(AZ131/($BC$8/7)),""))</f>
        <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t="str">
        <f>IF($BC$3="４週",SUM(U133:AV133),IF($BC$3="暦月",SUM(U133:AY133),""))</f>
        <v/>
      </c>
      <c r="BA133" s="297"/>
      <c r="BB133" s="298" t="str">
        <f>IF($BC$3="４週",AZ133/4,IF($BC$3="暦月",(AZ133/($BC$8/7)),""))</f>
        <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t="str">
        <f>IF($BC$3="４週",SUM(U134:AV134),IF($BC$3="暦月",SUM(U134:AY134),""))</f>
        <v/>
      </c>
      <c r="BA134" s="300"/>
      <c r="BB134" s="301" t="str">
        <f>IF($BC$3="４週",AZ134/4,IF($BC$3="暦月",(AZ134/($BC$8/7)),""))</f>
        <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t="str">
        <f>IF($BC$3="４週",SUM(U136:AV136),IF($BC$3="暦月",SUM(U136:AY136),""))</f>
        <v/>
      </c>
      <c r="BA136" s="297"/>
      <c r="BB136" s="298" t="str">
        <f>IF($BC$3="４週",AZ136/4,IF($BC$3="暦月",(AZ136/($BC$8/7)),""))</f>
        <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t="str">
        <f>IF($BC$3="４週",SUM(U137:AV137),IF($BC$3="暦月",SUM(U137:AY137),""))</f>
        <v/>
      </c>
      <c r="BA137" s="300"/>
      <c r="BB137" s="301" t="str">
        <f>IF($BC$3="４週",AZ137/4,IF($BC$3="暦月",(AZ137/($BC$8/7)),""))</f>
        <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t="str">
        <f>IF($BC$3="４週",SUM(U139:AV139),IF($BC$3="暦月",SUM(U139:AY139),""))</f>
        <v/>
      </c>
      <c r="BA139" s="297"/>
      <c r="BB139" s="298" t="str">
        <f>IF($BC$3="４週",AZ139/4,IF($BC$3="暦月",(AZ139/($BC$8/7)),""))</f>
        <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t="str">
        <f>IF($BC$3="４週",SUM(U140:AV140),IF($BC$3="暦月",SUM(U140:AY140),""))</f>
        <v/>
      </c>
      <c r="BA140" s="300"/>
      <c r="BB140" s="301" t="str">
        <f>IF($BC$3="４週",AZ140/4,IF($BC$3="暦月",(AZ140/($BC$8/7)),""))</f>
        <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t="str">
        <f>IF($BC$3="４週",SUM(U142:AV142),IF($BC$3="暦月",SUM(U142:AY142),""))</f>
        <v/>
      </c>
      <c r="BA142" s="297"/>
      <c r="BB142" s="298" t="str">
        <f>IF($BC$3="４週",AZ142/4,IF($BC$3="暦月",(AZ142/($BC$8/7)),""))</f>
        <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t="str">
        <f>IF($BC$3="４週",SUM(U143:AV143),IF($BC$3="暦月",SUM(U143:AY143),""))</f>
        <v/>
      </c>
      <c r="BA143" s="300"/>
      <c r="BB143" s="301" t="str">
        <f>IF($BC$3="４週",AZ143/4,IF($BC$3="暦月",(AZ143/($BC$8/7)),""))</f>
        <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t="str">
        <f>IF($BC$3="４週",SUM(U145:AV145),IF($BC$3="暦月",SUM(U145:AY145),""))</f>
        <v/>
      </c>
      <c r="BA145" s="297"/>
      <c r="BB145" s="298" t="str">
        <f>IF($BC$3="４週",AZ145/4,IF($BC$3="暦月",(AZ145/($BC$8/7)),""))</f>
        <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t="str">
        <f>IF($BC$3="４週",SUM(U146:AV146),IF($BC$3="暦月",SUM(U146:AY146),""))</f>
        <v/>
      </c>
      <c r="BA146" s="300"/>
      <c r="BB146" s="301" t="str">
        <f>IF($BC$3="４週",AZ146/4,IF($BC$3="暦月",(AZ146/($BC$8/7)),""))</f>
        <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t="str">
        <f>IF($BC$3="４週",SUM(U148:AV148),IF($BC$3="暦月",SUM(U148:AY148),""))</f>
        <v/>
      </c>
      <c r="BA148" s="297"/>
      <c r="BB148" s="298" t="str">
        <f>IF($BC$3="４週",AZ148/4,IF($BC$3="暦月",(AZ148/($BC$8/7)),""))</f>
        <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t="str">
        <f>IF($BC$3="４週",SUM(U149:AV149),IF($BC$3="暦月",SUM(U149:AY149),""))</f>
        <v/>
      </c>
      <c r="BA149" s="300"/>
      <c r="BB149" s="301" t="str">
        <f>IF($BC$3="４週",AZ149/4,IF($BC$3="暦月",(AZ149/($BC$8/7)),""))</f>
        <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t="str">
        <f>IF($BC$3="４週",SUM(U151:AV151),IF($BC$3="暦月",SUM(U151:AY151),""))</f>
        <v/>
      </c>
      <c r="BA151" s="297"/>
      <c r="BB151" s="298" t="str">
        <f>IF($BC$3="４週",AZ151/4,IF($BC$3="暦月",(AZ151/($BC$8/7)),""))</f>
        <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t="str">
        <f>IF($BC$3="４週",SUM(U152:AV152),IF($BC$3="暦月",SUM(U152:AY152),""))</f>
        <v/>
      </c>
      <c r="BA152" s="300"/>
      <c r="BB152" s="301" t="str">
        <f>IF($BC$3="４週",AZ152/4,IF($BC$3="暦月",(AZ152/($BC$8/7)),""))</f>
        <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t="str">
        <f>IF($BC$3="４週",SUM(U154:AV154),IF($BC$3="暦月",SUM(U154:AY154),""))</f>
        <v/>
      </c>
      <c r="BA154" s="297"/>
      <c r="BB154" s="298" t="str">
        <f>IF($BC$3="４週",AZ154/4,IF($BC$3="暦月",(AZ154/($BC$8/7)),""))</f>
        <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t="str">
        <f>IF($BC$3="４週",SUM(U155:AV155),IF($BC$3="暦月",SUM(U155:AY155),""))</f>
        <v/>
      </c>
      <c r="BA155" s="300"/>
      <c r="BB155" s="301" t="str">
        <f>IF($BC$3="４週",AZ155/4,IF($BC$3="暦月",(AZ155/($BC$8/7)),""))</f>
        <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t="str">
        <f>IF($BC$3="４週",SUM(U157:AV157),IF($BC$3="暦月",SUM(U157:AY157),""))</f>
        <v/>
      </c>
      <c r="BA157" s="297"/>
      <c r="BB157" s="298" t="str">
        <f>IF($BC$3="４週",AZ157/4,IF($BC$3="暦月",(AZ157/($BC$8/7)),""))</f>
        <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t="str">
        <f>IF($BC$3="４週",SUM(U158:AV158),IF($BC$3="暦月",SUM(U158:AY158),""))</f>
        <v/>
      </c>
      <c r="BA158" s="300"/>
      <c r="BB158" s="301" t="str">
        <f>IF($BC$3="４週",AZ158/4,IF($BC$3="暦月",(AZ158/($BC$8/7)),""))</f>
        <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t="str">
        <f>IF($BC$3="４週",SUM(U160:AV160),IF($BC$3="暦月",SUM(U160:AY160),""))</f>
        <v/>
      </c>
      <c r="BA160" s="297"/>
      <c r="BB160" s="298" t="str">
        <f>IF($BC$3="４週",AZ160/4,IF($BC$3="暦月",(AZ160/($BC$8/7)),""))</f>
        <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t="str">
        <f>IF($BC$3="４週",SUM(U161:AV161),IF($BC$3="暦月",SUM(U161:AY161),""))</f>
        <v/>
      </c>
      <c r="BA161" s="300"/>
      <c r="BB161" s="301" t="str">
        <f>IF($BC$3="４週",AZ161/4,IF($BC$3="暦月",(AZ161/($BC$8/7)),""))</f>
        <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t="str">
        <f>IF($BC$3="４週",SUM(U163:AV163),IF($BC$3="暦月",SUM(U163:AY163),""))</f>
        <v/>
      </c>
      <c r="BA163" s="297"/>
      <c r="BB163" s="298" t="str">
        <f>IF($BC$3="４週",AZ163/4,IF($BC$3="暦月",(AZ163/($BC$8/7)),""))</f>
        <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t="str">
        <f>IF($BC$3="４週",SUM(U164:AV164),IF($BC$3="暦月",SUM(U164:AY164),""))</f>
        <v/>
      </c>
      <c r="BA164" s="300"/>
      <c r="BB164" s="301" t="str">
        <f>IF($BC$3="４週",AZ164/4,IF($BC$3="暦月",(AZ164/($BC$8/7)),""))</f>
        <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t="str">
        <f>IF($BC$3="４週",SUM(U166:AV166),IF($BC$3="暦月",SUM(U166:AY166),""))</f>
        <v/>
      </c>
      <c r="BA166" s="297"/>
      <c r="BB166" s="298" t="str">
        <f>IF($BC$3="４週",AZ166/4,IF($BC$3="暦月",(AZ166/($BC$8/7)),""))</f>
        <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t="str">
        <f>IF($BC$3="４週",SUM(U167:AV167),IF($BC$3="暦月",SUM(U167:AY167),""))</f>
        <v/>
      </c>
      <c r="BA167" s="300"/>
      <c r="BB167" s="301" t="str">
        <f>IF($BC$3="４週",AZ167/4,IF($BC$3="暦月",(AZ167/($BC$8/7)),""))</f>
        <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t="str">
        <f>IF($BC$3="４週",SUM(U169:AV169),IF($BC$3="暦月",SUM(U169:AY169),""))</f>
        <v/>
      </c>
      <c r="BA169" s="297"/>
      <c r="BB169" s="298" t="str">
        <f>IF($BC$3="４週",AZ169/4,IF($BC$3="暦月",(AZ169/($BC$8/7)),""))</f>
        <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t="str">
        <f>IF($BC$3="４週",SUM(U170:AV170),IF($BC$3="暦月",SUM(U170:AY170),""))</f>
        <v/>
      </c>
      <c r="BA170" s="300"/>
      <c r="BB170" s="301" t="str">
        <f>IF($BC$3="４週",AZ170/4,IF($BC$3="暦月",(AZ170/($BC$8/7)),""))</f>
        <v/>
      </c>
      <c r="BC170" s="300"/>
      <c r="BD170" s="293"/>
      <c r="BE170" s="294"/>
      <c r="BF170" s="294"/>
      <c r="BG170" s="294"/>
      <c r="BH170" s="295"/>
    </row>
    <row r="171" spans="2:60" ht="20.25" customHeight="1" x14ac:dyDescent="0.4">
      <c r="B171" s="328" t="s">
        <v>209</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210</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211</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212</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t="str">
        <f>IF($BC$3="４週",SUM(U174:AV174),IF($BC$3="暦月",SUM(U174:AY174),""))</f>
        <v/>
      </c>
      <c r="BA174" s="335"/>
      <c r="BB174" s="319"/>
      <c r="BC174" s="320"/>
      <c r="BD174" s="320"/>
      <c r="BE174" s="320"/>
      <c r="BF174" s="320"/>
      <c r="BG174" s="320"/>
      <c r="BH174" s="321"/>
    </row>
    <row r="175" spans="2:60" ht="20.25" customHeight="1" thickBot="1" x14ac:dyDescent="0.45">
      <c r="B175" s="325" t="s">
        <v>213</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t="str">
        <f>IF($BC$3="４週",SUM(U175:AV175),IF($BC$3="暦月",SUM(U175:AY175),""))</f>
        <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tabSelected="1" view="pageBreakPreview" zoomScale="50" zoomScaleNormal="55" zoomScaleSheetLayoutView="5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228</v>
      </c>
      <c r="D1" s="5"/>
      <c r="E1" s="5"/>
      <c r="F1" s="5"/>
      <c r="G1" s="5"/>
      <c r="H1" s="5"/>
      <c r="K1" s="7" t="s">
        <v>0</v>
      </c>
      <c r="N1" s="5"/>
      <c r="O1" s="5"/>
      <c r="P1" s="5"/>
      <c r="Q1" s="5"/>
      <c r="R1" s="5"/>
      <c r="S1" s="5"/>
      <c r="T1" s="5"/>
      <c r="U1" s="5"/>
      <c r="AQ1" s="9" t="s">
        <v>30</v>
      </c>
      <c r="AR1" s="384" t="s">
        <v>176</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c r="AB2" s="386"/>
      <c r="AC2" s="112" t="s">
        <v>28</v>
      </c>
      <c r="AD2" s="387" t="str">
        <f>IF(AA2=0,"",YEAR(DATE(2018+AA2,1,1)))</f>
        <v/>
      </c>
      <c r="AE2" s="387"/>
      <c r="AF2" s="113" t="s">
        <v>29</v>
      </c>
      <c r="AG2" s="113" t="s">
        <v>1</v>
      </c>
      <c r="AH2" s="386"/>
      <c r="AI2" s="386"/>
      <c r="AJ2" s="113" t="s">
        <v>24</v>
      </c>
      <c r="AQ2" s="9" t="s">
        <v>31</v>
      </c>
      <c r="AR2" s="386"/>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c r="BD3" s="338"/>
      <c r="BE3" s="338"/>
      <c r="BF3" s="339"/>
      <c r="BG3" s="9"/>
    </row>
    <row r="4" spans="2:65" s="8" customFormat="1" ht="20.25" customHeight="1" x14ac:dyDescent="0.4">
      <c r="H4" s="7"/>
      <c r="K4" s="7"/>
      <c r="M4" s="9"/>
      <c r="N4" s="9"/>
      <c r="O4" s="9"/>
      <c r="P4" s="9"/>
      <c r="Q4" s="9"/>
      <c r="R4" s="9"/>
      <c r="S4" s="9"/>
      <c r="AA4" s="35"/>
      <c r="AB4" s="35"/>
      <c r="AC4" s="36"/>
      <c r="AD4" s="37"/>
      <c r="AE4" s="36"/>
      <c r="BB4" s="38" t="s">
        <v>133</v>
      </c>
      <c r="BC4" s="337"/>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169</v>
      </c>
      <c r="AN6" s="6"/>
      <c r="AO6" s="6"/>
      <c r="AP6" s="6"/>
      <c r="AQ6" s="6"/>
      <c r="AR6" s="6"/>
      <c r="AS6" s="6"/>
      <c r="AU6" s="111"/>
      <c r="AV6" s="111"/>
      <c r="AW6" s="2"/>
      <c r="AX6" s="6"/>
      <c r="AY6" s="244"/>
      <c r="AZ6" s="245"/>
      <c r="BA6" s="2" t="s">
        <v>22</v>
      </c>
      <c r="BB6" s="6"/>
      <c r="BC6" s="244"/>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t="e">
        <f>DAY(EOMONTH(DATE(AD2,AH2,1),0))</f>
        <v>#VALUE!</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199</v>
      </c>
      <c r="AR10" s="70"/>
      <c r="AS10" s="70"/>
      <c r="AT10" s="77"/>
      <c r="AU10" s="66"/>
      <c r="AV10" s="78"/>
      <c r="AW10" s="78"/>
      <c r="AX10" s="78"/>
      <c r="AY10" s="66"/>
      <c r="AZ10" s="66"/>
      <c r="BA10" s="67" t="s">
        <v>197</v>
      </c>
      <c r="BB10" s="66"/>
      <c r="BC10" s="244"/>
      <c r="BD10" s="245"/>
      <c r="BE10" s="2" t="s">
        <v>198</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200</v>
      </c>
      <c r="AJ12" s="69"/>
      <c r="AK12" s="77"/>
      <c r="AL12" s="71"/>
      <c r="AM12" s="72"/>
      <c r="AN12" s="66"/>
      <c r="AO12" s="77"/>
      <c r="AP12" s="77"/>
      <c r="AQ12" s="77"/>
      <c r="AR12" s="77"/>
      <c r="AS12" s="73" t="s">
        <v>201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184</v>
      </c>
      <c r="AP13" s="73"/>
      <c r="AQ13" s="79"/>
      <c r="AR13" s="79"/>
      <c r="AS13" s="73" t="s">
        <v>95</v>
      </c>
      <c r="AT13" s="70"/>
      <c r="AU13" s="70"/>
      <c r="AV13" s="70"/>
      <c r="AW13" s="70"/>
      <c r="AX13" s="70"/>
      <c r="AY13" s="70"/>
      <c r="AZ13" s="70"/>
      <c r="BA13" s="70"/>
      <c r="BB13" s="345"/>
      <c r="BC13" s="346"/>
      <c r="BD13" s="347"/>
      <c r="BE13" s="76" t="s">
        <v>17</v>
      </c>
      <c r="BF13" s="345"/>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185</v>
      </c>
      <c r="AP14" s="241"/>
      <c r="AQ14" s="241"/>
      <c r="AR14" s="80"/>
      <c r="AS14" s="73" t="s">
        <v>96</v>
      </c>
      <c r="AT14" s="70"/>
      <c r="AU14" s="70"/>
      <c r="AV14" s="70"/>
      <c r="AW14" s="70"/>
      <c r="AX14" s="70"/>
      <c r="AY14" s="70"/>
      <c r="AZ14" s="70"/>
      <c r="BA14" s="70"/>
      <c r="BB14" s="345"/>
      <c r="BC14" s="346"/>
      <c r="BD14" s="347"/>
      <c r="BE14" s="76" t="s">
        <v>17</v>
      </c>
      <c r="BF14" s="345"/>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202</v>
      </c>
      <c r="D16" s="352"/>
      <c r="E16" s="353"/>
      <c r="F16" s="183"/>
      <c r="G16" s="186"/>
      <c r="H16" s="360" t="s">
        <v>203</v>
      </c>
      <c r="I16" s="363" t="s">
        <v>204</v>
      </c>
      <c r="J16" s="352"/>
      <c r="K16" s="352"/>
      <c r="L16" s="353"/>
      <c r="M16" s="363" t="s">
        <v>205</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206</v>
      </c>
      <c r="AJ16" s="116"/>
      <c r="AK16" s="116"/>
      <c r="AL16" s="116"/>
      <c r="AM16" s="116"/>
      <c r="AN16" s="116" t="s">
        <v>165</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207</v>
      </c>
      <c r="BC16" s="373"/>
      <c r="BD16" s="351" t="s">
        <v>208</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t="str">
        <f>IF($BC$3="４週",SUM(U22:AV22),IF($BC$3="暦月",SUM(U22:AY22),""))</f>
        <v/>
      </c>
      <c r="BA22" s="297"/>
      <c r="BB22" s="298" t="str">
        <f>IF($BC$3="４週",AZ22/4,IF($BC$3="暦月",(AZ22/($BC$8/7)),""))</f>
        <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t="str">
        <f>IF($BC$3="４週",SUM(U23:AV23),IF($BC$3="暦月",SUM(U23:AY23),""))</f>
        <v/>
      </c>
      <c r="BA23" s="300"/>
      <c r="BB23" s="301" t="str">
        <f>IF($BC$3="４週",AZ23/4,IF($BC$3="暦月",(AZ23/($BC$8/7)),""))</f>
        <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t="str">
        <f>IF($BC$3="４週",SUM(U25:AV25),IF($BC$3="暦月",SUM(U25:AY25),""))</f>
        <v/>
      </c>
      <c r="BA25" s="297"/>
      <c r="BB25" s="298" t="str">
        <f>IF($BC$3="４週",AZ25/4,IF($BC$3="暦月",(AZ25/($BC$8/7)),""))</f>
        <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t="str">
        <f>IF($BC$3="４週",SUM(U26:AV26),IF($BC$3="暦月",SUM(U26:AY26),""))</f>
        <v/>
      </c>
      <c r="BA26" s="300"/>
      <c r="BB26" s="301" t="str">
        <f>IF($BC$3="４週",AZ26/4,IF($BC$3="暦月",(AZ26/($BC$8/7)),""))</f>
        <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t="str">
        <f>IF($BC$3="４週",SUM(U28:AV28),IF($BC$3="暦月",SUM(U28:AY28),""))</f>
        <v/>
      </c>
      <c r="BA28" s="297"/>
      <c r="BB28" s="298" t="str">
        <f>IF($BC$3="４週",AZ28/4,IF($BC$3="暦月",(AZ28/($BC$8/7)),""))</f>
        <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t="str">
        <f>IF($BC$3="４週",SUM(U29:AV29),IF($BC$3="暦月",SUM(U29:AY29),""))</f>
        <v/>
      </c>
      <c r="BA29" s="300"/>
      <c r="BB29" s="301" t="str">
        <f>IF($BC$3="４週",AZ29/4,IF($BC$3="暦月",(AZ29/($BC$8/7)),""))</f>
        <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t="str">
        <f>IF($BC$3="４週",SUM(U31:AV31),IF($BC$3="暦月",SUM(U31:AY31),""))</f>
        <v/>
      </c>
      <c r="BA31" s="297"/>
      <c r="BB31" s="298" t="str">
        <f>IF($BC$3="４週",AZ31/4,IF($BC$3="暦月",(AZ31/($BC$8/7)),""))</f>
        <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t="str">
        <f>IF($BC$3="４週",SUM(U32:AV32),IF($BC$3="暦月",SUM(U32:AY32),""))</f>
        <v/>
      </c>
      <c r="BA32" s="300"/>
      <c r="BB32" s="301" t="str">
        <f>IF($BC$3="４週",AZ32/4,IF($BC$3="暦月",(AZ32/($BC$8/7)),""))</f>
        <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t="str">
        <f>IF($BC$3="４週",SUM(U34:AV34),IF($BC$3="暦月",SUM(U34:AY34),""))</f>
        <v/>
      </c>
      <c r="BA34" s="297"/>
      <c r="BB34" s="298" t="str">
        <f>IF($BC$3="４週",AZ34/4,IF($BC$3="暦月",(AZ34/($BC$8/7)),""))</f>
        <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t="str">
        <f>IF($BC$3="４週",SUM(U35:AV35),IF($BC$3="暦月",SUM(U35:AY35),""))</f>
        <v/>
      </c>
      <c r="BA35" s="300"/>
      <c r="BB35" s="301" t="str">
        <f>IF($BC$3="４週",AZ35/4,IF($BC$3="暦月",(AZ35/($BC$8/7)),""))</f>
        <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t="str">
        <f>IF($BC$3="４週",SUM(U37:AV37),IF($BC$3="暦月",SUM(U37:AY37),""))</f>
        <v/>
      </c>
      <c r="BA37" s="297"/>
      <c r="BB37" s="298" t="str">
        <f>IF($BC$3="４週",AZ37/4,IF($BC$3="暦月",(AZ37/($BC$8/7)),""))</f>
        <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t="str">
        <f>IF($BC$3="４週",SUM(U38:AV38),IF($BC$3="暦月",SUM(U38:AY38),""))</f>
        <v/>
      </c>
      <c r="BA38" s="300"/>
      <c r="BB38" s="301" t="str">
        <f>IF($BC$3="４週",AZ38/4,IF($BC$3="暦月",(AZ38/($BC$8/7)),""))</f>
        <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t="str">
        <f>IF($BC$3="４週",SUM(U40:AV40),IF($BC$3="暦月",SUM(U40:AY40),""))</f>
        <v/>
      </c>
      <c r="BA40" s="297"/>
      <c r="BB40" s="298" t="str">
        <f>IF($BC$3="４週",AZ40/4,IF($BC$3="暦月",(AZ40/($BC$8/7)),""))</f>
        <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t="str">
        <f>IF($BC$3="４週",SUM(U41:AV41),IF($BC$3="暦月",SUM(U41:AY41),""))</f>
        <v/>
      </c>
      <c r="BA41" s="300"/>
      <c r="BB41" s="301" t="str">
        <f>IF($BC$3="４週",AZ41/4,IF($BC$3="暦月",(AZ41/($BC$8/7)),""))</f>
        <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t="str">
        <f>IF($BC$3="４週",SUM(U43:AV43),IF($BC$3="暦月",SUM(U43:AY43),""))</f>
        <v/>
      </c>
      <c r="BA43" s="297"/>
      <c r="BB43" s="298" t="str">
        <f>IF($BC$3="４週",AZ43/4,IF($BC$3="暦月",(AZ43/($BC$8/7)),""))</f>
        <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t="str">
        <f>IF($BC$3="４週",SUM(U44:AV44),IF($BC$3="暦月",SUM(U44:AY44),""))</f>
        <v/>
      </c>
      <c r="BA44" s="300"/>
      <c r="BB44" s="301" t="str">
        <f>IF($BC$3="４週",AZ44/4,IF($BC$3="暦月",(AZ44/($BC$8/7)),""))</f>
        <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t="str">
        <f>IF($BC$3="４週",SUM(U46:AV46),IF($BC$3="暦月",SUM(U46:AY46),""))</f>
        <v/>
      </c>
      <c r="BA46" s="297"/>
      <c r="BB46" s="298" t="str">
        <f>IF($BC$3="４週",AZ46/4,IF($BC$3="暦月",(AZ46/($BC$8/7)),""))</f>
        <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t="str">
        <f>IF($BC$3="４週",SUM(U47:AV47),IF($BC$3="暦月",SUM(U47:AY47),""))</f>
        <v/>
      </c>
      <c r="BA47" s="300"/>
      <c r="BB47" s="301" t="str">
        <f>IF($BC$3="４週",AZ47/4,IF($BC$3="暦月",(AZ47/($BC$8/7)),""))</f>
        <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t="str">
        <f>IF($BC$3="４週",SUM(U49:AV49),IF($BC$3="暦月",SUM(U49:AY49),""))</f>
        <v/>
      </c>
      <c r="BA49" s="297"/>
      <c r="BB49" s="298" t="str">
        <f>IF($BC$3="４週",AZ49/4,IF($BC$3="暦月",(AZ49/($BC$8/7)),""))</f>
        <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t="str">
        <f>IF($BC$3="４週",SUM(U50:AV50),IF($BC$3="暦月",SUM(U50:AY50),""))</f>
        <v/>
      </c>
      <c r="BA50" s="300"/>
      <c r="BB50" s="301" t="str">
        <f>IF($BC$3="４週",AZ50/4,IF($BC$3="暦月",(AZ50/($BC$8/7)),""))</f>
        <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t="str">
        <f>IF($BC$3="４週",SUM(U52:AV52),IF($BC$3="暦月",SUM(U52:AY52),""))</f>
        <v/>
      </c>
      <c r="BA52" s="297"/>
      <c r="BB52" s="298" t="str">
        <f>IF($BC$3="４週",AZ52/4,IF($BC$3="暦月",(AZ52/($BC$8/7)),""))</f>
        <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t="str">
        <f>IF($BC$3="４週",SUM(U53:AV53),IF($BC$3="暦月",SUM(U53:AY53),""))</f>
        <v/>
      </c>
      <c r="BA53" s="300"/>
      <c r="BB53" s="301" t="str">
        <f>IF($BC$3="４週",AZ53/4,IF($BC$3="暦月",(AZ53/($BC$8/7)),""))</f>
        <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t="str">
        <f>IF($BC$3="４週",SUM(U55:AV55),IF($BC$3="暦月",SUM(U55:AY55),""))</f>
        <v/>
      </c>
      <c r="BA55" s="297"/>
      <c r="BB55" s="298" t="str">
        <f>IF($BC$3="４週",AZ55/4,IF($BC$3="暦月",(AZ55/($BC$8/7)),""))</f>
        <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t="str">
        <f>IF($BC$3="４週",SUM(U56:AV56),IF($BC$3="暦月",SUM(U56:AY56),""))</f>
        <v/>
      </c>
      <c r="BA56" s="300"/>
      <c r="BB56" s="301" t="str">
        <f>IF($BC$3="４週",AZ56/4,IF($BC$3="暦月",(AZ56/($BC$8/7)),""))</f>
        <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t="str">
        <f>IF($BC$3="４週",SUM(U58:AV58),IF($BC$3="暦月",SUM(U58:AY58),""))</f>
        <v/>
      </c>
      <c r="BA58" s="297"/>
      <c r="BB58" s="298" t="str">
        <f>IF($BC$3="４週",AZ58/4,IF($BC$3="暦月",(AZ58/($BC$8/7)),""))</f>
        <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t="str">
        <f>IF($BC$3="４週",SUM(U59:AV59),IF($BC$3="暦月",SUM(U59:AY59),""))</f>
        <v/>
      </c>
      <c r="BA59" s="300"/>
      <c r="BB59" s="301" t="str">
        <f>IF($BC$3="４週",AZ59/4,IF($BC$3="暦月",(AZ59/($BC$8/7)),""))</f>
        <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t="str">
        <f>IF($BC$3="４週",SUM(U61:AV61),IF($BC$3="暦月",SUM(U61:AY61),""))</f>
        <v/>
      </c>
      <c r="BA61" s="297"/>
      <c r="BB61" s="298" t="str">
        <f>IF($BC$3="４週",AZ61/4,IF($BC$3="暦月",(AZ61/($BC$8/7)),""))</f>
        <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t="str">
        <f>IF($BC$3="４週",SUM(U62:AV62),IF($BC$3="暦月",SUM(U62:AY62),""))</f>
        <v/>
      </c>
      <c r="BA62" s="300"/>
      <c r="BB62" s="301" t="str">
        <f>IF($BC$3="４週",AZ62/4,IF($BC$3="暦月",(AZ62/($BC$8/7)),""))</f>
        <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t="str">
        <f>IF($BC$3="４週",SUM(U64:AV64),IF($BC$3="暦月",SUM(U64:AY64),""))</f>
        <v/>
      </c>
      <c r="BA64" s="297"/>
      <c r="BB64" s="298" t="str">
        <f>IF($BC$3="４週",AZ64/4,IF($BC$3="暦月",(AZ64/($BC$8/7)),""))</f>
        <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t="str">
        <f>IF($BC$3="４週",SUM(U65:AV65),IF($BC$3="暦月",SUM(U65:AY65),""))</f>
        <v/>
      </c>
      <c r="BA65" s="300"/>
      <c r="BB65" s="301" t="str">
        <f>IF($BC$3="４週",AZ65/4,IF($BC$3="暦月",(AZ65/($BC$8/7)),""))</f>
        <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t="str">
        <f>IF($BC$3="４週",SUM(U67:AV67),IF($BC$3="暦月",SUM(U67:AY67),""))</f>
        <v/>
      </c>
      <c r="BA67" s="297"/>
      <c r="BB67" s="298" t="str">
        <f>IF($BC$3="４週",AZ67/4,IF($BC$3="暦月",(AZ67/($BC$8/7)),""))</f>
        <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t="str">
        <f>IF($BC$3="４週",SUM(U68:AV68),IF($BC$3="暦月",SUM(U68:AY68),""))</f>
        <v/>
      </c>
      <c r="BA68" s="300"/>
      <c r="BB68" s="301" t="str">
        <f>IF($BC$3="４週",AZ68/4,IF($BC$3="暦月",(AZ68/($BC$8/7)),""))</f>
        <v/>
      </c>
      <c r="BC68" s="300"/>
      <c r="BD68" s="290"/>
      <c r="BE68" s="291"/>
      <c r="BF68" s="291"/>
      <c r="BG68" s="291"/>
      <c r="BH68" s="292"/>
    </row>
    <row r="69" spans="2:60" ht="20.25" customHeight="1" x14ac:dyDescent="0.4">
      <c r="B69" s="328" t="s">
        <v>209</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210</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211</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212</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t="str">
        <f>IF($BC$3="４週",SUM(U72:AV72),IF($BC$3="暦月",SUM(U72:AY72),""))</f>
        <v/>
      </c>
      <c r="BA72" s="335"/>
      <c r="BB72" s="319"/>
      <c r="BC72" s="320"/>
      <c r="BD72" s="320"/>
      <c r="BE72" s="320"/>
      <c r="BF72" s="320"/>
      <c r="BG72" s="320"/>
      <c r="BH72" s="321"/>
    </row>
    <row r="73" spans="2:60" ht="20.25" customHeight="1" thickBot="1" x14ac:dyDescent="0.45">
      <c r="B73" s="399" t="s">
        <v>213</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t="str">
        <f>IF($BC$3="４週",SUM(U73:AV73),IF($BC$3="暦月",SUM(U73:AY73),""))</f>
        <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50" zoomScaleNormal="5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123</v>
      </c>
      <c r="F3" s="149" t="s">
        <v>124</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154</v>
      </c>
    </row>
    <row r="5" spans="2:28" x14ac:dyDescent="0.4">
      <c r="B5" s="144" t="s">
        <v>20</v>
      </c>
      <c r="C5" s="144" t="s">
        <v>4</v>
      </c>
      <c r="F5" s="144" t="s">
        <v>150</v>
      </c>
      <c r="G5" s="144"/>
      <c r="H5" s="144" t="s">
        <v>151</v>
      </c>
      <c r="J5" s="144" t="s">
        <v>35</v>
      </c>
      <c r="L5" s="144" t="s">
        <v>34</v>
      </c>
      <c r="N5" s="144" t="s">
        <v>152</v>
      </c>
      <c r="P5" s="144" t="s">
        <v>153</v>
      </c>
      <c r="R5" s="144" t="s">
        <v>152</v>
      </c>
      <c r="T5" s="144" t="s">
        <v>153</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155</v>
      </c>
      <c r="W41" s="145" t="s">
        <v>2</v>
      </c>
      <c r="X41" s="157" t="str">
        <f>IF(OR(X39="",X40=""),"",X39+X40)</f>
        <v/>
      </c>
      <c r="Z41" s="157" t="str">
        <f>IF(X41="",L41,IF(OR(L41-X41=0,L41-X41&lt;0),"-",L41-X41))</f>
        <v/>
      </c>
      <c r="AB41" s="165" t="s">
        <v>156</v>
      </c>
    </row>
    <row r="42" spans="2:28" x14ac:dyDescent="0.4">
      <c r="B42" s="150"/>
      <c r="C42" s="167" t="s">
        <v>148</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155</v>
      </c>
      <c r="W44" s="145" t="s">
        <v>2</v>
      </c>
      <c r="X44" s="157" t="str">
        <f>IF(OR(X42="",X43=""),"",X42+X43)</f>
        <v/>
      </c>
      <c r="Z44" s="157" t="str">
        <f>IF(X44="",L44,IF(OR(L44-X44=0,L44-X44&lt;0),"-",L44-X44))</f>
        <v/>
      </c>
      <c r="AB44" s="165" t="s">
        <v>157</v>
      </c>
    </row>
    <row r="45" spans="2:28" x14ac:dyDescent="0.4">
      <c r="B45" s="150"/>
      <c r="C45" s="167" t="s">
        <v>149</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155</v>
      </c>
      <c r="W47" s="145" t="s">
        <v>2</v>
      </c>
      <c r="X47" s="157" t="str">
        <f>IF(OR(X45="",X46=""),"",X45+X46)</f>
        <v/>
      </c>
      <c r="Z47" s="157" t="str">
        <f>IF(X47="",L47,IF(OR(L47-X47=0,L47-X47&lt;0),"-",L47-X47))</f>
        <v/>
      </c>
      <c r="AB47" s="165" t="s">
        <v>157</v>
      </c>
    </row>
    <row r="49" spans="3:4" x14ac:dyDescent="0.4">
      <c r="C49" s="146" t="s">
        <v>160</v>
      </c>
      <c r="D49" s="146"/>
    </row>
    <row r="50" spans="3:4" x14ac:dyDescent="0.4">
      <c r="C50" s="146" t="s">
        <v>161</v>
      </c>
      <c r="D50" s="146"/>
    </row>
    <row r="51" spans="3:4" x14ac:dyDescent="0.4">
      <c r="C51" s="146" t="s">
        <v>158</v>
      </c>
      <c r="D51" s="146"/>
    </row>
    <row r="52" spans="3:4" x14ac:dyDescent="0.4">
      <c r="C52" s="146" t="s">
        <v>159</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4"/>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106</v>
      </c>
      <c r="D1" s="89"/>
      <c r="E1" s="89"/>
      <c r="F1" s="89"/>
    </row>
    <row r="2" spans="2:11" s="91" customFormat="1" ht="20.25" customHeight="1" x14ac:dyDescent="0.4">
      <c r="B2" s="90" t="s">
        <v>183</v>
      </c>
      <c r="C2" s="90"/>
      <c r="D2" s="89"/>
      <c r="E2" s="89"/>
      <c r="F2" s="89"/>
    </row>
    <row r="3" spans="2:11" s="91" customFormat="1" ht="20.25" customHeight="1" x14ac:dyDescent="0.4">
      <c r="B3" s="90"/>
      <c r="C3" s="90"/>
      <c r="D3" s="89"/>
      <c r="E3" s="89"/>
      <c r="F3" s="89"/>
    </row>
    <row r="4" spans="2:11" s="96" customFormat="1" ht="20.25" customHeight="1" x14ac:dyDescent="0.4">
      <c r="B4" s="109"/>
      <c r="C4" s="89" t="s">
        <v>125</v>
      </c>
      <c r="D4" s="89"/>
      <c r="F4" s="400" t="s">
        <v>126</v>
      </c>
      <c r="G4" s="400"/>
      <c r="H4" s="400"/>
      <c r="I4" s="400"/>
      <c r="J4" s="400"/>
      <c r="K4" s="400"/>
    </row>
    <row r="5" spans="2:11" s="96" customFormat="1" ht="20.25" customHeight="1" x14ac:dyDescent="0.4">
      <c r="B5" s="110"/>
      <c r="C5" s="89" t="s">
        <v>127</v>
      </c>
      <c r="D5" s="89"/>
      <c r="F5" s="400"/>
      <c r="G5" s="400"/>
      <c r="H5" s="400"/>
      <c r="I5" s="400"/>
      <c r="J5" s="400"/>
      <c r="K5" s="400"/>
    </row>
    <row r="6" spans="2:11" s="91" customFormat="1" ht="20.25" customHeight="1" x14ac:dyDescent="0.4">
      <c r="B6" s="93" t="s">
        <v>120</v>
      </c>
      <c r="C6" s="89"/>
      <c r="D6" s="89"/>
      <c r="E6" s="92"/>
      <c r="F6" s="94"/>
    </row>
    <row r="7" spans="2:11" s="91" customFormat="1" ht="20.25" customHeight="1" x14ac:dyDescent="0.4">
      <c r="B7" s="90"/>
      <c r="C7" s="90"/>
      <c r="D7" s="89"/>
      <c r="E7" s="92"/>
      <c r="F7" s="94"/>
    </row>
    <row r="8" spans="2:11" s="91" customFormat="1" ht="20.25" customHeight="1" x14ac:dyDescent="0.4">
      <c r="B8" s="89" t="s">
        <v>107</v>
      </c>
      <c r="C8" s="90"/>
      <c r="D8" s="89"/>
      <c r="E8" s="92"/>
      <c r="F8" s="94"/>
    </row>
    <row r="9" spans="2:11" s="91" customFormat="1" ht="20.25" customHeight="1" x14ac:dyDescent="0.4">
      <c r="B9" s="90"/>
      <c r="C9" s="90"/>
      <c r="D9" s="89"/>
      <c r="E9" s="89"/>
      <c r="F9" s="89"/>
    </row>
    <row r="10" spans="2:11" s="91" customFormat="1" ht="20.25" customHeight="1" x14ac:dyDescent="0.4">
      <c r="B10" s="89" t="s">
        <v>171</v>
      </c>
      <c r="C10" s="90"/>
      <c r="D10" s="89"/>
      <c r="E10" s="89"/>
      <c r="F10" s="89"/>
    </row>
    <row r="11" spans="2:11" s="91" customFormat="1" ht="20.25" customHeight="1" x14ac:dyDescent="0.4">
      <c r="B11" s="89"/>
      <c r="C11" s="90"/>
      <c r="D11" s="89"/>
      <c r="E11" s="89"/>
      <c r="F11" s="89"/>
    </row>
    <row r="12" spans="2:11" s="91" customFormat="1" ht="20.25" customHeight="1" x14ac:dyDescent="0.4">
      <c r="B12" s="89" t="s">
        <v>175</v>
      </c>
      <c r="C12" s="90"/>
      <c r="D12" s="89"/>
    </row>
    <row r="13" spans="2:11" s="91" customFormat="1" ht="20.25" customHeight="1" x14ac:dyDescent="0.4">
      <c r="B13" s="89"/>
      <c r="C13" s="90"/>
      <c r="D13" s="89"/>
    </row>
    <row r="14" spans="2:11" s="91" customFormat="1" ht="20.25" customHeight="1" x14ac:dyDescent="0.4">
      <c r="B14" s="89" t="s">
        <v>172</v>
      </c>
      <c r="C14" s="90"/>
      <c r="D14" s="89"/>
    </row>
    <row r="15" spans="2:11" s="91" customFormat="1" ht="20.25" customHeight="1" x14ac:dyDescent="0.4">
      <c r="B15" s="89"/>
      <c r="C15" s="90"/>
      <c r="D15" s="89"/>
    </row>
    <row r="16" spans="2:11" s="91" customFormat="1" ht="20.25" customHeight="1" x14ac:dyDescent="0.4">
      <c r="B16" s="89" t="s">
        <v>216</v>
      </c>
      <c r="C16" s="90"/>
      <c r="D16" s="89"/>
    </row>
    <row r="17" spans="2:4" s="91" customFormat="1" ht="20.25" customHeight="1" x14ac:dyDescent="0.4">
      <c r="B17" s="89" t="s">
        <v>214</v>
      </c>
      <c r="C17" s="90"/>
      <c r="D17" s="89"/>
    </row>
    <row r="18" spans="2:4" s="91" customFormat="1" ht="20.25" customHeight="1" x14ac:dyDescent="0.4">
      <c r="B18" s="89" t="s">
        <v>215</v>
      </c>
      <c r="C18" s="90"/>
      <c r="D18" s="89"/>
    </row>
    <row r="19" spans="2:4" s="91" customFormat="1" ht="20.25" customHeight="1" x14ac:dyDescent="0.4">
      <c r="B19" s="89"/>
      <c r="C19" s="90"/>
      <c r="D19" s="89"/>
    </row>
    <row r="20" spans="2:4" s="91" customFormat="1" ht="20.25" customHeight="1" x14ac:dyDescent="0.4">
      <c r="B20" s="89" t="s">
        <v>217</v>
      </c>
      <c r="C20" s="90"/>
      <c r="D20" s="89"/>
    </row>
    <row r="21" spans="2:4" s="91" customFormat="1" ht="20.25" customHeight="1" x14ac:dyDescent="0.4">
      <c r="B21" s="89" t="s">
        <v>186</v>
      </c>
      <c r="C21" s="90"/>
      <c r="D21" s="89"/>
    </row>
    <row r="22" spans="2:4" s="91" customFormat="1" ht="20.25" customHeight="1" x14ac:dyDescent="0.4">
      <c r="B22" s="89"/>
      <c r="C22" s="90"/>
      <c r="D22" s="89"/>
    </row>
    <row r="23" spans="2:4" s="91" customFormat="1" ht="20.25" customHeight="1" x14ac:dyDescent="0.4">
      <c r="B23" s="89" t="s">
        <v>218</v>
      </c>
      <c r="C23" s="90"/>
      <c r="D23" s="89"/>
    </row>
    <row r="24" spans="2:4" s="91" customFormat="1" ht="20.25" customHeight="1" x14ac:dyDescent="0.4">
      <c r="B24" s="89"/>
      <c r="C24" s="90"/>
      <c r="D24" s="89"/>
    </row>
    <row r="25" spans="2:4" s="91" customFormat="1" ht="17.25" customHeight="1" x14ac:dyDescent="0.4">
      <c r="B25" s="89" t="s">
        <v>219</v>
      </c>
      <c r="C25" s="89"/>
      <c r="D25" s="89"/>
    </row>
    <row r="26" spans="2:4" s="91" customFormat="1" ht="17.25" customHeight="1" x14ac:dyDescent="0.4">
      <c r="B26" s="89" t="s">
        <v>108</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220</v>
      </c>
      <c r="C33" s="89"/>
      <c r="D33" s="89"/>
      <c r="E33" s="96"/>
      <c r="F33" s="96"/>
    </row>
    <row r="34" spans="2:51" s="91" customFormat="1" ht="17.25" customHeight="1" x14ac:dyDescent="0.4">
      <c r="B34" s="89" t="s">
        <v>109</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110</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111</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112</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121</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113</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122</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221</v>
      </c>
      <c r="C46" s="89"/>
      <c r="D46" s="89"/>
    </row>
    <row r="47" spans="2:51" s="91" customFormat="1" ht="17.25" customHeight="1" x14ac:dyDescent="0.4">
      <c r="B47" s="89" t="s">
        <v>114</v>
      </c>
      <c r="C47" s="89"/>
      <c r="D47" s="89"/>
      <c r="AH47" s="64"/>
      <c r="AI47" s="64"/>
      <c r="AJ47" s="64"/>
      <c r="AK47" s="64"/>
      <c r="AL47" s="64"/>
      <c r="AM47" s="64"/>
      <c r="AN47" s="64"/>
      <c r="AO47" s="64"/>
      <c r="AP47" s="64"/>
      <c r="AQ47" s="64"/>
      <c r="AR47" s="64"/>
      <c r="AS47" s="64"/>
    </row>
    <row r="48" spans="2:51" s="91" customFormat="1" ht="17.25" customHeight="1" x14ac:dyDescent="0.4">
      <c r="B48" s="99" t="s">
        <v>117</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222</v>
      </c>
      <c r="C50" s="89"/>
    </row>
    <row r="51" spans="2:50" s="91" customFormat="1" ht="17.25" customHeight="1" x14ac:dyDescent="0.4">
      <c r="B51" s="89"/>
      <c r="C51" s="89"/>
    </row>
    <row r="52" spans="2:50" s="91" customFormat="1" ht="17.25" customHeight="1" x14ac:dyDescent="0.4">
      <c r="B52" s="89" t="s">
        <v>254</v>
      </c>
      <c r="C52" s="89"/>
    </row>
    <row r="53" spans="2:50" s="91" customFormat="1" ht="17.25" customHeight="1" x14ac:dyDescent="0.4">
      <c r="B53" s="89" t="s">
        <v>173</v>
      </c>
      <c r="C53" s="89"/>
    </row>
    <row r="54" spans="2:50" s="91" customFormat="1" ht="17.25" customHeight="1" x14ac:dyDescent="0.4">
      <c r="B54" s="89"/>
      <c r="C54" s="89"/>
    </row>
    <row r="55" spans="2:50" s="91" customFormat="1" ht="17.25" customHeight="1" x14ac:dyDescent="0.4">
      <c r="B55" s="89" t="s">
        <v>223</v>
      </c>
      <c r="C55" s="89"/>
    </row>
    <row r="56" spans="2:50" s="91" customFormat="1" ht="17.25" customHeight="1" x14ac:dyDescent="0.4">
      <c r="B56" s="89" t="s">
        <v>115</v>
      </c>
      <c r="C56" s="89"/>
    </row>
    <row r="57" spans="2:50" s="91" customFormat="1" ht="17.25" customHeight="1" x14ac:dyDescent="0.4">
      <c r="B57" s="89"/>
      <c r="C57" s="89"/>
    </row>
    <row r="58" spans="2:50" s="91" customFormat="1" ht="17.25" customHeight="1" x14ac:dyDescent="0.4">
      <c r="B58" s="89" t="s">
        <v>224</v>
      </c>
      <c r="C58" s="89"/>
      <c r="D58" s="89"/>
    </row>
    <row r="59" spans="2:50" s="91" customFormat="1" ht="17.25" customHeight="1" x14ac:dyDescent="0.4">
      <c r="B59" s="89"/>
      <c r="C59" s="89"/>
      <c r="D59" s="89"/>
    </row>
    <row r="60" spans="2:50" s="91" customFormat="1" ht="17.25" customHeight="1" x14ac:dyDescent="0.4">
      <c r="B60" s="96" t="s">
        <v>225</v>
      </c>
      <c r="C60" s="96"/>
      <c r="D60" s="89"/>
    </row>
    <row r="61" spans="2:50" s="91" customFormat="1" ht="17.25" customHeight="1" x14ac:dyDescent="0.4">
      <c r="B61" s="96" t="s">
        <v>116</v>
      </c>
      <c r="C61" s="96"/>
      <c r="D61" s="89"/>
    </row>
    <row r="62" spans="2:50" s="91" customFormat="1" ht="17.25" customHeight="1" x14ac:dyDescent="0.4">
      <c r="B62" s="96" t="s">
        <v>174</v>
      </c>
    </row>
    <row r="63" spans="2:50" s="91" customFormat="1" ht="17.25" customHeight="1" x14ac:dyDescent="0.4">
      <c r="B63" s="96"/>
    </row>
    <row r="64" spans="2:50" s="91" customFormat="1" ht="17.25" customHeight="1" x14ac:dyDescent="0.4">
      <c r="B64" s="91" t="s">
        <v>226</v>
      </c>
      <c r="E64" s="103"/>
      <c r="F64" s="103"/>
      <c r="G64" s="103"/>
      <c r="H64" s="103"/>
      <c r="I64" s="103"/>
      <c r="J64" s="103"/>
      <c r="K64" s="103"/>
      <c r="L64" s="108"/>
      <c r="M64" s="96" t="s">
        <v>118</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255</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256</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257</v>
      </c>
    </row>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zoomScale="50" zoomScaleNormal="50"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176</v>
      </c>
      <c r="D4" s="189"/>
    </row>
    <row r="5" spans="2:12" x14ac:dyDescent="0.4">
      <c r="B5" s="192">
        <v>2</v>
      </c>
      <c r="C5" s="193" t="s">
        <v>177</v>
      </c>
    </row>
    <row r="6" spans="2:12" x14ac:dyDescent="0.4">
      <c r="B6" s="192">
        <v>3</v>
      </c>
      <c r="C6" s="193" t="s">
        <v>178</v>
      </c>
      <c r="D6" s="189"/>
    </row>
    <row r="7" spans="2:12" x14ac:dyDescent="0.4">
      <c r="B7" s="192">
        <v>4</v>
      </c>
      <c r="C7" s="193" t="s">
        <v>179</v>
      </c>
      <c r="D7" s="189"/>
    </row>
    <row r="8" spans="2:12" x14ac:dyDescent="0.4">
      <c r="B8" s="192">
        <v>5</v>
      </c>
      <c r="C8" s="193" t="s">
        <v>227</v>
      </c>
      <c r="D8" s="189"/>
    </row>
    <row r="9" spans="2:12" x14ac:dyDescent="0.4">
      <c r="B9" s="192">
        <v>6</v>
      </c>
      <c r="C9" s="193" t="s">
        <v>81</v>
      </c>
      <c r="D9" s="189"/>
    </row>
    <row r="10" spans="2:12" x14ac:dyDescent="0.4">
      <c r="B10" s="192">
        <v>7</v>
      </c>
      <c r="C10" s="193" t="s">
        <v>132</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132</v>
      </c>
      <c r="H14" s="196" t="s">
        <v>132</v>
      </c>
      <c r="I14" s="196" t="s">
        <v>132</v>
      </c>
      <c r="J14" s="196" t="s">
        <v>132</v>
      </c>
      <c r="K14" s="196" t="s">
        <v>132</v>
      </c>
      <c r="L14" s="197" t="s">
        <v>132</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180</v>
      </c>
      <c r="F16" s="200" t="s">
        <v>81</v>
      </c>
      <c r="G16" s="200" t="s">
        <v>81</v>
      </c>
      <c r="H16" s="200" t="s">
        <v>81</v>
      </c>
      <c r="I16" s="200" t="s">
        <v>81</v>
      </c>
      <c r="J16" s="200" t="s">
        <v>81</v>
      </c>
      <c r="K16" s="200" t="s">
        <v>81</v>
      </c>
      <c r="L16" s="201" t="s">
        <v>81</v>
      </c>
    </row>
    <row r="17" spans="2:12" x14ac:dyDescent="0.4">
      <c r="B17" s="402"/>
      <c r="C17" s="202" t="s">
        <v>81</v>
      </c>
      <c r="D17" s="200" t="s">
        <v>19</v>
      </c>
      <c r="E17" s="200" t="s">
        <v>181</v>
      </c>
      <c r="F17" s="200" t="s">
        <v>81</v>
      </c>
      <c r="G17" s="200" t="s">
        <v>81</v>
      </c>
      <c r="H17" s="200" t="s">
        <v>81</v>
      </c>
      <c r="I17" s="200" t="s">
        <v>81</v>
      </c>
      <c r="J17" s="200" t="s">
        <v>81</v>
      </c>
      <c r="K17" s="200" t="s">
        <v>81</v>
      </c>
      <c r="L17" s="201" t="s">
        <v>81</v>
      </c>
    </row>
    <row r="18" spans="2:12" x14ac:dyDescent="0.4">
      <c r="B18" s="402"/>
      <c r="C18" s="202" t="s">
        <v>81</v>
      </c>
      <c r="D18" s="200" t="s">
        <v>105</v>
      </c>
      <c r="E18" s="200" t="s">
        <v>105</v>
      </c>
      <c r="F18" s="200" t="s">
        <v>81</v>
      </c>
      <c r="G18" s="200" t="s">
        <v>81</v>
      </c>
      <c r="H18" s="200" t="s">
        <v>81</v>
      </c>
      <c r="I18" s="200" t="s">
        <v>81</v>
      </c>
      <c r="J18" s="200" t="s">
        <v>81</v>
      </c>
      <c r="K18" s="200" t="s">
        <v>81</v>
      </c>
      <c r="L18" s="201" t="s">
        <v>81</v>
      </c>
    </row>
    <row r="19" spans="2:12" x14ac:dyDescent="0.4">
      <c r="B19" s="402"/>
      <c r="C19" s="202" t="s">
        <v>132</v>
      </c>
      <c r="D19" s="200" t="s">
        <v>81</v>
      </c>
      <c r="E19" s="200" t="s">
        <v>81</v>
      </c>
      <c r="F19" s="200" t="s">
        <v>81</v>
      </c>
      <c r="G19" s="200" t="s">
        <v>81</v>
      </c>
      <c r="H19" s="200" t="s">
        <v>81</v>
      </c>
      <c r="I19" s="200" t="s">
        <v>81</v>
      </c>
      <c r="J19" s="200" t="s">
        <v>81</v>
      </c>
      <c r="K19" s="200" t="s">
        <v>81</v>
      </c>
      <c r="L19" s="201" t="s">
        <v>81</v>
      </c>
    </row>
    <row r="20" spans="2:12" x14ac:dyDescent="0.4">
      <c r="B20" s="402"/>
      <c r="C20" s="202" t="s">
        <v>132</v>
      </c>
      <c r="D20" s="200" t="s">
        <v>81</v>
      </c>
      <c r="E20" s="200" t="s">
        <v>81</v>
      </c>
      <c r="F20" s="200" t="s">
        <v>81</v>
      </c>
      <c r="G20" s="200" t="s">
        <v>81</v>
      </c>
      <c r="H20" s="200" t="s">
        <v>81</v>
      </c>
      <c r="I20" s="200" t="s">
        <v>81</v>
      </c>
      <c r="J20" s="200" t="s">
        <v>81</v>
      </c>
      <c r="K20" s="200" t="s">
        <v>81</v>
      </c>
      <c r="L20" s="201" t="s">
        <v>81</v>
      </c>
    </row>
    <row r="21" spans="2:12" x14ac:dyDescent="0.4">
      <c r="B21" s="402"/>
      <c r="C21" s="202" t="s">
        <v>132</v>
      </c>
      <c r="D21" s="200" t="s">
        <v>81</v>
      </c>
      <c r="E21" s="200" t="s">
        <v>81</v>
      </c>
      <c r="F21" s="200" t="s">
        <v>81</v>
      </c>
      <c r="G21" s="200" t="s">
        <v>81</v>
      </c>
      <c r="H21" s="200" t="s">
        <v>81</v>
      </c>
      <c r="I21" s="200" t="s">
        <v>81</v>
      </c>
      <c r="J21" s="200" t="s">
        <v>81</v>
      </c>
      <c r="K21" s="200" t="s">
        <v>81</v>
      </c>
      <c r="L21" s="201" t="s">
        <v>81</v>
      </c>
    </row>
    <row r="22" spans="2:12" x14ac:dyDescent="0.4">
      <c r="B22" s="402"/>
      <c r="C22" s="202" t="s">
        <v>132</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132</v>
      </c>
      <c r="D23" s="204" t="s">
        <v>132</v>
      </c>
      <c r="E23" s="204" t="s">
        <v>132</v>
      </c>
      <c r="F23" s="204" t="s">
        <v>132</v>
      </c>
      <c r="G23" s="204" t="s">
        <v>132</v>
      </c>
      <c r="H23" s="204" t="s">
        <v>132</v>
      </c>
      <c r="I23" s="204" t="s">
        <v>132</v>
      </c>
      <c r="J23" s="204" t="s">
        <v>132</v>
      </c>
      <c r="K23" s="204" t="s">
        <v>132</v>
      </c>
      <c r="L23" s="205" t="s">
        <v>132</v>
      </c>
    </row>
    <row r="25" spans="2:12" x14ac:dyDescent="0.4">
      <c r="C25" s="190" t="s">
        <v>129</v>
      </c>
    </row>
    <row r="26" spans="2:12" x14ac:dyDescent="0.4">
      <c r="C26" s="190" t="s">
        <v>86</v>
      </c>
    </row>
    <row r="27" spans="2:12" x14ac:dyDescent="0.4">
      <c r="C27" s="190" t="s">
        <v>131</v>
      </c>
    </row>
    <row r="28" spans="2:12" x14ac:dyDescent="0.4">
      <c r="C28" s="190" t="s">
        <v>87</v>
      </c>
    </row>
    <row r="29" spans="2:12" x14ac:dyDescent="0.4">
      <c r="C29" s="190" t="s">
        <v>102</v>
      </c>
    </row>
    <row r="30" spans="2:12" x14ac:dyDescent="0.4">
      <c r="C30" s="190" t="s">
        <v>182</v>
      </c>
    </row>
    <row r="32" spans="2:12" x14ac:dyDescent="0.4">
      <c r="C32" s="190" t="s">
        <v>88</v>
      </c>
    </row>
    <row r="33" spans="3:3" x14ac:dyDescent="0.4">
      <c r="C33" s="190" t="s">
        <v>89</v>
      </c>
    </row>
    <row r="35" spans="3:3" x14ac:dyDescent="0.4">
      <c r="C35" s="190" t="s">
        <v>130</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杉田　賢一</cp:lastModifiedBy>
  <cp:lastPrinted>2023-12-22T06:30:25Z</cp:lastPrinted>
  <dcterms:created xsi:type="dcterms:W3CDTF">2020-01-28T01:12:50Z</dcterms:created>
  <dcterms:modified xsi:type="dcterms:W3CDTF">2023-12-22T07:53:17Z</dcterms:modified>
</cp:coreProperties>
</file>