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　決算\財政比較分析表・歳出比較分析表\令和３年度決算\07 ファイル結合依頼及び分析依頼\02 県回答\03 結合分\"/>
    </mc:Choice>
  </mc:AlternateContent>
  <bookViews>
    <workbookView xWindow="225" yWindow="2130" windowWidth="22815" windowHeight="1083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BY43" i="10"/>
  <c r="BW43" i="10" s="1"/>
  <c r="BE43" i="10"/>
  <c r="AM43" i="10"/>
  <c r="U43" i="10"/>
  <c r="E43" i="10"/>
  <c r="C43" i="10" s="1"/>
  <c r="DG42" i="10"/>
  <c r="CQ42" i="10"/>
  <c r="BY42" i="10"/>
  <c r="BW42" i="10"/>
  <c r="BE42" i="10"/>
  <c r="AM42" i="10"/>
  <c r="U42" i="10"/>
  <c r="E42" i="10"/>
  <c r="C42" i="10"/>
  <c r="DG41" i="10"/>
  <c r="CQ41" i="10"/>
  <c r="BY41" i="10"/>
  <c r="BW41" i="10"/>
  <c r="BE41" i="10"/>
  <c r="AM41" i="10"/>
  <c r="U41" i="10"/>
  <c r="E41" i="10"/>
  <c r="C41" i="10"/>
  <c r="DG40" i="10"/>
  <c r="CQ40" i="10"/>
  <c r="BY40" i="10"/>
  <c r="BE40" i="10"/>
  <c r="AM40" i="10"/>
  <c r="U40" i="10"/>
  <c r="E40" i="10"/>
  <c r="C40" i="10"/>
  <c r="DG39" i="10"/>
  <c r="CQ39" i="10"/>
  <c r="BY39" i="10"/>
  <c r="BE39" i="10"/>
  <c r="AM39" i="10"/>
  <c r="U39" i="10"/>
  <c r="E39" i="10"/>
  <c r="C39" i="10" s="1"/>
  <c r="DG38" i="10"/>
  <c r="CQ38" i="10"/>
  <c r="BY38" i="10"/>
  <c r="BE38" i="10"/>
  <c r="AM38" i="10"/>
  <c r="U38" i="10"/>
  <c r="E38" i="10"/>
  <c r="C38" i="10" s="1"/>
  <c r="DG37" i="10"/>
  <c r="CQ37" i="10"/>
  <c r="BY37" i="10"/>
  <c r="BE37" i="10"/>
  <c r="AM37" i="10"/>
  <c r="U37" i="10"/>
  <c r="E37" i="10"/>
  <c r="C37" i="10" s="1"/>
  <c r="DG36" i="10"/>
  <c r="CQ36" i="10"/>
  <c r="BY36" i="10"/>
  <c r="BE36" i="10"/>
  <c r="AM36" i="10"/>
  <c r="W36" i="10"/>
  <c r="E36" i="10"/>
  <c r="C36" i="10"/>
  <c r="DG35" i="10"/>
  <c r="CQ35" i="10"/>
  <c r="BY35" i="10"/>
  <c r="BE35" i="10"/>
  <c r="AO35" i="10"/>
  <c r="W35" i="10"/>
  <c r="E35" i="10"/>
  <c r="C35" i="10"/>
  <c r="DG34" i="10"/>
  <c r="CQ34" i="10"/>
  <c r="BY34" i="10"/>
  <c r="BG34" i="10"/>
  <c r="AO34" i="10"/>
  <c r="W34" i="10"/>
  <c r="E34" i="10"/>
  <c r="C34" i="10" s="1"/>
  <c r="U34" i="10" l="1"/>
  <c r="U35" i="10" s="1"/>
  <c r="U36" i="10" s="1"/>
  <c r="AM34" i="10"/>
  <c r="AM35" i="10" l="1"/>
  <c r="BE34" i="10" l="1"/>
  <c r="BW34" i="10" s="1"/>
  <c r="BW35" i="10" s="1"/>
  <c r="BW36" i="10" s="1"/>
  <c r="BW37" i="10" s="1"/>
  <c r="BW38" i="10" s="1"/>
  <c r="BW39" i="10" s="1"/>
  <c r="BW40"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<sst xmlns="http://schemas.openxmlformats.org/spreadsheetml/2006/main" count="1174" uniqueCount="579">
  <si>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</si>
  <si>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</si>
  <si>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</si>
  <si>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0"/>
  </si>
  <si>
    <t>標準財政規模比（％）</t>
  </si>
  <si>
    <t>令和2年度(千円)</t>
    <rPh sb="0" eb="2">
      <t>レイワ</t>
    </rPh>
    <rPh sb="4" eb="5">
      <t>ド</t>
    </rPh>
    <rPh sb="6" eb="8">
      <t>センエン</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</si>
  <si>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</si>
  <si>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</si>
  <si>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</si>
  <si>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</si>
  <si>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</si>
  <si>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令和元年度</t>
    <rPh sb="0" eb="2">
      <t>レイワ</t>
    </rPh>
    <rPh sb="3" eb="5">
      <t>ネンド</t>
    </rPh>
    <phoneticPr fontId="5"/>
  </si>
  <si>
    <t>実質公債費比率（分子）の構造</t>
  </si>
  <si>
    <t>（一財）延岡市高齢者福祉協会</t>
    <rPh sb="1" eb="2">
      <t>イチ</t>
    </rPh>
    <phoneticPr fontId="5"/>
  </si>
  <si>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</si>
  <si>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</si>
  <si>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</si>
  <si>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 0.20</t>
  </si>
  <si>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</si>
  <si>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</si>
  <si>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</si>
  <si>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</si>
  <si>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</si>
  <si>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</si>
  <si>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</si>
  <si>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</si>
  <si>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</si>
  <si>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</si>
  <si>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</si>
  <si>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</si>
  <si>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</si>
  <si>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</si>
  <si>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</si>
  <si>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</si>
  <si>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</si>
  <si>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</si>
  <si>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</si>
  <si>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</si>
  <si>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（株）ヘルストピア延岡</t>
  </si>
  <si>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</si>
  <si>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</si>
  <si>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</si>
  <si>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</si>
  <si>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</si>
  <si>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</si>
  <si>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</si>
  <si>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</si>
  <si>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</si>
  <si>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</si>
  <si>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</si>
  <si>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</si>
  <si>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</si>
  <si>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</si>
  <si>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</si>
  <si>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</si>
  <si>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</si>
  <si>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</si>
  <si>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</si>
  <si>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</si>
  <si>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</si>
  <si>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</si>
  <si>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</si>
  <si>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</si>
  <si>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</si>
  <si>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1"/>
  </si>
  <si>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</si>
  <si>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1"/>
  </si>
  <si>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</si>
  <si>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</si>
  <si>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</si>
  <si>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</si>
  <si>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</si>
  <si>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</si>
  <si>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</si>
  <si>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</si>
  <si>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</si>
  <si>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</si>
  <si>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</si>
  <si>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</si>
  <si>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</si>
  <si>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</si>
  <si>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</si>
  <si>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</si>
  <si>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</si>
  <si>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連結実質赤字額</t>
  </si>
  <si>
    <t>▲特定財源の額</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</si>
  <si>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</si>
  <si>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</si>
  <si>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</si>
  <si>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33"/>
  </si>
  <si>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</si>
  <si>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</si>
  <si>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</si>
  <si>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</si>
  <si>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</si>
  <si>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</si>
  <si>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0"/>
  </si>
  <si>
    <t>充当可能特定歳入</t>
  </si>
  <si>
    <t>第3次</t>
    <rPh sb="0" eb="1">
      <t>ダイ</t>
    </rPh>
    <rPh sb="2" eb="3">
      <t>ジ</t>
    </rPh>
    <phoneticPr fontId="5"/>
  </si>
  <si>
    <t>将来負担比率の分子</t>
  </si>
  <si>
    <t xml:space="preserve"> </t>
  </si>
  <si>
    <t>連結実質赤字比率に係る赤字・黒字の構成分析</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</si>
  <si>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</si>
  <si>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</si>
  <si>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</si>
  <si>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</si>
  <si>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将来負担額</t>
    <rPh sb="0" eb="2">
      <t>ショウライ</t>
    </rPh>
    <rPh sb="2" eb="4">
      <t>フタン</t>
    </rPh>
    <rPh sb="4" eb="5">
      <t>ガク</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</si>
  <si>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</si>
  <si>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</si>
  <si>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</si>
  <si>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</si>
  <si>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</si>
  <si>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</si>
  <si>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</si>
  <si>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</si>
  <si>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</si>
  <si>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</si>
  <si>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5"/>
  </si>
  <si>
    <t>基金残高に係る経年分析</t>
  </si>
  <si>
    <t>財政調整基金</t>
  </si>
  <si>
    <t>減債基金</t>
  </si>
  <si>
    <t>その他特定目的基金</t>
  </si>
  <si>
    <t>令和3年度　財政状況資料集</t>
  </si>
  <si>
    <t>（注釈）</t>
    <rPh sb="1" eb="3">
      <t>チュウシャク</t>
    </rPh>
    <phoneticPr fontId="5"/>
  </si>
  <si>
    <t>1-4</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</si>
  <si>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</si>
  <si>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</si>
  <si>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</si>
  <si>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</si>
  <si>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宮崎県</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</si>
  <si>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</si>
  <si>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</si>
  <si>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Ⅲ－３</t>
  </si>
  <si>
    <t>指定団体等の指定状況</t>
  </si>
  <si>
    <t>歳出総額</t>
  </si>
  <si>
    <t>ゴルフ場利用税交付金</t>
  </si>
  <si>
    <t>寄附金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</si>
  <si>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</si>
  <si>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</si>
  <si>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0"/>
  </si>
  <si>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</si>
  <si>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</si>
  <si>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</si>
  <si>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</si>
  <si>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</si>
  <si>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</si>
  <si>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</si>
  <si>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</si>
  <si>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地方公社・第三セクター等名</t>
    <rPh sb="12" eb="13">
      <t>メイ</t>
    </rPh>
    <phoneticPr fontId="5"/>
  </si>
  <si>
    <t>延岡市</t>
  </si>
  <si>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</si>
  <si>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</si>
  <si>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</si>
  <si>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</si>
  <si>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</si>
  <si>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</si>
  <si>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</si>
  <si>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</si>
  <si>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</si>
  <si>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</si>
  <si>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</si>
  <si>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</si>
  <si>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</si>
  <si>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</si>
  <si>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</si>
  <si>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</si>
  <si>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</si>
  <si>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</si>
  <si>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</si>
  <si>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</si>
  <si>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</si>
  <si>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</si>
  <si>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-5.4</t>
  </si>
  <si>
    <t>積立金</t>
  </si>
  <si>
    <t>健全化判断比率</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</si>
  <si>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</si>
  <si>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</si>
  <si>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</si>
  <si>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</si>
  <si>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</si>
  <si>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実質赤字比率</t>
    <rPh sb="1" eb="3">
      <t>ジッシツ</t>
    </rPh>
    <rPh sb="3" eb="5">
      <t>アカジ</t>
    </rPh>
    <rPh sb="5" eb="7">
      <t>ヒリツ</t>
    </rPh>
    <phoneticPr fontId="5"/>
  </si>
  <si>
    <t>-</t>
  </si>
  <si>
    <t>令04.01.01(人)</t>
    <rPh sb="0" eb="1">
      <t>レイ</t>
    </rPh>
    <phoneticPr fontId="5"/>
  </si>
  <si>
    <t xml:space="preserve">組合等負担等見込額 </t>
    <rPh sb="0" eb="2">
      <t>クミアイ</t>
    </rPh>
    <rPh sb="2" eb="3">
      <t>トウ</t>
    </rPh>
    <rPh sb="3" eb="5">
      <t>フタン</t>
    </rPh>
    <rPh sb="5" eb="6">
      <t>トウ</t>
    </rPh>
    <rPh sb="6" eb="9">
      <t>ミコミガク</t>
    </rPh>
    <phoneticPr fontId="30"/>
  </si>
  <si>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</si>
  <si>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</si>
  <si>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</si>
  <si>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</si>
  <si>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</si>
  <si>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</si>
  <si>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</si>
  <si>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</si>
  <si>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</si>
  <si>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5"/>
  </si>
  <si>
    <t>地域づくり推進事業基金</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</si>
  <si>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</si>
  <si>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</si>
  <si>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</si>
  <si>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</si>
  <si>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</si>
  <si>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</si>
  <si>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</si>
  <si>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</si>
  <si>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</si>
  <si>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</si>
  <si>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-1.3</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</si>
  <si>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</si>
  <si>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</si>
  <si>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</si>
  <si>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</si>
  <si>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</si>
  <si>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</si>
  <si>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</si>
  <si>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</si>
  <si>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</si>
  <si>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</si>
  <si>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</si>
  <si>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</si>
  <si>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</si>
  <si>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</si>
  <si>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食肉センター特別会計</t>
  </si>
  <si>
    <t>給料月額
(百円)</t>
    <rPh sb="0" eb="2">
      <t>キュウリョウ</t>
    </rPh>
    <rPh sb="2" eb="3">
      <t>ツキ</t>
    </rPh>
    <rPh sb="3" eb="4">
      <t>ガク</t>
    </rPh>
    <rPh sb="6" eb="8">
      <t>ヒャクエン</t>
    </rPh>
    <phoneticPr fontId="5"/>
  </si>
  <si>
    <t>資金剰余額
/不足額
（実質収支）</t>
  </si>
  <si>
    <t>地方債現在高</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</si>
  <si>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</si>
  <si>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</si>
  <si>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</si>
  <si>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</si>
  <si>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</si>
  <si>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</si>
  <si>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</si>
  <si>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</si>
  <si>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</si>
  <si>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</si>
  <si>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（一財）速日の峰振興事業団</t>
    <rPh sb="1" eb="2">
      <t>イチ</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</si>
  <si>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</si>
  <si>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</si>
  <si>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</si>
  <si>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</si>
  <si>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</si>
  <si>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</si>
  <si>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</si>
  <si>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</si>
  <si>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</si>
  <si>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</si>
  <si>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</si>
  <si>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</si>
  <si>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</si>
  <si>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</si>
  <si>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</si>
  <si>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</si>
  <si>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</si>
  <si>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</si>
  <si>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 0.26</t>
  </si>
  <si>
    <t>地方公社・第三セクター等一覧</t>
    <rPh sb="0" eb="2">
      <t>チホウ</t>
    </rPh>
    <rPh sb="2" eb="4">
      <t>コウシャ</t>
    </rPh>
    <rPh sb="5" eb="6">
      <t>ダイ</t>
    </rPh>
    <rPh sb="6" eb="7">
      <t>３</t>
    </rPh>
    <rPh sb="11" eb="12">
      <t>トウ</t>
    </rPh>
    <rPh sb="12" eb="14">
      <t>イチラン</t>
    </rPh>
    <phoneticPr fontId="5"/>
  </si>
  <si>
    <t>宮崎県延岡市</t>
  </si>
  <si>
    <t>会計名</t>
  </si>
  <si>
    <t>項番</t>
    <rPh sb="0" eb="2">
      <t>コウバン</t>
    </rPh>
    <phoneticPr fontId="5"/>
  </si>
  <si>
    <t>団体名</t>
    <rPh sb="0" eb="2">
      <t>ダンタイ</t>
    </rPh>
    <phoneticPr fontId="5"/>
  </si>
  <si>
    <t>決算額</t>
  </si>
  <si>
    <t>繰越金</t>
  </si>
  <si>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</si>
  <si>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</si>
  <si>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</si>
  <si>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</si>
  <si>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</si>
  <si>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</si>
  <si>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2"/>
  </si>
  <si>
    <t>令和3年度</t>
  </si>
  <si>
    <t>一般会計等（純計）</t>
    <rPh sb="0" eb="2">
      <t>イッパン</t>
    </rPh>
    <rPh sb="2" eb="4">
      <t>カイケイ</t>
    </rPh>
    <rPh sb="4" eb="5">
      <t>トウ</t>
    </rPh>
    <rPh sb="6" eb="8">
      <t>ジュンケイ</t>
    </rPh>
    <phoneticPr fontId="5"/>
  </si>
  <si>
    <t>実質赤字比率</t>
    <rPh sb="0" eb="2">
      <t>ジッシツ</t>
    </rPh>
    <rPh sb="2" eb="4">
      <t>アカジ</t>
    </rPh>
    <rPh sb="4" eb="6">
      <t>ヒリツ</t>
    </rPh>
    <phoneticPr fontId="34"/>
  </si>
  <si>
    <t>▲退職金</t>
    <rPh sb="1" eb="3">
      <t>タイショク</t>
    </rPh>
    <rPh sb="3" eb="4">
      <t>キン</t>
    </rPh>
    <phoneticPr fontId="5"/>
  </si>
  <si>
    <t>地方税</t>
  </si>
  <si>
    <t>使用料</t>
  </si>
  <si>
    <t>区分</t>
  </si>
  <si>
    <t xml:space="preserve"> R03</t>
  </si>
  <si>
    <t>軽油引取税交付金</t>
  </si>
  <si>
    <t>純資産又は
正味財産</t>
  </si>
  <si>
    <t>(Ａ)</t>
  </si>
  <si>
    <t>議会費</t>
  </si>
  <si>
    <t>元利償還金</t>
    <rPh sb="0" eb="2">
      <t>ガンリ</t>
    </rPh>
    <rPh sb="2" eb="5">
      <t>ショウカンキン</t>
    </rPh>
    <phoneticPr fontId="30"/>
  </si>
  <si>
    <t>総務費</t>
  </si>
  <si>
    <t>人件費及び人件費に準ずる費用</t>
    <rPh sb="0" eb="3">
      <t>ジンケンヒ</t>
    </rPh>
    <rPh sb="3" eb="4">
      <t>オヨ</t>
    </rPh>
    <rPh sb="5" eb="8">
      <t>ジンケンヒ</t>
    </rPh>
    <rPh sb="9" eb="10">
      <t>ジュン</t>
    </rPh>
    <rPh sb="12" eb="14">
      <t>ヒヨウ</t>
    </rPh>
    <phoneticPr fontId="5"/>
  </si>
  <si>
    <t>民生費</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</si>
  <si>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</si>
  <si>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</si>
  <si>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</si>
  <si>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</si>
  <si>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地方交付税</t>
  </si>
  <si>
    <t>国庫支出金</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</si>
  <si>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</si>
  <si>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</si>
  <si>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</si>
  <si>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</si>
  <si>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公債費に準ずる債務負担行為に係るもの</t>
  </si>
  <si>
    <t>自動車取得税交付金</t>
  </si>
  <si>
    <t>消防費</t>
  </si>
  <si>
    <t>下水道事業会計</t>
  </si>
  <si>
    <t>教育費</t>
  </si>
  <si>
    <t>災害復旧費</t>
  </si>
  <si>
    <t>企業債
（地方債）
現在高</t>
  </si>
  <si>
    <t>公債費</t>
  </si>
  <si>
    <t>経常損益</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</si>
  <si>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</si>
  <si>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公営企業会計等</t>
    <rPh sb="0" eb="2">
      <t>コウエイ</t>
    </rPh>
    <rPh sb="2" eb="4">
      <t>キギョウ</t>
    </rPh>
    <rPh sb="4" eb="6">
      <t>カイケイ</t>
    </rPh>
    <rPh sb="6" eb="7">
      <t>トウ</t>
    </rPh>
    <phoneticPr fontId="5"/>
  </si>
  <si>
    <t>経常経費充当一般財源等</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</si>
  <si>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</si>
  <si>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</si>
  <si>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</si>
  <si>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</si>
  <si>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</si>
  <si>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　※一般会計等（純計）は、各会計の相互間の繰入・繰出等の重複を控除したものであり、各会計の合計と一致しない場合がある。</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</si>
  <si>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</si>
  <si>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0"/>
  </si>
  <si>
    <t>地域振興基金</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</si>
  <si>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</si>
  <si>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</si>
  <si>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</si>
  <si>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</si>
  <si>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</si>
  <si>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森林総合研究所等が行う事業に係るもの</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</si>
  <si>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</si>
  <si>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</si>
  <si>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</si>
  <si>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</si>
  <si>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</si>
  <si>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</si>
  <si>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</si>
  <si>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</si>
  <si>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4"/>
  </si>
  <si>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</si>
  <si>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</si>
  <si>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</si>
  <si>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宮崎県市町村総合事務組合　一般会計</t>
  </si>
  <si>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</si>
  <si>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</si>
  <si>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</si>
  <si>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</si>
  <si>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</si>
  <si>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</si>
  <si>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</si>
  <si>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</si>
  <si>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</si>
  <si>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</si>
  <si>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</si>
  <si>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</si>
  <si>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</si>
  <si>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</si>
  <si>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</si>
  <si>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</si>
  <si>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</si>
  <si>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</si>
  <si>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</si>
  <si>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</si>
  <si>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</si>
  <si>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</si>
  <si>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</si>
  <si>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</si>
  <si>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</si>
  <si>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</si>
  <si>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</si>
  <si>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</si>
  <si>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</si>
  <si>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0"/>
  </si>
  <si>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</si>
  <si>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</si>
  <si>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4"/>
  </si>
  <si>
    <t>社会福祉事業基金</t>
  </si>
  <si>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</si>
  <si>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</si>
  <si>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5"/>
  </si>
  <si>
    <t>宮崎県後期高齢者医療広域連合　後期高齢者医療特別会計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</si>
  <si>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</si>
  <si>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</si>
  <si>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</si>
  <si>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</si>
  <si>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</si>
  <si>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</si>
  <si>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</si>
  <si>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</si>
  <si>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</si>
  <si>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</si>
  <si>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</si>
  <si>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</si>
  <si>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</si>
  <si>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</si>
  <si>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宮崎県北部広域行政事務組合（特別会計）</t>
  </si>
  <si>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</si>
  <si>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</si>
  <si>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</si>
  <si>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</si>
  <si>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</si>
  <si>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</si>
  <si>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</si>
  <si>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令和3年度</t>
    <rPh sb="0" eb="2">
      <t>レイワ</t>
    </rPh>
    <rPh sb="3" eb="5">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</si>
  <si>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</si>
  <si>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</si>
  <si>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</si>
  <si>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</si>
  <si>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</si>
  <si>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</si>
  <si>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</si>
  <si>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</si>
  <si>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</si>
  <si>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</si>
  <si>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</si>
  <si>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</si>
  <si>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</si>
  <si>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</si>
  <si>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</si>
  <si>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</si>
  <si>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</si>
  <si>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9"/>
  </si>
  <si>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</si>
  <si>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</si>
  <si>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</si>
  <si>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</si>
  <si>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</si>
  <si>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</si>
  <si>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</si>
  <si>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</si>
  <si>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</si>
  <si>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</si>
  <si>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</si>
  <si>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</si>
  <si>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</si>
  <si>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</si>
  <si>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3"/>
  </si>
  <si>
    <t>▲ 0.09</t>
  </si>
  <si>
    <t>その他会計（赤字）</t>
  </si>
  <si>
    <t>（百万円）</t>
  </si>
  <si>
    <t>H28末</t>
  </si>
  <si>
    <t>H29末</t>
  </si>
  <si>
    <t>H30末</t>
  </si>
  <si>
    <t>R01末</t>
  </si>
  <si>
    <t>R02末</t>
  </si>
  <si>
    <t>宮崎県後期高齢者医療広域連合　一般会計</t>
  </si>
  <si>
    <t>宮崎県北部広域行政事務組合（一般会計）</t>
  </si>
  <si>
    <t>(公財)のべおか文化事業団</t>
    <rPh sb="1" eb="2">
      <t>コウ</t>
    </rPh>
    <rPh sb="2" eb="3">
      <t>ザイ</t>
    </rPh>
    <rPh sb="8" eb="10">
      <t>ブンカ</t>
    </rPh>
    <rPh sb="10" eb="13">
      <t>ジギョウダン</t>
    </rPh>
    <phoneticPr fontId="38"/>
  </si>
  <si>
    <t>（有）延岡市リサイクルプラザゲン丸館</t>
  </si>
  <si>
    <t>（株）延岡地区有機肥料センター</t>
  </si>
  <si>
    <t>延岡市土地開発公社</t>
  </si>
  <si>
    <t>（一財）北浦町農業公社</t>
    <rPh sb="1" eb="2">
      <t>イチ</t>
    </rPh>
    <phoneticPr fontId="5"/>
  </si>
  <si>
    <t>のべおか道の駅（株）</t>
    <rPh sb="4" eb="5">
      <t>ミチ</t>
    </rPh>
    <rPh sb="6" eb="7">
      <t>エキ</t>
    </rPh>
    <rPh sb="8" eb="9">
      <t>カブ</t>
    </rPh>
    <phoneticPr fontId="38"/>
  </si>
  <si>
    <t>（有）祝子川温泉美人の湯</t>
  </si>
  <si>
    <t>(株)まちづくり延岡</t>
    <rPh sb="0" eb="3">
      <t>カブ</t>
    </rPh>
    <rPh sb="8" eb="10">
      <t>ノベオカ</t>
    </rPh>
    <phoneticPr fontId="39"/>
  </si>
  <si>
    <t>(一社）宮崎県林業公社</t>
    <rPh sb="1" eb="2">
      <t>イチ</t>
    </rPh>
    <rPh sb="2" eb="3">
      <t>シャ</t>
    </rPh>
    <phoneticPr fontId="38"/>
  </si>
  <si>
    <t>野口遵記念館建設基金</t>
  </si>
  <si>
    <t>退職手当基金</t>
  </si>
  <si>
    <t>令和3年度</t>
    <phoneticPr fontId="46"/>
  </si>
  <si>
    <t>宮崎県延岡市</t>
    <phoneticPr fontId="46"/>
  </si>
  <si>
    <t>(1) 普通会計の状況（市町村）</t>
    <rPh sb="4" eb="6">
      <t>フツウ</t>
    </rPh>
    <rPh sb="6" eb="8">
      <t>カイケイ</t>
    </rPh>
    <rPh sb="9" eb="11">
      <t>ジョウキョウ</t>
    </rPh>
    <rPh sb="12" eb="15">
      <t>シチョウソン</t>
    </rPh>
    <phoneticPr fontId="44"/>
  </si>
  <si>
    <t>歳入の状況（単位 千円・％）</t>
    <rPh sb="0" eb="2">
      <t>サイニュウ</t>
    </rPh>
    <rPh sb="3" eb="5">
      <t>ジョウキョウ</t>
    </rPh>
    <rPh sb="6" eb="8">
      <t>タンイ</t>
    </rPh>
    <rPh sb="9" eb="11">
      <t>センエン</t>
    </rPh>
    <phoneticPr fontId="44"/>
  </si>
  <si>
    <t>地方税の状況（単位 千円・％）</t>
    <rPh sb="0" eb="2">
      <t>チホウ</t>
    </rPh>
    <rPh sb="2" eb="3">
      <t>ゼイ</t>
    </rPh>
    <rPh sb="4" eb="6">
      <t>ジョウキョウ</t>
    </rPh>
    <rPh sb="7" eb="9">
      <t>タンイ</t>
    </rPh>
    <rPh sb="10" eb="12">
      <t>センエン</t>
    </rPh>
    <phoneticPr fontId="44"/>
  </si>
  <si>
    <t>歳出の状況（単位 千円・％）</t>
    <phoneticPr fontId="44"/>
  </si>
  <si>
    <t>区分</t>
    <rPh sb="0" eb="2">
      <t>クブン</t>
    </rPh>
    <phoneticPr fontId="44"/>
  </si>
  <si>
    <t>決算額</t>
    <rPh sb="0" eb="2">
      <t>ケッサン</t>
    </rPh>
    <rPh sb="2" eb="3">
      <t>ガク</t>
    </rPh>
    <phoneticPr fontId="44"/>
  </si>
  <si>
    <t>構成比</t>
    <rPh sb="0" eb="3">
      <t>コウセイヒ</t>
    </rPh>
    <phoneticPr fontId="44"/>
  </si>
  <si>
    <t>経常一般財源等</t>
    <rPh sb="0" eb="2">
      <t>ケイジョウ</t>
    </rPh>
    <rPh sb="2" eb="4">
      <t>イッパン</t>
    </rPh>
    <rPh sb="4" eb="7">
      <t>ザイゲントウ</t>
    </rPh>
    <phoneticPr fontId="44"/>
  </si>
  <si>
    <t>収入済額</t>
    <rPh sb="0" eb="2">
      <t>シュウニュウ</t>
    </rPh>
    <rPh sb="2" eb="3">
      <t>スミ</t>
    </rPh>
    <rPh sb="3" eb="4">
      <t>ガク</t>
    </rPh>
    <phoneticPr fontId="44"/>
  </si>
  <si>
    <t>超過課税分</t>
    <rPh sb="0" eb="2">
      <t>チョウカ</t>
    </rPh>
    <rPh sb="2" eb="4">
      <t>カゼイ</t>
    </rPh>
    <rPh sb="4" eb="5">
      <t>ブン</t>
    </rPh>
    <phoneticPr fontId="44"/>
  </si>
  <si>
    <t>目的別歳出の状況（単位 千円・％）</t>
    <phoneticPr fontId="44"/>
  </si>
  <si>
    <t>普通税</t>
    <rPh sb="0" eb="2">
      <t>フツウ</t>
    </rPh>
    <rPh sb="2" eb="3">
      <t>ゼイ</t>
    </rPh>
    <phoneticPr fontId="49"/>
  </si>
  <si>
    <t>決算額 (A)</t>
    <rPh sb="0" eb="2">
      <t>ケッサン</t>
    </rPh>
    <rPh sb="2" eb="3">
      <t>ガク</t>
    </rPh>
    <phoneticPr fontId="44"/>
  </si>
  <si>
    <t>(A)のうち普通建設事業費</t>
    <rPh sb="6" eb="8">
      <t>フツウ</t>
    </rPh>
    <rPh sb="8" eb="10">
      <t>ケンセツ</t>
    </rPh>
    <rPh sb="10" eb="13">
      <t>ジギョウヒ</t>
    </rPh>
    <phoneticPr fontId="44"/>
  </si>
  <si>
    <t>(A)のうち充当一般財源等</t>
    <rPh sb="6" eb="8">
      <t>ジュウトウ</t>
    </rPh>
    <rPh sb="8" eb="10">
      <t>イッパン</t>
    </rPh>
    <rPh sb="10" eb="12">
      <t>ザイゲン</t>
    </rPh>
    <rPh sb="12" eb="13">
      <t>ナド</t>
    </rPh>
    <phoneticPr fontId="44"/>
  </si>
  <si>
    <t>地方譲与税</t>
    <phoneticPr fontId="44"/>
  </si>
  <si>
    <t>　法定普通税</t>
    <phoneticPr fontId="44"/>
  </si>
  <si>
    <t>-</t>
    <phoneticPr fontId="44"/>
  </si>
  <si>
    <t>　　市町村民税</t>
    <phoneticPr fontId="44"/>
  </si>
  <si>
    <t>配当割交付金</t>
    <rPh sb="0" eb="2">
      <t>ハイトウ</t>
    </rPh>
    <rPh sb="2" eb="3">
      <t>ワリ</t>
    </rPh>
    <rPh sb="3" eb="6">
      <t>コウフキン</t>
    </rPh>
    <phoneticPr fontId="49"/>
  </si>
  <si>
    <t>　　　個人均等割</t>
    <phoneticPr fontId="44"/>
  </si>
  <si>
    <t>株式等譲渡所得割交付金</t>
    <rPh sb="0" eb="2">
      <t>カブシキ</t>
    </rPh>
    <rPh sb="2" eb="3">
      <t>トウ</t>
    </rPh>
    <rPh sb="3" eb="5">
      <t>ジョウト</t>
    </rPh>
    <rPh sb="5" eb="7">
      <t>ショトク</t>
    </rPh>
    <rPh sb="7" eb="8">
      <t>ワリ</t>
    </rPh>
    <rPh sb="8" eb="11">
      <t>コウフキン</t>
    </rPh>
    <phoneticPr fontId="49"/>
  </si>
  <si>
    <t>　　　所得割</t>
    <phoneticPr fontId="44"/>
  </si>
  <si>
    <t>分離課税所得割交付金</t>
    <phoneticPr fontId="46"/>
  </si>
  <si>
    <t>　　　法人均等割</t>
    <phoneticPr fontId="44"/>
  </si>
  <si>
    <t>　　　法人税割</t>
    <phoneticPr fontId="44"/>
  </si>
  <si>
    <t>　　固定資産税</t>
    <phoneticPr fontId="44"/>
  </si>
  <si>
    <t>　　　うち純固定資産税</t>
    <phoneticPr fontId="44"/>
  </si>
  <si>
    <t>　　軽自動車税</t>
    <phoneticPr fontId="44"/>
  </si>
  <si>
    <t>　　市町村たばこ税</t>
    <phoneticPr fontId="44"/>
  </si>
  <si>
    <t>自動車税環境性能割交付金</t>
    <phoneticPr fontId="44"/>
  </si>
  <si>
    <t>　　鉱産税</t>
    <phoneticPr fontId="44"/>
  </si>
  <si>
    <t>法人事業税交付金</t>
    <phoneticPr fontId="50"/>
  </si>
  <si>
    <t>　　特別土地保有税</t>
    <phoneticPr fontId="44"/>
  </si>
  <si>
    <t>地方特例交付金等</t>
    <rPh sb="7" eb="8">
      <t>トウ</t>
    </rPh>
    <phoneticPr fontId="50"/>
  </si>
  <si>
    <t>　法定外普通税</t>
    <phoneticPr fontId="44"/>
  </si>
  <si>
    <t>諸支出金</t>
    <rPh sb="3" eb="4">
      <t>キン</t>
    </rPh>
    <phoneticPr fontId="46"/>
  </si>
  <si>
    <t>　個人住民税減収補塡特例交付金</t>
    <phoneticPr fontId="44"/>
  </si>
  <si>
    <t>前年度繰上充用金</t>
    <phoneticPr fontId="44"/>
  </si>
  <si>
    <t>　自動車税減収補塡特例交付金</t>
    <rPh sb="7" eb="9">
      <t>ホテン</t>
    </rPh>
    <rPh sb="13" eb="14">
      <t>キン</t>
    </rPh>
    <phoneticPr fontId="51"/>
  </si>
  <si>
    <t>　法定目的税</t>
    <phoneticPr fontId="44"/>
  </si>
  <si>
    <t>　軽自動車税減収補塡特例交付金</t>
    <rPh sb="8" eb="10">
      <t>ホテン</t>
    </rPh>
    <phoneticPr fontId="51"/>
  </si>
  <si>
    <t>　　入湯税</t>
    <phoneticPr fontId="44"/>
  </si>
  <si>
    <t>　新型コロナウイルス感染症対策地方税減収補塡特別交付金</t>
    <phoneticPr fontId="44"/>
  </si>
  <si>
    <t>　　事業所税</t>
    <phoneticPr fontId="44"/>
  </si>
  <si>
    <t>性質別歳出の状況（単位 千円・％）</t>
    <rPh sb="0" eb="2">
      <t>セイシツ</t>
    </rPh>
    <phoneticPr fontId="44"/>
  </si>
  <si>
    <t>　　都市計画税</t>
    <phoneticPr fontId="44"/>
  </si>
  <si>
    <t>構成比</t>
    <phoneticPr fontId="44"/>
  </si>
  <si>
    <t>充当一般財源等</t>
    <phoneticPr fontId="44"/>
  </si>
  <si>
    <t>経常収支比率</t>
    <rPh sb="0" eb="2">
      <t>ケイジョウ</t>
    </rPh>
    <rPh sb="2" eb="4">
      <t>シュウシ</t>
    </rPh>
    <rPh sb="4" eb="6">
      <t>ヒリツ</t>
    </rPh>
    <phoneticPr fontId="41"/>
  </si>
  <si>
    <t>　普通交付税</t>
    <phoneticPr fontId="44"/>
  </si>
  <si>
    <t>　　水利地益税等</t>
    <phoneticPr fontId="44"/>
  </si>
  <si>
    <t>義務的経費計</t>
    <rPh sb="0" eb="3">
      <t>ギムテキ</t>
    </rPh>
    <rPh sb="3" eb="5">
      <t>ケイヒ</t>
    </rPh>
    <rPh sb="5" eb="6">
      <t>ケイ</t>
    </rPh>
    <phoneticPr fontId="44"/>
  </si>
  <si>
    <t>　特別交付税</t>
    <phoneticPr fontId="44"/>
  </si>
  <si>
    <t>　法定外目的税</t>
    <phoneticPr fontId="44"/>
  </si>
  <si>
    <t>　人件費</t>
    <phoneticPr fontId="44"/>
  </si>
  <si>
    <t>　震災復興特別交付税</t>
    <phoneticPr fontId="46"/>
  </si>
  <si>
    <t>　　うち職員給</t>
    <rPh sb="4" eb="6">
      <t>ショクイン</t>
    </rPh>
    <rPh sb="6" eb="7">
      <t>キュウ</t>
    </rPh>
    <phoneticPr fontId="44"/>
  </si>
  <si>
    <t>(一般財源計)</t>
    <phoneticPr fontId="44"/>
  </si>
  <si>
    <t>　扶助費</t>
    <phoneticPr fontId="44"/>
  </si>
  <si>
    <t>交通安全対策特別交付金</t>
    <phoneticPr fontId="44"/>
  </si>
  <si>
    <t>　公債費</t>
    <phoneticPr fontId="44"/>
  </si>
  <si>
    <t>内訳</t>
    <rPh sb="0" eb="2">
      <t>ウチワケ</t>
    </rPh>
    <phoneticPr fontId="44"/>
  </si>
  <si>
    <t>元利償還金</t>
    <phoneticPr fontId="44"/>
  </si>
  <si>
    <t>令和3年度</t>
    <rPh sb="0" eb="2">
      <t>レイワ</t>
    </rPh>
    <rPh sb="3" eb="5">
      <t>ネンド</t>
    </rPh>
    <phoneticPr fontId="44"/>
  </si>
  <si>
    <t>令和2年度</t>
    <rPh sb="0" eb="2">
      <t>レイワ</t>
    </rPh>
    <rPh sb="3" eb="5">
      <t>ネンド</t>
    </rPh>
    <rPh sb="4" eb="5">
      <t>ド</t>
    </rPh>
    <phoneticPr fontId="44"/>
  </si>
  <si>
    <t>　うち元金</t>
    <phoneticPr fontId="46"/>
  </si>
  <si>
    <t>徴収率
(％)</t>
    <rPh sb="0" eb="2">
      <t>チョウシュウ</t>
    </rPh>
    <rPh sb="2" eb="3">
      <t>リツ</t>
    </rPh>
    <phoneticPr fontId="44"/>
  </si>
  <si>
    <t>現年</t>
    <rPh sb="0" eb="1">
      <t>ゲン</t>
    </rPh>
    <rPh sb="1" eb="2">
      <t>ネン</t>
    </rPh>
    <phoneticPr fontId="44"/>
  </si>
  <si>
    <t>合計</t>
    <rPh sb="0" eb="2">
      <t>ゴウケイ</t>
    </rPh>
    <phoneticPr fontId="44"/>
  </si>
  <si>
    <t>　うち利子</t>
    <phoneticPr fontId="46"/>
  </si>
  <si>
    <t>・計</t>
    <phoneticPr fontId="44"/>
  </si>
  <si>
    <t>市町村民税</t>
    <rPh sb="0" eb="3">
      <t>シチョウソン</t>
    </rPh>
    <rPh sb="3" eb="4">
      <t>ミン</t>
    </rPh>
    <rPh sb="4" eb="5">
      <t>ゼイ</t>
    </rPh>
    <phoneticPr fontId="44"/>
  </si>
  <si>
    <t>一時借入金利子</t>
    <phoneticPr fontId="44"/>
  </si>
  <si>
    <t>純固定資産税</t>
    <rPh sb="0" eb="1">
      <t>ジュン</t>
    </rPh>
    <rPh sb="1" eb="3">
      <t>コテイ</t>
    </rPh>
    <rPh sb="3" eb="6">
      <t>シサンゼイ</t>
    </rPh>
    <phoneticPr fontId="44"/>
  </si>
  <si>
    <t>その他の経費</t>
    <rPh sb="2" eb="3">
      <t>タ</t>
    </rPh>
    <rPh sb="4" eb="6">
      <t>ケイヒ</t>
    </rPh>
    <phoneticPr fontId="44"/>
  </si>
  <si>
    <t>　物件費</t>
    <phoneticPr fontId="44"/>
  </si>
  <si>
    <t>公営事業等への繰出</t>
    <rPh sb="0" eb="2">
      <t>コウエイ</t>
    </rPh>
    <rPh sb="2" eb="4">
      <t>ジギョウ</t>
    </rPh>
    <rPh sb="4" eb="5">
      <t>トウ</t>
    </rPh>
    <rPh sb="7" eb="9">
      <t>クリダ</t>
    </rPh>
    <phoneticPr fontId="44"/>
  </si>
  <si>
    <t>国民健康保険事業会計の状況</t>
    <rPh sb="0" eb="2">
      <t>コクミン</t>
    </rPh>
    <rPh sb="2" eb="4">
      <t>ケンコウ</t>
    </rPh>
    <rPh sb="4" eb="6">
      <t>ホケン</t>
    </rPh>
    <rPh sb="6" eb="8">
      <t>ジギョウ</t>
    </rPh>
    <rPh sb="8" eb="10">
      <t>カイケイ</t>
    </rPh>
    <rPh sb="11" eb="13">
      <t>ジョウキョウ</t>
    </rPh>
    <phoneticPr fontId="44"/>
  </si>
  <si>
    <t>　維持補修費</t>
    <phoneticPr fontId="44"/>
  </si>
  <si>
    <t>合計</t>
    <phoneticPr fontId="44"/>
  </si>
  <si>
    <t>実質収支</t>
    <rPh sb="0" eb="2">
      <t>ジッシツ</t>
    </rPh>
    <rPh sb="2" eb="4">
      <t>シュウシ</t>
    </rPh>
    <phoneticPr fontId="44"/>
  </si>
  <si>
    <t>　補助費等</t>
    <rPh sb="1" eb="3">
      <t>ホジョ</t>
    </rPh>
    <rPh sb="3" eb="4">
      <t>ヒ</t>
    </rPh>
    <rPh sb="4" eb="5">
      <t>トウ</t>
    </rPh>
    <phoneticPr fontId="44"/>
  </si>
  <si>
    <t>下水道</t>
    <phoneticPr fontId="44"/>
  </si>
  <si>
    <t>再差引収支</t>
    <rPh sb="0" eb="1">
      <t>サイ</t>
    </rPh>
    <rPh sb="1" eb="3">
      <t>サシヒキ</t>
    </rPh>
    <rPh sb="3" eb="5">
      <t>シュウシ</t>
    </rPh>
    <phoneticPr fontId="44"/>
  </si>
  <si>
    <t>　　うち一部事務組合負担金</t>
    <phoneticPr fontId="44"/>
  </si>
  <si>
    <t>上水道</t>
    <phoneticPr fontId="44"/>
  </si>
  <si>
    <t>　繰出金</t>
    <phoneticPr fontId="44"/>
  </si>
  <si>
    <t>工業用水道</t>
    <phoneticPr fontId="44"/>
  </si>
  <si>
    <t>　積立金</t>
    <phoneticPr fontId="44"/>
  </si>
  <si>
    <t>交通</t>
    <phoneticPr fontId="44"/>
  </si>
  <si>
    <t>被保険者
1人当り</t>
    <phoneticPr fontId="44"/>
  </si>
  <si>
    <t>保険税(料)収入額</t>
    <phoneticPr fontId="44"/>
  </si>
  <si>
    <t>　投資・出資金・貸付金</t>
    <phoneticPr fontId="44"/>
  </si>
  <si>
    <t>　うち減収補塡債(特例分)</t>
    <rPh sb="4" eb="5">
      <t>シュウ</t>
    </rPh>
    <rPh sb="9" eb="10">
      <t>トク</t>
    </rPh>
    <rPh sb="10" eb="11">
      <t>レイ</t>
    </rPh>
    <rPh sb="11" eb="12">
      <t>ブン</t>
    </rPh>
    <phoneticPr fontId="50"/>
  </si>
  <si>
    <t>国民健康保険</t>
    <phoneticPr fontId="44"/>
  </si>
  <si>
    <t>国庫支出金</t>
    <phoneticPr fontId="44"/>
  </si>
  <si>
    <t>　前年度繰上充用金</t>
    <phoneticPr fontId="44"/>
  </si>
  <si>
    <t>　うち猶予特例債</t>
    <phoneticPr fontId="50"/>
  </si>
  <si>
    <t>その他</t>
    <phoneticPr fontId="44"/>
  </si>
  <si>
    <t>保険給付費</t>
    <phoneticPr fontId="44"/>
  </si>
  <si>
    <t>投資的経費計</t>
    <rPh sb="5" eb="6">
      <t>ケイ</t>
    </rPh>
    <phoneticPr fontId="44"/>
  </si>
  <si>
    <t>　うち臨時財政対策債</t>
    <phoneticPr fontId="44"/>
  </si>
  <si>
    <t>　　うち人件費</t>
    <phoneticPr fontId="44"/>
  </si>
  <si>
    <t>歳入合計</t>
    <phoneticPr fontId="44"/>
  </si>
  <si>
    <t>普通建設事業費</t>
    <phoneticPr fontId="44"/>
  </si>
  <si>
    <t>　うち補助</t>
    <phoneticPr fontId="44"/>
  </si>
  <si>
    <t>(注釈)</t>
    <rPh sb="1" eb="2">
      <t>チュウ</t>
    </rPh>
    <rPh sb="2" eb="3">
      <t>シャク</t>
    </rPh>
    <phoneticPr fontId="44"/>
  </si>
  <si>
    <t>　うち単独</t>
    <phoneticPr fontId="4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</si>
  <si>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4"/>
  </si>
  <si>
    <t>災害復旧事業費</t>
    <phoneticPr fontId="4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</si>
  <si>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4"/>
  </si>
  <si>
    <t>失業対策事業費</t>
    <phoneticPr fontId="44"/>
  </si>
  <si>
    <t>歳出合計</t>
    <phoneticPr fontId="44"/>
  </si>
  <si>
    <t xml:space="preserve">※8：職員の状況については、令和3年地方公務員給与実態調査に基づいている。 </t>
    <phoneticPr fontId="5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</si>
  <si>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4"/>
  </si>
  <si>
    <t>分析欄</t>
    <rPh sb="0" eb="2">
      <t>ブンセキ</t>
    </rPh>
    <rPh sb="2" eb="3">
      <t>ラン</t>
    </rPh>
    <phoneticPr fontId="44"/>
  </si>
  <si>
    <t>有形固定資産減価償却率は類似団体よりもやや低い水準にあるが、将来負担比率については類似団体よりもやや高い水準にある。有形固定資産減価償却率については、これまで老朽化した公共施設の更新や学校の耐震化・新増改築事業等を行ってきたことによるものであり、将来負担比率については野口遵記念館建設事業の進捗に伴い、野口遵記念館建設基金残高が減少したことが主な要因である。
今後も健全な財政運営を図るため、公共投資の選択・重点化を行うとともに、交付税措置のある有利な市債の活用などの取り組みを継続する。</t>
    <phoneticPr fontId="54"/>
  </si>
  <si>
    <t>(　参考　）</t>
    <rPh sb="2" eb="4">
      <t>サンコウ</t>
    </rPh>
    <phoneticPr fontId="44"/>
  </si>
  <si>
    <t>当該団体値</t>
    <rPh sb="0" eb="2">
      <t>トウガイ</t>
    </rPh>
    <rPh sb="2" eb="4">
      <t>ダンタイ</t>
    </rPh>
    <rPh sb="4" eb="5">
      <t>アタイ</t>
    </rPh>
    <phoneticPr fontId="44"/>
  </si>
  <si>
    <t>将来負担比率</t>
    <phoneticPr fontId="44"/>
  </si>
  <si>
    <t>有形固定資産減価償却率</t>
    <phoneticPr fontId="44"/>
  </si>
  <si>
    <t>類似団体内平均値</t>
    <phoneticPr fontId="4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</si>
  <si>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4"/>
  </si>
  <si>
    <t>将来負担比率と実質公債費比率ともに類似団体よりも高い水準にある。将来負担比率については、野口遵記念館建設事業の進捗に伴い、野口遵記念館建設基金残高が減少したことが比率が高くなった主な要因である。実質公債費比率については、今後大型事業に係る元金償還開始等に伴う公債費の増加要因はあるものの、償還終了となる起債の元金償還額が大きいため、比率に大きな変動はないと見込まれる。今後も健全な財政運営を図るため、交付税措置のある有利な市債の活用などの取り組みを継続する。</t>
    <phoneticPr fontId="54"/>
  </si>
  <si>
    <t>実質公債費比率</t>
    <phoneticPr fontId="44"/>
  </si>
  <si>
    <t>類似団体内平均値</t>
    <phoneticPr fontId="44"/>
  </si>
  <si>
    <t xml:space="preserve"> </t>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</si>
</sst>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8">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13"/>
      <color theme="1"/>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4"/>
      <color indexed="8"/>
      <name val="ＭＳ Ｐゴシック"/>
      <family val="3"/>
    </font>
    <font>
      <sz val="18"/>
      <color theme="3"/>
      <name val="游ゴシック Light"/>
      <family val="2"/>
      <scheme val="major"/>
    </font>
    <font>
      <sz val="11"/>
      <color theme="1"/>
      <name val="ＭＳ ゴシック"/>
      <family val="3"/>
      <charset val="128"/>
    </font>
    <font>
      <sz val="9"/>
      <color indexed="8"/>
      <name val="ＭＳ ゴシック"/>
      <family val="3"/>
      <charset val="128"/>
    </font>
    <font>
      <sz val="11"/>
      <color indexed="8"/>
      <name val="ＭＳ Ｐゴシック"/>
      <family val="3"/>
      <charset val="128"/>
    </font>
    <font>
      <b/>
      <sz val="9"/>
      <color indexed="12"/>
      <name val="ＭＳ ゴシック"/>
      <family val="3"/>
      <charset val="128"/>
    </font>
    <font>
      <sz val="6"/>
      <name val="ＭＳ Ｐゴシック"/>
      <family val="3"/>
      <charset val="128"/>
    </font>
    <font>
      <b/>
      <sz val="9"/>
      <color indexed="8"/>
      <name val="ＭＳ ゴシック"/>
      <family val="3"/>
      <charset val="128"/>
    </font>
    <font>
      <sz val="6"/>
      <name val="ＭＳ ゴシック"/>
      <family val="3"/>
      <charset val="128"/>
    </font>
    <font>
      <b/>
      <sz val="18"/>
      <color indexed="8"/>
      <name val="ＭＳ ゴシック"/>
      <family val="3"/>
      <charset val="128"/>
    </font>
    <font>
      <sz val="11"/>
      <color indexed="8"/>
      <name val="ＭＳ ゴシック"/>
      <family val="3"/>
      <charset val="128"/>
    </font>
    <font>
      <sz val="9"/>
      <name val="ＭＳ ゴシック"/>
      <family val="3"/>
      <charset val="128"/>
    </font>
    <font>
      <sz val="11"/>
      <name val="ＭＳ Ｐゴシック"/>
      <family val="3"/>
      <charset val="128"/>
    </font>
    <font>
      <b/>
      <sz val="9"/>
      <color indexed="9"/>
      <name val="ＭＳ ゴシック"/>
      <family val="3"/>
      <charset val="128"/>
    </font>
    <font>
      <sz val="8"/>
      <color indexed="8"/>
      <name val="ＭＳ ゴシック"/>
      <family val="3"/>
      <charset val="128"/>
    </font>
    <font>
      <sz val="11"/>
      <color theme="1"/>
      <name val="游ゴシック"/>
      <family val="3"/>
      <charset val="128"/>
      <scheme val="minor"/>
    </font>
    <font>
      <sz val="6"/>
      <name val="ＭＳ Ｐゴシック"/>
      <family val="2"/>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8">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alignment vertical="center"/>
    </xf>
    <xf numFmtId="0" fontId="50" fillId="0" borderId="0"/>
    <xf numFmtId="0" fontId="53" fillId="0" borderId="0">
      <alignment vertical="center"/>
    </xf>
    <xf numFmtId="0" fontId="50" fillId="0" borderId="0">
      <alignment vertical="center"/>
    </xf>
    <xf numFmtId="0" fontId="50" fillId="0" borderId="0">
      <alignment vertical="center"/>
    </xf>
    <xf numFmtId="0" fontId="50" fillId="0" borderId="0"/>
    <xf numFmtId="0" fontId="50" fillId="0" borderId="0"/>
    <xf numFmtId="0" fontId="56" fillId="0" borderId="0">
      <alignment vertical="center"/>
    </xf>
  </cellStyleXfs>
  <cellXfs count="115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0" xfId="9" applyFont="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3" fillId="0" borderId="0" xfId="15">
      <alignment vertical="center"/>
    </xf>
    <xf numFmtId="0" fontId="13"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5" fillId="0" borderId="77" xfId="12" applyFont="1" applyBorder="1" applyAlignment="1" applyProtection="1">
      <alignment horizontal="center" vertical="center" shrinkToFit="1"/>
      <protection locked="0"/>
    </xf>
    <xf numFmtId="0" fontId="15" fillId="0" borderId="78" xfId="12" applyFont="1" applyBorder="1" applyAlignment="1" applyProtection="1">
      <alignment horizontal="center" vertical="center" shrinkToFit="1"/>
      <protection locked="0"/>
    </xf>
    <xf numFmtId="0" fontId="15" fillId="5" borderId="79" xfId="12" applyFont="1" applyFill="1" applyBorder="1" applyAlignment="1" applyProtection="1">
      <alignment horizontal="center" vertical="center" shrinkToFit="1"/>
      <protection locked="0"/>
    </xf>
    <xf numFmtId="0" fontId="15" fillId="0" borderId="80" xfId="12" applyFont="1" applyBorder="1" applyAlignment="1" applyProtection="1">
      <alignment horizontal="center" vertical="center" shrinkToFit="1"/>
      <protection locked="0"/>
    </xf>
    <xf numFmtId="0" fontId="11" fillId="3" borderId="0" xfId="12" applyFont="1" applyFill="1">
      <alignment vertical="center"/>
    </xf>
    <xf numFmtId="0" fontId="15" fillId="3" borderId="0" xfId="12" applyFont="1" applyFill="1">
      <alignment vertical="center"/>
    </xf>
    <xf numFmtId="0" fontId="15" fillId="0" borderId="81" xfId="12" applyFont="1" applyBorder="1" applyAlignment="1" applyProtection="1">
      <alignment horizontal="center" vertical="center" shrinkToFit="1"/>
      <protection locked="0"/>
    </xf>
    <xf numFmtId="0" fontId="15" fillId="3" borderId="0" xfId="12" applyFont="1" applyFill="1" applyAlignment="1">
      <alignment horizontal="center" vertical="center" shrinkToFit="1"/>
    </xf>
    <xf numFmtId="0" fontId="15" fillId="3" borderId="20" xfId="12" applyFont="1" applyFill="1" applyBorder="1">
      <alignment vertical="center"/>
    </xf>
    <xf numFmtId="0" fontId="15" fillId="3" borderId="12" xfId="12" applyFont="1" applyFill="1" applyBorder="1">
      <alignment vertical="center"/>
    </xf>
    <xf numFmtId="0" fontId="17" fillId="3" borderId="0" xfId="15" applyFont="1" applyFill="1">
      <alignment vertical="center"/>
    </xf>
    <xf numFmtId="0" fontId="15" fillId="3" borderId="0" xfId="12" applyFont="1" applyFill="1" applyAlignment="1">
      <alignment horizontal="left" vertical="center" shrinkToFit="1"/>
    </xf>
    <xf numFmtId="0" fontId="15" fillId="3" borderId="20" xfId="12" applyFont="1" applyFill="1" applyBorder="1" applyAlignment="1">
      <alignment horizontal="center" vertical="center"/>
    </xf>
    <xf numFmtId="0" fontId="15" fillId="3" borderId="23" xfId="12" applyFont="1" applyFill="1" applyBorder="1">
      <alignment vertical="center"/>
    </xf>
    <xf numFmtId="183" fontId="15" fillId="3" borderId="0" xfId="12" applyNumberFormat="1" applyFont="1" applyFill="1" applyAlignment="1">
      <alignment horizontal="right" vertical="center" shrinkToFit="1"/>
    </xf>
    <xf numFmtId="0" fontId="13" fillId="3" borderId="8" xfId="12" applyFont="1" applyFill="1" applyBorder="1">
      <alignment vertical="center"/>
    </xf>
    <xf numFmtId="0" fontId="13" fillId="3" borderId="0" xfId="12" applyFont="1" applyFill="1">
      <alignment vertical="center"/>
    </xf>
    <xf numFmtId="183" fontId="15" fillId="3" borderId="0" xfId="12" applyNumberFormat="1" applyFont="1" applyFill="1" applyAlignment="1">
      <alignment horizontal="left" vertical="center" shrinkToFit="1"/>
    </xf>
    <xf numFmtId="0" fontId="15" fillId="3" borderId="35" xfId="12" applyFont="1" applyFill="1" applyBorder="1">
      <alignment vertical="center"/>
    </xf>
    <xf numFmtId="0" fontId="13" fillId="3" borderId="0" xfId="12" applyFont="1" applyFill="1" applyAlignment="1">
      <alignment horizontal="center" vertical="center"/>
    </xf>
    <xf numFmtId="0" fontId="15" fillId="0" borderId="152" xfId="11" applyFont="1" applyBorder="1" applyAlignment="1" applyProtection="1">
      <alignment horizontal="center" vertical="center" shrinkToFit="1"/>
      <protection locked="0"/>
    </xf>
    <xf numFmtId="0" fontId="15" fillId="0" borderId="153" xfId="11" applyFont="1" applyBorder="1" applyAlignment="1" applyProtection="1">
      <alignment horizontal="center" vertical="center" shrinkToFit="1"/>
      <protection locked="0"/>
    </xf>
    <xf numFmtId="0" fontId="15" fillId="3" borderId="153" xfId="12" applyFont="1" applyFill="1" applyBorder="1" applyAlignment="1" applyProtection="1">
      <alignment horizontal="center" vertical="center" shrinkToFit="1"/>
      <protection locked="0"/>
    </xf>
    <xf numFmtId="0" fontId="15" fillId="3" borderId="0" xfId="12" applyFont="1" applyFill="1" applyAlignment="1">
      <alignment horizontal="center" vertical="center"/>
    </xf>
    <xf numFmtId="0" fontId="15"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2" fillId="0" borderId="0" xfId="19" applyNumberFormat="1" applyFont="1">
      <alignment vertical="center"/>
    </xf>
    <xf numFmtId="0" fontId="15" fillId="0" borderId="30" xfId="19" applyFont="1" applyBorder="1">
      <alignment vertical="center"/>
    </xf>
    <xf numFmtId="178" fontId="12" fillId="0" borderId="42" xfId="19" applyNumberFormat="1" applyFont="1" applyBorder="1">
      <alignment vertical="center"/>
    </xf>
    <xf numFmtId="178" fontId="12" fillId="0" borderId="31" xfId="19" applyNumberFormat="1" applyFont="1" applyBorder="1">
      <alignment vertical="center"/>
    </xf>
    <xf numFmtId="0" fontId="12"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5" fillId="0" borderId="42" xfId="19" applyFont="1" applyBorder="1">
      <alignment vertical="center"/>
    </xf>
    <xf numFmtId="0" fontId="3" fillId="0" borderId="31" xfId="19" applyFont="1" applyBorder="1">
      <alignment vertical="center"/>
    </xf>
    <xf numFmtId="0" fontId="3" fillId="0" borderId="0" xfId="19" applyFont="1">
      <alignment vertical="center"/>
    </xf>
    <xf numFmtId="178" fontId="12" fillId="0" borderId="34" xfId="19" applyNumberFormat="1" applyFont="1" applyBorder="1">
      <alignment vertical="center"/>
    </xf>
    <xf numFmtId="0" fontId="3" fillId="3" borderId="30" xfId="19" applyFont="1" applyFill="1" applyBorder="1">
      <alignment vertical="center"/>
    </xf>
    <xf numFmtId="178" fontId="12" fillId="3" borderId="31" xfId="19" applyNumberFormat="1" applyFont="1" applyFill="1" applyBorder="1">
      <alignment vertical="center"/>
    </xf>
    <xf numFmtId="178" fontId="12" fillId="0" borderId="32" xfId="19" applyNumberFormat="1" applyFont="1" applyBorder="1">
      <alignment vertical="center"/>
    </xf>
    <xf numFmtId="0" fontId="12" fillId="0" borderId="0" xfId="19" applyFont="1" applyAlignment="1"/>
    <xf numFmtId="178" fontId="19" fillId="0" borderId="30" xfId="13" applyNumberFormat="1" applyFont="1" applyBorder="1" applyAlignment="1">
      <alignment vertical="center"/>
    </xf>
    <xf numFmtId="178" fontId="19" fillId="0" borderId="31" xfId="13" applyNumberFormat="1" applyFont="1" applyBorder="1" applyAlignment="1">
      <alignment vertical="center"/>
    </xf>
    <xf numFmtId="178" fontId="19" fillId="0" borderId="31" xfId="13" applyNumberFormat="1" applyFont="1" applyBorder="1" applyAlignment="1">
      <alignment horizontal="center" vertical="center"/>
    </xf>
    <xf numFmtId="0" fontId="3" fillId="3" borderId="23" xfId="19" applyFont="1" applyFill="1" applyBorder="1">
      <alignment vertical="center"/>
    </xf>
    <xf numFmtId="178" fontId="12" fillId="3" borderId="34" xfId="19" applyNumberFormat="1" applyFont="1" applyFill="1" applyBorder="1">
      <alignment vertical="center"/>
    </xf>
    <xf numFmtId="178" fontId="12" fillId="0" borderId="35" xfId="19" applyNumberFormat="1" applyFont="1" applyBorder="1">
      <alignment vertical="center"/>
    </xf>
    <xf numFmtId="178" fontId="19" fillId="0" borderId="16" xfId="13" applyNumberFormat="1" applyFont="1" applyBorder="1" applyAlignment="1">
      <alignment vertical="center"/>
    </xf>
    <xf numFmtId="178" fontId="19" fillId="0" borderId="15" xfId="13" applyNumberFormat="1" applyFont="1" applyBorder="1" applyAlignment="1">
      <alignment vertical="center"/>
    </xf>
    <xf numFmtId="178" fontId="19" fillId="0" borderId="171" xfId="13" applyNumberFormat="1" applyFont="1" applyBorder="1" applyAlignment="1">
      <alignment horizontal="center" vertical="center"/>
    </xf>
    <xf numFmtId="178" fontId="19" fillId="0" borderId="16" xfId="13" applyNumberFormat="1" applyFont="1" applyBorder="1" applyAlignment="1">
      <alignment horizontal="center" vertical="center"/>
    </xf>
    <xf numFmtId="178" fontId="19" fillId="0" borderId="27" xfId="13" applyNumberFormat="1" applyFont="1" applyBorder="1" applyAlignment="1">
      <alignment horizontal="center" vertical="center" wrapText="1"/>
    </xf>
    <xf numFmtId="183" fontId="19" fillId="0" borderId="27" xfId="14" applyNumberFormat="1" applyFont="1" applyBorder="1" applyAlignment="1">
      <alignment horizontal="right" vertical="center" shrinkToFit="1"/>
    </xf>
    <xf numFmtId="183" fontId="19" fillId="0" borderId="172" xfId="14" applyNumberFormat="1" applyFont="1" applyBorder="1" applyAlignment="1">
      <alignment horizontal="right" vertical="center" shrinkToFit="1"/>
    </xf>
    <xf numFmtId="0" fontId="3" fillId="3" borderId="16" xfId="19" applyFont="1" applyFill="1" applyBorder="1">
      <alignment vertical="center"/>
    </xf>
    <xf numFmtId="178" fontId="12" fillId="3" borderId="15" xfId="19" applyNumberFormat="1" applyFont="1" applyFill="1" applyBorder="1">
      <alignment vertical="center"/>
    </xf>
    <xf numFmtId="178" fontId="12" fillId="0" borderId="37" xfId="19" applyNumberFormat="1" applyFont="1" applyBorder="1">
      <alignment vertical="center"/>
    </xf>
    <xf numFmtId="178" fontId="19" fillId="0" borderId="32" xfId="13" applyNumberFormat="1" applyFont="1" applyBorder="1" applyAlignment="1">
      <alignment horizontal="center" vertical="center"/>
    </xf>
    <xf numFmtId="178" fontId="19" fillId="0" borderId="30" xfId="13" applyNumberFormat="1" applyFont="1" applyBorder="1" applyAlignment="1">
      <alignment horizontal="center" vertical="center"/>
    </xf>
    <xf numFmtId="183" fontId="19" fillId="0" borderId="30" xfId="14" applyNumberFormat="1" applyFont="1" applyBorder="1" applyAlignment="1">
      <alignment horizontal="right" vertical="center" shrinkToFit="1"/>
    </xf>
    <xf numFmtId="183" fontId="19" fillId="0" borderId="173" xfId="14" applyNumberFormat="1" applyFont="1" applyBorder="1" applyAlignment="1">
      <alignment horizontal="right" vertical="center" shrinkToFit="1"/>
    </xf>
    <xf numFmtId="183" fontId="12" fillId="3" borderId="26" xfId="18" applyNumberFormat="1" applyFont="1" applyFill="1" applyBorder="1" applyAlignment="1">
      <alignment horizontal="right" vertical="center" shrinkToFit="1"/>
    </xf>
    <xf numFmtId="183" fontId="12" fillId="3" borderId="74" xfId="18" applyNumberFormat="1" applyFont="1" applyFill="1" applyBorder="1" applyAlignment="1">
      <alignment horizontal="right" vertical="center" shrinkToFit="1"/>
    </xf>
    <xf numFmtId="178" fontId="12" fillId="0" borderId="74" xfId="19" applyNumberFormat="1" applyFont="1" applyBorder="1" applyAlignment="1">
      <alignment horizontal="center" vertical="center"/>
    </xf>
    <xf numFmtId="188" fontId="19" fillId="0" borderId="74" xfId="19" applyNumberFormat="1" applyFont="1" applyBorder="1" applyAlignment="1">
      <alignment horizontal="right" vertical="center" shrinkToFit="1"/>
    </xf>
    <xf numFmtId="184" fontId="19" fillId="0" borderId="74" xfId="19" applyNumberFormat="1" applyFont="1" applyBorder="1" applyAlignment="1">
      <alignment horizontal="right" vertical="center" shrinkToFit="1"/>
    </xf>
    <xf numFmtId="183" fontId="12" fillId="0" borderId="74" xfId="19" applyNumberFormat="1" applyFont="1" applyBorder="1" applyAlignment="1">
      <alignment horizontal="right" vertical="center" shrinkToFit="1"/>
    </xf>
    <xf numFmtId="178" fontId="19" fillId="0" borderId="35" xfId="13" applyNumberFormat="1" applyFont="1" applyBorder="1" applyAlignment="1">
      <alignment horizontal="center" vertical="center"/>
    </xf>
    <xf numFmtId="178" fontId="19" fillId="0" borderId="174" xfId="13" applyNumberFormat="1" applyFont="1" applyBorder="1" applyAlignment="1">
      <alignment horizontal="center" vertical="center" wrapText="1"/>
    </xf>
    <xf numFmtId="184" fontId="19" fillId="0" borderId="175" xfId="14" applyNumberFormat="1" applyFont="1" applyBorder="1" applyAlignment="1">
      <alignment horizontal="right" vertical="center" shrinkToFit="1"/>
    </xf>
    <xf numFmtId="184" fontId="19" fillId="0" borderId="171" xfId="14" applyNumberFormat="1" applyFont="1" applyBorder="1" applyAlignment="1">
      <alignment horizontal="right" vertical="center" shrinkToFit="1"/>
    </xf>
    <xf numFmtId="0" fontId="3" fillId="3" borderId="32" xfId="19" applyFont="1" applyFill="1" applyBorder="1">
      <alignment vertical="center"/>
    </xf>
    <xf numFmtId="178" fontId="12" fillId="3" borderId="74" xfId="19" applyNumberFormat="1" applyFont="1" applyFill="1" applyBorder="1" applyAlignment="1">
      <alignment horizontal="center" vertical="center"/>
    </xf>
    <xf numFmtId="178" fontId="12" fillId="0" borderId="176" xfId="19" applyNumberFormat="1" applyFont="1" applyBorder="1" applyAlignment="1">
      <alignment horizontal="center" vertical="center"/>
    </xf>
    <xf numFmtId="188" fontId="19" fillId="0" borderId="176" xfId="19" applyNumberFormat="1" applyFont="1" applyBorder="1" applyAlignment="1">
      <alignment horizontal="right" vertical="center" shrinkToFit="1"/>
    </xf>
    <xf numFmtId="184" fontId="19" fillId="0" borderId="176" xfId="19" applyNumberFormat="1" applyFont="1" applyBorder="1" applyAlignment="1">
      <alignment horizontal="right" vertical="center" shrinkToFit="1"/>
    </xf>
    <xf numFmtId="189" fontId="12" fillId="0" borderId="0" xfId="19" applyNumberFormat="1" applyFont="1">
      <alignment vertical="center"/>
    </xf>
    <xf numFmtId="189" fontId="12" fillId="0" borderId="34" xfId="19" applyNumberFormat="1" applyFont="1" applyBorder="1">
      <alignment vertical="center"/>
    </xf>
    <xf numFmtId="0" fontId="3" fillId="0" borderId="0" xfId="19" applyFont="1" applyAlignment="1"/>
    <xf numFmtId="178" fontId="10" fillId="0" borderId="177" xfId="13" applyNumberFormat="1" applyFont="1" applyBorder="1" applyAlignment="1">
      <alignment horizontal="center" vertical="center"/>
    </xf>
    <xf numFmtId="183" fontId="19" fillId="0" borderId="177" xfId="14" applyNumberFormat="1" applyFont="1" applyBorder="1" applyAlignment="1">
      <alignment horizontal="right" vertical="center" shrinkToFit="1"/>
    </xf>
    <xf numFmtId="183" fontId="19"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2" fillId="3" borderId="31" xfId="18" applyNumberFormat="1" applyFont="1" applyFill="1" applyBorder="1" applyAlignment="1">
      <alignment horizontal="right" vertical="center" shrinkToFit="1"/>
    </xf>
    <xf numFmtId="183" fontId="12" fillId="3" borderId="32" xfId="18" applyNumberFormat="1" applyFont="1" applyFill="1" applyBorder="1" applyAlignment="1">
      <alignment horizontal="right" vertical="center" shrinkToFit="1"/>
    </xf>
    <xf numFmtId="178" fontId="12" fillId="0" borderId="174" xfId="19" applyNumberFormat="1" applyFont="1" applyBorder="1" applyAlignment="1">
      <alignment horizontal="center" vertical="center"/>
    </xf>
    <xf numFmtId="188" fontId="12" fillId="0" borderId="174" xfId="19" applyNumberFormat="1" applyFont="1" applyBorder="1" applyAlignment="1">
      <alignment horizontal="right" vertical="center" shrinkToFit="1"/>
    </xf>
    <xf numFmtId="184" fontId="12" fillId="0" borderId="174" xfId="19" applyNumberFormat="1" applyFont="1" applyBorder="1" applyAlignment="1">
      <alignment horizontal="right" vertical="center" shrinkToFit="1"/>
    </xf>
    <xf numFmtId="183" fontId="12" fillId="3" borderId="176" xfId="19" applyNumberFormat="1" applyFont="1" applyFill="1" applyBorder="1" applyAlignment="1">
      <alignment horizontal="right" vertical="center" shrinkToFit="1"/>
    </xf>
    <xf numFmtId="183" fontId="12" fillId="0" borderId="176" xfId="19" applyNumberFormat="1" applyFont="1" applyBorder="1" applyAlignment="1">
      <alignment horizontal="right" vertical="center" shrinkToFit="1"/>
    </xf>
    <xf numFmtId="189" fontId="12" fillId="0" borderId="23" xfId="19" applyNumberFormat="1" applyFont="1" applyBorder="1">
      <alignment vertical="center"/>
    </xf>
    <xf numFmtId="178" fontId="19" fillId="0" borderId="34" xfId="13" applyNumberFormat="1" applyFont="1" applyBorder="1" applyAlignment="1">
      <alignment horizontal="center" vertical="center" wrapText="1"/>
    </xf>
    <xf numFmtId="184" fontId="19" fillId="0" borderId="179" xfId="14" applyNumberFormat="1" applyFont="1" applyBorder="1" applyAlignment="1">
      <alignment horizontal="right" vertical="center" shrinkToFit="1"/>
    </xf>
    <xf numFmtId="184" fontId="19" fillId="0" borderId="180" xfId="14" applyNumberFormat="1" applyFont="1" applyBorder="1" applyAlignment="1">
      <alignment horizontal="right" vertical="center" shrinkToFit="1"/>
    </xf>
    <xf numFmtId="184" fontId="19" fillId="0" borderId="23" xfId="14" applyNumberFormat="1" applyFont="1" applyBorder="1" applyAlignment="1">
      <alignment horizontal="right" vertical="center" shrinkToFit="1"/>
    </xf>
    <xf numFmtId="0" fontId="3" fillId="3" borderId="37" xfId="19" applyFont="1" applyFill="1" applyBorder="1">
      <alignment vertical="center"/>
    </xf>
    <xf numFmtId="178" fontId="12" fillId="3" borderId="174" xfId="19" applyNumberFormat="1" applyFont="1" applyFill="1" applyBorder="1" applyAlignment="1">
      <alignment horizontal="center" vertical="center"/>
    </xf>
    <xf numFmtId="184" fontId="12" fillId="3" borderId="181" xfId="18" applyNumberFormat="1" applyFont="1" applyFill="1" applyBorder="1" applyAlignment="1">
      <alignment horizontal="right" vertical="center" shrinkToFit="1"/>
    </xf>
    <xf numFmtId="184" fontId="12" fillId="3" borderId="174" xfId="18" applyNumberFormat="1" applyFont="1" applyFill="1" applyBorder="1" applyAlignment="1">
      <alignment horizontal="right" vertical="center" shrinkToFit="1"/>
    </xf>
    <xf numFmtId="178" fontId="12" fillId="0" borderId="0" xfId="19" applyNumberFormat="1" applyFont="1" applyAlignment="1">
      <alignment horizontal="center" vertical="center"/>
    </xf>
    <xf numFmtId="178" fontId="19" fillId="0" borderId="37" xfId="13" applyNumberFormat="1" applyFont="1" applyBorder="1" applyAlignment="1">
      <alignment horizontal="center" vertical="center"/>
    </xf>
    <xf numFmtId="178" fontId="19" fillId="0" borderId="74" xfId="13" applyNumberFormat="1" applyFont="1" applyBorder="1" applyAlignment="1">
      <alignment horizontal="center" vertical="center"/>
    </xf>
    <xf numFmtId="184" fontId="19" fillId="0" borderId="27" xfId="14" applyNumberFormat="1" applyFont="1" applyBorder="1" applyAlignment="1">
      <alignment horizontal="right" vertical="center" shrinkToFit="1"/>
    </xf>
    <xf numFmtId="184" fontId="19" fillId="0" borderId="172" xfId="14" applyNumberFormat="1" applyFont="1" applyBorder="1" applyAlignment="1">
      <alignment horizontal="right" vertical="center" shrinkToFit="1"/>
    </xf>
    <xf numFmtId="0" fontId="3" fillId="0" borderId="16" xfId="19" applyFont="1" applyBorder="1">
      <alignment vertical="center"/>
    </xf>
    <xf numFmtId="178" fontId="12" fillId="0" borderId="14" xfId="19" applyNumberFormat="1" applyFont="1" applyBorder="1">
      <alignment vertical="center"/>
    </xf>
    <xf numFmtId="178" fontId="12"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0" fillId="6" borderId="6" xfId="6" applyFont="1" applyFill="1" applyBorder="1" applyAlignment="1"/>
    <xf numFmtId="0" fontId="20" fillId="0" borderId="8" xfId="6" applyFont="1" applyBorder="1" applyAlignment="1">
      <alignment horizontal="center" vertical="center" wrapText="1"/>
    </xf>
    <xf numFmtId="0" fontId="20" fillId="0" borderId="12" xfId="6" applyFont="1" applyBorder="1" applyAlignment="1">
      <alignment horizontal="center" vertical="center" wrapText="1"/>
    </xf>
    <xf numFmtId="0" fontId="20" fillId="0" borderId="61" xfId="6" applyFont="1" applyBorder="1" applyAlignment="1">
      <alignment horizontal="center" vertical="center"/>
    </xf>
    <xf numFmtId="0" fontId="20" fillId="6" borderId="18" xfId="6" applyFont="1" applyFill="1" applyBorder="1" applyAlignment="1">
      <alignment horizontal="right" vertical="top"/>
    </xf>
    <xf numFmtId="0" fontId="20" fillId="6" borderId="64" xfId="6" applyFont="1" applyFill="1" applyBorder="1" applyAlignment="1">
      <alignment horizontal="right" vertical="top"/>
    </xf>
    <xf numFmtId="0" fontId="20" fillId="6" borderId="1" xfId="6" applyFont="1" applyFill="1" applyBorder="1" applyAlignment="1">
      <alignment horizontal="center" vertical="center"/>
    </xf>
    <xf numFmtId="185" fontId="20" fillId="0" borderId="1" xfId="6" applyNumberFormat="1" applyFont="1" applyBorder="1" applyAlignment="1">
      <alignment horizontal="right" vertical="center" shrinkToFit="1"/>
    </xf>
    <xf numFmtId="185" fontId="20" fillId="0" borderId="4" xfId="6" applyNumberFormat="1" applyFont="1" applyBorder="1" applyAlignment="1">
      <alignment horizontal="right" vertical="center" shrinkToFit="1"/>
    </xf>
    <xf numFmtId="185" fontId="20" fillId="0" borderId="79" xfId="6" applyNumberFormat="1" applyFont="1" applyBorder="1" applyAlignment="1">
      <alignment horizontal="right" vertical="center" shrinkToFit="1"/>
    </xf>
    <xf numFmtId="0" fontId="20" fillId="6" borderId="24" xfId="6" applyFont="1" applyFill="1" applyBorder="1" applyAlignment="1">
      <alignment horizontal="center" vertical="center"/>
    </xf>
    <xf numFmtId="185" fontId="20" fillId="0" borderId="24" xfId="6" applyNumberFormat="1" applyFont="1" applyBorder="1" applyAlignment="1">
      <alignment horizontal="right" vertical="center" shrinkToFit="1"/>
    </xf>
    <xf numFmtId="185" fontId="20" fillId="0" borderId="27" xfId="6" applyNumberFormat="1" applyFont="1" applyBorder="1" applyAlignment="1">
      <alignment horizontal="right" vertical="center" shrinkToFit="1"/>
    </xf>
    <xf numFmtId="185" fontId="20" fillId="0" borderId="182" xfId="6" applyNumberFormat="1" applyFont="1" applyBorder="1" applyAlignment="1">
      <alignment horizontal="right" vertical="center" shrinkToFit="1"/>
    </xf>
    <xf numFmtId="0" fontId="21" fillId="0" borderId="0" xfId="6" applyFont="1" applyAlignment="1">
      <alignment horizontal="right" vertical="center"/>
    </xf>
    <xf numFmtId="0" fontId="20" fillId="6" borderId="55" xfId="6" applyFont="1" applyFill="1" applyBorder="1" applyAlignment="1">
      <alignment horizontal="center" vertical="center"/>
    </xf>
    <xf numFmtId="185" fontId="20" fillId="0" borderId="45" xfId="6" applyNumberFormat="1" applyFont="1" applyBorder="1" applyAlignment="1">
      <alignment horizontal="right" vertical="center" shrinkToFit="1"/>
    </xf>
    <xf numFmtId="185" fontId="20" fillId="0" borderId="48" xfId="6" applyNumberFormat="1" applyFont="1" applyBorder="1" applyAlignment="1">
      <alignment horizontal="right" vertical="center" shrinkToFit="1"/>
    </xf>
    <xf numFmtId="185" fontId="20" fillId="0" borderId="62" xfId="6" applyNumberFormat="1" applyFont="1" applyBorder="1" applyAlignment="1">
      <alignment horizontal="right" vertical="center" shrinkToFit="1"/>
    </xf>
    <xf numFmtId="0" fontId="20" fillId="0" borderId="0" xfId="17" applyFont="1">
      <alignment vertical="center"/>
    </xf>
    <xf numFmtId="0" fontId="20" fillId="7" borderId="6" xfId="17" applyFont="1" applyFill="1" applyBorder="1" applyAlignment="1"/>
    <xf numFmtId="0" fontId="20" fillId="0" borderId="56" xfId="17" applyFont="1" applyBorder="1" applyAlignment="1">
      <alignment vertical="center" wrapText="1"/>
    </xf>
    <xf numFmtId="0" fontId="20" fillId="0" borderId="57" xfId="17" applyFont="1" applyBorder="1">
      <alignment vertical="center"/>
    </xf>
    <xf numFmtId="0" fontId="20" fillId="0" borderId="12" xfId="17" applyFont="1" applyBorder="1">
      <alignment vertical="center"/>
    </xf>
    <xf numFmtId="0" fontId="20" fillId="0" borderId="61" xfId="17" applyFont="1" applyBorder="1">
      <alignment vertical="center"/>
    </xf>
    <xf numFmtId="0" fontId="22" fillId="0" borderId="0" xfId="17" applyFont="1">
      <alignment vertical="center"/>
    </xf>
    <xf numFmtId="0" fontId="20" fillId="7" borderId="18" xfId="17" applyFont="1" applyFill="1" applyBorder="1" applyAlignment="1">
      <alignment horizontal="right" vertical="top"/>
    </xf>
    <xf numFmtId="0" fontId="22" fillId="0" borderId="0" xfId="17" applyFont="1" applyAlignment="1">
      <alignment vertical="center" wrapText="1"/>
    </xf>
    <xf numFmtId="0" fontId="20" fillId="7" borderId="64" xfId="17" applyFont="1" applyFill="1" applyBorder="1" applyAlignment="1">
      <alignment horizontal="right" vertical="top"/>
    </xf>
    <xf numFmtId="0" fontId="20" fillId="7" borderId="13" xfId="17" applyFont="1" applyFill="1" applyBorder="1" applyAlignment="1">
      <alignment horizontal="center" vertical="center"/>
    </xf>
    <xf numFmtId="185" fontId="20" fillId="0" borderId="183" xfId="17" applyNumberFormat="1" applyFont="1" applyBorder="1" applyAlignment="1">
      <alignment horizontal="right" vertical="center" shrinkToFit="1"/>
    </xf>
    <xf numFmtId="185" fontId="20" fillId="0" borderId="184" xfId="17" applyNumberFormat="1" applyFont="1" applyBorder="1" applyAlignment="1">
      <alignment horizontal="right" vertical="center" shrinkToFit="1"/>
    </xf>
    <xf numFmtId="185" fontId="20" fillId="0" borderId="79" xfId="17" applyNumberFormat="1" applyFont="1" applyBorder="1" applyAlignment="1">
      <alignment horizontal="right" vertical="center" shrinkToFit="1"/>
    </xf>
    <xf numFmtId="0" fontId="20" fillId="7" borderId="24" xfId="17" applyFont="1" applyFill="1" applyBorder="1" applyAlignment="1">
      <alignment horizontal="center" vertical="center"/>
    </xf>
    <xf numFmtId="185" fontId="20" fillId="0" borderId="185" xfId="17" applyNumberFormat="1" applyFont="1" applyBorder="1" applyAlignment="1">
      <alignment horizontal="right" vertical="center" shrinkToFit="1"/>
    </xf>
    <xf numFmtId="185" fontId="20" fillId="0" borderId="74" xfId="17" applyNumberFormat="1" applyFont="1" applyBorder="1" applyAlignment="1">
      <alignment horizontal="right" vertical="center" shrinkToFit="1"/>
    </xf>
    <xf numFmtId="185" fontId="20" fillId="0" borderId="182" xfId="17" applyNumberFormat="1" applyFont="1" applyBorder="1" applyAlignment="1">
      <alignment horizontal="right" vertical="center" shrinkToFit="1"/>
    </xf>
    <xf numFmtId="0" fontId="20" fillId="7" borderId="45" xfId="17" applyFont="1" applyFill="1" applyBorder="1" applyAlignment="1">
      <alignment horizontal="center" vertical="center"/>
    </xf>
    <xf numFmtId="185" fontId="20" fillId="0" borderId="186" xfId="17" applyNumberFormat="1" applyFont="1" applyBorder="1" applyAlignment="1">
      <alignment horizontal="right" vertical="center" shrinkToFit="1"/>
    </xf>
    <xf numFmtId="185" fontId="20" fillId="0" borderId="187" xfId="17" applyNumberFormat="1" applyFont="1" applyBorder="1" applyAlignment="1">
      <alignment horizontal="right" vertical="center" shrinkToFit="1"/>
    </xf>
    <xf numFmtId="185" fontId="20" fillId="0" borderId="62" xfId="17" applyNumberFormat="1" applyFont="1" applyBorder="1" applyAlignment="1">
      <alignment horizontal="right" vertical="center" shrinkToFit="1"/>
    </xf>
    <xf numFmtId="0" fontId="22" fillId="6" borderId="6" xfId="8" applyFont="1" applyFill="1" applyBorder="1" applyAlignment="1"/>
    <xf numFmtId="0" fontId="22" fillId="0" borderId="0" xfId="8" applyFont="1" applyAlignment="1"/>
    <xf numFmtId="0" fontId="23" fillId="0" borderId="0" xfId="8" applyFont="1" applyAlignment="1"/>
    <xf numFmtId="0" fontId="23" fillId="8" borderId="6" xfId="8" applyFont="1" applyFill="1" applyBorder="1" applyAlignment="1"/>
    <xf numFmtId="0" fontId="24" fillId="0" borderId="0" xfId="8" applyFont="1" applyAlignment="1">
      <alignment horizontal="center" vertical="center" wrapText="1"/>
    </xf>
    <xf numFmtId="0" fontId="24" fillId="0" borderId="0" xfId="8" applyFont="1" applyAlignment="1">
      <alignment vertical="center" wrapText="1"/>
    </xf>
    <xf numFmtId="0" fontId="22" fillId="6" borderId="18" xfId="8" applyFont="1" applyFill="1" applyBorder="1" applyAlignment="1"/>
    <xf numFmtId="0" fontId="23" fillId="0" borderId="0" xfId="8" applyFont="1">
      <alignment vertical="center"/>
    </xf>
    <xf numFmtId="0" fontId="23" fillId="8" borderId="18" xfId="8" applyFont="1" applyFill="1" applyBorder="1" applyAlignment="1"/>
    <xf numFmtId="0" fontId="22" fillId="0" borderId="31" xfId="8" applyFont="1" applyBorder="1" applyAlignment="1">
      <alignment vertical="center" wrapText="1"/>
    </xf>
    <xf numFmtId="0" fontId="22" fillId="0" borderId="32" xfId="8" applyFont="1" applyBorder="1">
      <alignment vertical="center"/>
    </xf>
    <xf numFmtId="0" fontId="22" fillId="0" borderId="30" xfId="8" applyFont="1" applyBorder="1">
      <alignment vertical="center"/>
    </xf>
    <xf numFmtId="0" fontId="22" fillId="0" borderId="33" xfId="8" applyFont="1" applyBorder="1">
      <alignment vertical="center"/>
    </xf>
    <xf numFmtId="0" fontId="23" fillId="0" borderId="0" xfId="8" applyFont="1" applyAlignment="1">
      <alignment vertical="top"/>
    </xf>
    <xf numFmtId="0" fontId="22" fillId="6" borderId="18" xfId="8" applyFont="1" applyFill="1" applyBorder="1" applyAlignment="1">
      <alignment horizontal="right" vertical="center"/>
    </xf>
    <xf numFmtId="0" fontId="23" fillId="8" borderId="18" xfId="8" applyFont="1" applyFill="1" applyBorder="1" applyAlignment="1">
      <alignment horizontal="right" vertical="center"/>
    </xf>
    <xf numFmtId="0" fontId="25" fillId="0" borderId="0" xfId="8" applyFont="1">
      <alignment vertical="center"/>
    </xf>
    <xf numFmtId="0" fontId="22" fillId="6" borderId="64" xfId="8" applyFont="1" applyFill="1" applyBorder="1" applyAlignment="1">
      <alignment horizontal="right" vertical="top"/>
    </xf>
    <xf numFmtId="0" fontId="23" fillId="8" borderId="64" xfId="8" applyFont="1" applyFill="1" applyBorder="1" applyAlignment="1">
      <alignment horizontal="right" vertical="top"/>
    </xf>
    <xf numFmtId="0" fontId="22" fillId="6" borderId="13" xfId="8" applyFont="1" applyFill="1" applyBorder="1" applyAlignment="1">
      <alignment horizontal="center" vertical="center"/>
    </xf>
    <xf numFmtId="183" fontId="22" fillId="0" borderId="183" xfId="8" applyNumberFormat="1" applyFont="1" applyBorder="1" applyAlignment="1">
      <alignment horizontal="right" vertical="center" shrinkToFit="1"/>
    </xf>
    <xf numFmtId="183" fontId="22" fillId="0" borderId="184" xfId="8" applyNumberFormat="1" applyFont="1" applyBorder="1" applyAlignment="1">
      <alignment horizontal="right" vertical="center" shrinkToFit="1"/>
    </xf>
    <xf numFmtId="183" fontId="22" fillId="0" borderId="79" xfId="8" applyNumberFormat="1" applyFont="1" applyBorder="1" applyAlignment="1">
      <alignment horizontal="right" vertical="center" shrinkToFit="1"/>
    </xf>
    <xf numFmtId="183" fontId="23" fillId="0" borderId="0" xfId="8" applyNumberFormat="1" applyFont="1" applyAlignment="1">
      <alignment horizontal="right" vertical="center" shrinkToFit="1"/>
    </xf>
    <xf numFmtId="0" fontId="23" fillId="8" borderId="13" xfId="8" applyFont="1" applyFill="1" applyBorder="1" applyAlignment="1">
      <alignment horizontal="center" vertical="center"/>
    </xf>
    <xf numFmtId="183" fontId="23" fillId="0" borderId="183" xfId="8" applyNumberFormat="1" applyFont="1" applyBorder="1" applyAlignment="1" applyProtection="1">
      <alignment horizontal="right" vertical="center" shrinkToFit="1"/>
      <protection locked="0"/>
    </xf>
    <xf numFmtId="183" fontId="23" fillId="0" borderId="79" xfId="8" applyNumberFormat="1" applyFont="1" applyBorder="1" applyAlignment="1" applyProtection="1">
      <alignment horizontal="right" vertical="center" shrinkToFit="1"/>
      <protection locked="0"/>
    </xf>
    <xf numFmtId="0" fontId="22" fillId="6" borderId="24" xfId="8" applyFont="1" applyFill="1" applyBorder="1" applyAlignment="1">
      <alignment horizontal="center" vertical="center"/>
    </xf>
    <xf numFmtId="183" fontId="22" fillId="0" borderId="185" xfId="8" applyNumberFormat="1" applyFont="1" applyBorder="1" applyAlignment="1">
      <alignment horizontal="right" vertical="center" shrinkToFit="1"/>
    </xf>
    <xf numFmtId="183" fontId="22" fillId="0" borderId="74" xfId="8" applyNumberFormat="1" applyFont="1" applyBorder="1" applyAlignment="1">
      <alignment horizontal="right" vertical="center" shrinkToFit="1"/>
    </xf>
    <xf numFmtId="183" fontId="22" fillId="0" borderId="182" xfId="8" applyNumberFormat="1" applyFont="1" applyBorder="1" applyAlignment="1">
      <alignment horizontal="right" vertical="center" shrinkToFit="1"/>
    </xf>
    <xf numFmtId="0" fontId="23" fillId="8" borderId="24" xfId="8" applyFont="1" applyFill="1" applyBorder="1" applyAlignment="1">
      <alignment horizontal="center" vertical="center"/>
    </xf>
    <xf numFmtId="183" fontId="23" fillId="0" borderId="185" xfId="8" applyNumberFormat="1" applyFont="1" applyBorder="1" applyAlignment="1" applyProtection="1">
      <alignment horizontal="right" vertical="center" shrinkToFit="1"/>
      <protection locked="0"/>
    </xf>
    <xf numFmtId="183" fontId="23" fillId="0" borderId="182" xfId="8" applyNumberFormat="1" applyFont="1" applyBorder="1" applyAlignment="1" applyProtection="1">
      <alignment horizontal="right" vertical="center" shrinkToFit="1"/>
      <protection locked="0"/>
    </xf>
    <xf numFmtId="0" fontId="21" fillId="0" borderId="0" xfId="8" applyFont="1" applyAlignment="1">
      <alignment horizontal="center" vertical="center"/>
    </xf>
    <xf numFmtId="0" fontId="22" fillId="6" borderId="55" xfId="8" applyFont="1" applyFill="1" applyBorder="1" applyAlignment="1">
      <alignment horizontal="center" vertical="center"/>
    </xf>
    <xf numFmtId="183" fontId="22" fillId="0" borderId="186" xfId="8" applyNumberFormat="1" applyFont="1" applyBorder="1" applyAlignment="1">
      <alignment horizontal="right" vertical="center" shrinkToFit="1"/>
    </xf>
    <xf numFmtId="183" fontId="22" fillId="0" borderId="187" xfId="8" applyNumberFormat="1" applyFont="1" applyBorder="1" applyAlignment="1">
      <alignment horizontal="right" vertical="center" shrinkToFit="1"/>
    </xf>
    <xf numFmtId="183" fontId="22" fillId="0" borderId="62" xfId="8" applyNumberFormat="1" applyFont="1" applyBorder="1" applyAlignment="1">
      <alignment horizontal="right" vertical="center" shrinkToFit="1"/>
    </xf>
    <xf numFmtId="0" fontId="26" fillId="0" borderId="0" xfId="8" applyFont="1" applyAlignment="1">
      <alignment horizontal="center" vertical="center" shrinkToFit="1"/>
    </xf>
    <xf numFmtId="0" fontId="23" fillId="8" borderId="55" xfId="8" applyFont="1" applyFill="1" applyBorder="1" applyAlignment="1">
      <alignment horizontal="center" vertical="center"/>
    </xf>
    <xf numFmtId="183" fontId="23" fillId="0" borderId="186" xfId="8" applyNumberFormat="1" applyFont="1" applyBorder="1" applyAlignment="1" applyProtection="1">
      <alignment horizontal="right" vertical="center" shrinkToFit="1"/>
      <protection locked="0"/>
    </xf>
    <xf numFmtId="183" fontId="23" fillId="0" borderId="62" xfId="8" applyNumberFormat="1" applyFont="1" applyBorder="1" applyAlignment="1" applyProtection="1">
      <alignment horizontal="right" vertical="center" shrinkToFit="1"/>
      <protection locked="0"/>
    </xf>
    <xf numFmtId="0" fontId="22" fillId="0" borderId="0" xfId="7" applyFont="1" applyAlignment="1"/>
    <xf numFmtId="0" fontId="22" fillId="0" borderId="26" xfId="7" applyFont="1" applyBorder="1">
      <alignment vertical="center"/>
    </xf>
    <xf numFmtId="0" fontId="22" fillId="0" borderId="32" xfId="7" applyFont="1" applyBorder="1" applyAlignment="1">
      <alignment vertical="center" wrapText="1"/>
    </xf>
    <xf numFmtId="0" fontId="22" fillId="0" borderId="0" xfId="7" applyFont="1" applyAlignment="1">
      <alignment horizontal="left" vertical="center"/>
    </xf>
    <xf numFmtId="183" fontId="22" fillId="0" borderId="183" xfId="7" applyNumberFormat="1" applyFont="1" applyBorder="1" applyAlignment="1">
      <alignment horizontal="right" vertical="center" shrinkToFit="1"/>
    </xf>
    <xf numFmtId="183" fontId="22" fillId="0" borderId="184" xfId="7" applyNumberFormat="1" applyFont="1" applyBorder="1" applyAlignment="1">
      <alignment horizontal="right" vertical="center" shrinkToFit="1"/>
    </xf>
    <xf numFmtId="183" fontId="22" fillId="0" borderId="79" xfId="7" applyNumberFormat="1" applyFont="1" applyBorder="1" applyAlignment="1">
      <alignment horizontal="right" vertical="center" shrinkToFit="1"/>
    </xf>
    <xf numFmtId="183" fontId="22" fillId="0" borderId="0" xfId="7" applyNumberFormat="1" applyFont="1" applyAlignment="1">
      <alignment horizontal="right" vertical="center"/>
    </xf>
    <xf numFmtId="183" fontId="22" fillId="0" borderId="185" xfId="7" applyNumberFormat="1" applyFont="1" applyBorder="1" applyAlignment="1">
      <alignment horizontal="right" vertical="center" shrinkToFit="1"/>
    </xf>
    <xf numFmtId="183" fontId="22" fillId="0" borderId="74" xfId="7" applyNumberFormat="1" applyFont="1" applyBorder="1" applyAlignment="1">
      <alignment horizontal="right" vertical="center" shrinkToFit="1"/>
    </xf>
    <xf numFmtId="183" fontId="22" fillId="0" borderId="182" xfId="7" applyNumberFormat="1" applyFont="1" applyBorder="1" applyAlignment="1">
      <alignment horizontal="right" vertical="center" shrinkToFit="1"/>
    </xf>
    <xf numFmtId="0" fontId="22" fillId="6" borderId="45" xfId="7" applyFont="1" applyFill="1" applyBorder="1" applyAlignment="1">
      <alignment horizontal="center" vertical="center"/>
    </xf>
    <xf numFmtId="183" fontId="22" fillId="0" borderId="186" xfId="7" applyNumberFormat="1" applyFont="1" applyBorder="1" applyAlignment="1">
      <alignment horizontal="right" vertical="center" shrinkToFit="1"/>
    </xf>
    <xf numFmtId="183" fontId="22" fillId="0" borderId="187" xfId="7" applyNumberFormat="1" applyFont="1" applyBorder="1" applyAlignment="1">
      <alignment horizontal="right" vertical="center" shrinkToFit="1"/>
    </xf>
    <xf numFmtId="183" fontId="22" fillId="0" borderId="62" xfId="7" applyNumberFormat="1" applyFont="1" applyBorder="1" applyAlignment="1">
      <alignment horizontal="right" vertical="center" shrinkToFit="1"/>
    </xf>
    <xf numFmtId="0" fontId="27" fillId="6" borderId="6" xfId="6" applyFont="1" applyFill="1" applyBorder="1" applyAlignment="1"/>
    <xf numFmtId="0" fontId="27" fillId="0" borderId="8" xfId="6" applyFont="1" applyBorder="1" applyAlignment="1">
      <alignment horizontal="center" vertical="center" wrapText="1"/>
    </xf>
    <xf numFmtId="0" fontId="27" fillId="0" borderId="12" xfId="6" applyFont="1" applyBorder="1" applyAlignment="1">
      <alignment horizontal="center" vertical="center" wrapText="1"/>
    </xf>
    <xf numFmtId="0" fontId="27" fillId="0" borderId="2" xfId="6" applyFont="1" applyBorder="1" applyAlignment="1">
      <alignment horizontal="center" vertical="center"/>
    </xf>
    <xf numFmtId="0" fontId="27" fillId="0" borderId="5" xfId="6" applyFont="1" applyBorder="1" applyAlignment="1">
      <alignment horizontal="center" vertical="center"/>
    </xf>
    <xf numFmtId="0" fontId="27" fillId="0" borderId="6" xfId="6" applyFont="1" applyBorder="1" applyAlignment="1">
      <alignment horizontal="center" vertical="center"/>
    </xf>
    <xf numFmtId="0" fontId="27" fillId="6" borderId="18" xfId="6" applyFont="1" applyFill="1" applyBorder="1" applyAlignment="1">
      <alignment horizontal="right" vertical="top"/>
    </xf>
    <xf numFmtId="0" fontId="27" fillId="6" borderId="64" xfId="6" applyFont="1" applyFill="1" applyBorder="1" applyAlignment="1">
      <alignment horizontal="right" vertical="top"/>
    </xf>
    <xf numFmtId="0" fontId="28" fillId="8" borderId="24" xfId="5" applyFont="1" applyFill="1" applyBorder="1" applyAlignment="1">
      <alignment horizontal="center" vertical="center"/>
    </xf>
    <xf numFmtId="183" fontId="27" fillId="0" borderId="24" xfId="5" applyNumberFormat="1" applyFont="1" applyBorder="1" applyAlignment="1">
      <alignment horizontal="right" vertical="center" shrinkToFit="1"/>
    </xf>
    <xf numFmtId="183" fontId="27" fillId="0" borderId="27" xfId="5" applyNumberFormat="1" applyFont="1" applyBorder="1" applyAlignment="1">
      <alignment horizontal="right" vertical="center" shrinkToFit="1"/>
    </xf>
    <xf numFmtId="183" fontId="27" fillId="0" borderId="74" xfId="5" applyNumberFormat="1" applyFont="1" applyBorder="1" applyAlignment="1">
      <alignment horizontal="right" vertical="center" shrinkToFit="1"/>
    </xf>
    <xf numFmtId="183" fontId="27" fillId="0" borderId="74" xfId="5" applyNumberFormat="1" applyFont="1" applyBorder="1" applyAlignment="1" applyProtection="1">
      <alignment horizontal="right" vertical="center" shrinkToFit="1"/>
      <protection locked="0"/>
    </xf>
    <xf numFmtId="183" fontId="27" fillId="0" borderId="182" xfId="5" applyNumberFormat="1" applyFont="1" applyBorder="1" applyAlignment="1" applyProtection="1">
      <alignment horizontal="right" vertical="center" shrinkToFit="1"/>
      <protection locked="0"/>
    </xf>
    <xf numFmtId="183" fontId="27" fillId="0" borderId="29" xfId="5" applyNumberFormat="1" applyFont="1" applyBorder="1" applyAlignment="1">
      <alignment horizontal="right" vertical="center" shrinkToFit="1"/>
    </xf>
    <xf numFmtId="0" fontId="21" fillId="0" borderId="0" xfId="6" applyFont="1" applyAlignment="1">
      <alignment horizontal="right"/>
    </xf>
    <xf numFmtId="0" fontId="28" fillId="8" borderId="55" xfId="5" applyFont="1" applyFill="1" applyBorder="1" applyAlignment="1">
      <alignment horizontal="center" vertical="center"/>
    </xf>
    <xf numFmtId="183" fontId="27" fillId="0" borderId="45" xfId="5" applyNumberFormat="1" applyFont="1" applyBorder="1" applyAlignment="1">
      <alignment horizontal="right" vertical="center" shrinkToFit="1"/>
    </xf>
    <xf numFmtId="183" fontId="27" fillId="0" borderId="48" xfId="5" applyNumberFormat="1" applyFont="1" applyBorder="1" applyAlignment="1">
      <alignment horizontal="right" vertical="center" shrinkToFit="1"/>
    </xf>
    <xf numFmtId="183" fontId="27" fillId="0" borderId="187" xfId="5" applyNumberFormat="1" applyFont="1" applyBorder="1" applyAlignment="1">
      <alignment horizontal="right" vertical="center" shrinkToFit="1"/>
    </xf>
    <xf numFmtId="183" fontId="27" fillId="0" borderId="187" xfId="5" applyNumberFormat="1" applyFont="1" applyBorder="1" applyAlignment="1" applyProtection="1">
      <alignment horizontal="right" vertical="center" shrinkToFit="1"/>
      <protection locked="0"/>
    </xf>
    <xf numFmtId="183" fontId="27" fillId="0" borderId="62" xfId="5" applyNumberFormat="1" applyFont="1" applyBorder="1" applyAlignment="1" applyProtection="1">
      <alignment horizontal="right" vertical="center" shrinkToFit="1"/>
      <protection locked="0"/>
    </xf>
    <xf numFmtId="183" fontId="27"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19" fillId="0" borderId="27" xfId="1" applyNumberFormat="1" applyFont="1" applyBorder="1" applyAlignment="1">
      <alignment vertical="center"/>
    </xf>
    <xf numFmtId="187" fontId="19" fillId="0" borderId="172" xfId="1" applyNumberFormat="1" applyFont="1" applyBorder="1" applyAlignment="1">
      <alignment vertical="center"/>
    </xf>
    <xf numFmtId="187" fontId="19" fillId="0" borderId="172" xfId="1" applyNumberFormat="1" applyFont="1" applyBorder="1" applyAlignment="1">
      <alignment vertical="center" wrapText="1"/>
    </xf>
    <xf numFmtId="187" fontId="19" fillId="0" borderId="30" xfId="1" applyNumberFormat="1" applyFont="1" applyBorder="1" applyAlignment="1">
      <alignment vertical="center"/>
    </xf>
    <xf numFmtId="187" fontId="19" fillId="0" borderId="173" xfId="1" applyNumberFormat="1" applyFont="1" applyBorder="1" applyAlignment="1">
      <alignment vertical="center"/>
    </xf>
    <xf numFmtId="190" fontId="19" fillId="0" borderId="175" xfId="1" applyNumberFormat="1" applyFont="1" applyBorder="1" applyAlignment="1">
      <alignment vertical="center"/>
    </xf>
    <xf numFmtId="190" fontId="19" fillId="0" borderId="171" xfId="1" applyNumberFormat="1" applyFont="1" applyBorder="1" applyAlignment="1">
      <alignment vertical="center"/>
    </xf>
    <xf numFmtId="178" fontId="19" fillId="0" borderId="177" xfId="1" applyNumberFormat="1" applyFont="1" applyBorder="1" applyAlignment="1">
      <alignment horizontal="center" vertical="center"/>
    </xf>
    <xf numFmtId="187" fontId="19" fillId="0" borderId="177" xfId="1" applyNumberFormat="1" applyFont="1" applyBorder="1" applyAlignment="1">
      <alignment vertical="center"/>
    </xf>
    <xf numFmtId="187" fontId="19" fillId="0" borderId="178" xfId="1" applyNumberFormat="1" applyFont="1" applyBorder="1" applyAlignment="1">
      <alignment vertical="center"/>
    </xf>
    <xf numFmtId="190" fontId="19" fillId="0" borderId="179" xfId="1" applyNumberFormat="1" applyFont="1" applyBorder="1" applyAlignment="1">
      <alignment vertical="center"/>
    </xf>
    <xf numFmtId="190" fontId="19" fillId="0" borderId="180" xfId="1" applyNumberFormat="1" applyFont="1" applyBorder="1" applyAlignment="1">
      <alignment vertical="center"/>
    </xf>
    <xf numFmtId="190" fontId="19" fillId="0" borderId="23" xfId="1" applyNumberFormat="1" applyFont="1" applyBorder="1" applyAlignment="1">
      <alignment vertical="center"/>
    </xf>
    <xf numFmtId="190" fontId="19" fillId="0" borderId="27" xfId="1" applyNumberFormat="1" applyFont="1" applyBorder="1" applyAlignment="1">
      <alignment vertical="center"/>
    </xf>
    <xf numFmtId="190" fontId="19" fillId="0" borderId="172" xfId="1" applyNumberFormat="1" applyFont="1" applyBorder="1" applyAlignment="1">
      <alignment vertical="center"/>
    </xf>
    <xf numFmtId="49" fontId="43" fillId="0" borderId="0" xfId="20" applyNumberFormat="1" applyFont="1">
      <alignment vertical="center"/>
    </xf>
    <xf numFmtId="49" fontId="41" fillId="0" borderId="0" xfId="20" applyNumberFormat="1" applyFont="1">
      <alignment vertical="center"/>
    </xf>
    <xf numFmtId="0" fontId="41" fillId="0" borderId="0" xfId="20" applyFont="1">
      <alignment vertical="center"/>
    </xf>
    <xf numFmtId="0" fontId="47" fillId="0" borderId="0" xfId="20" applyFont="1">
      <alignment vertical="center"/>
    </xf>
    <xf numFmtId="0" fontId="48" fillId="0" borderId="34" xfId="20" applyFont="1" applyBorder="1" applyAlignment="1">
      <alignment horizontal="center" vertical="center"/>
    </xf>
    <xf numFmtId="0" fontId="48" fillId="0" borderId="34" xfId="20" applyFont="1" applyBorder="1">
      <alignment vertical="center"/>
    </xf>
    <xf numFmtId="0" fontId="41" fillId="0" borderId="23" xfId="20" applyFont="1" applyBorder="1">
      <alignment vertical="center"/>
    </xf>
    <xf numFmtId="0" fontId="41" fillId="0" borderId="34" xfId="20" applyFont="1" applyBorder="1">
      <alignment vertical="center"/>
    </xf>
    <xf numFmtId="0" fontId="41" fillId="0" borderId="0" xfId="20" applyFont="1" applyAlignment="1">
      <alignment horizontal="center" vertical="center" wrapText="1"/>
    </xf>
    <xf numFmtId="0" fontId="41" fillId="0" borderId="34" xfId="20" applyFont="1" applyBorder="1" applyAlignment="1">
      <alignment horizontal="center" vertical="center" wrapText="1"/>
    </xf>
    <xf numFmtId="0" fontId="41" fillId="0" borderId="30" xfId="20" applyFont="1" applyBorder="1" applyAlignment="1">
      <alignment horizontal="center" vertical="center"/>
    </xf>
    <xf numFmtId="0" fontId="41" fillId="0" borderId="23" xfId="20" applyFont="1" applyBorder="1" applyAlignment="1">
      <alignment horizontal="center" vertical="center"/>
    </xf>
    <xf numFmtId="0" fontId="41" fillId="0" borderId="42" xfId="20" applyFont="1" applyBorder="1" applyAlignment="1">
      <alignment horizontal="center" vertical="center"/>
    </xf>
    <xf numFmtId="0" fontId="49" fillId="0" borderId="0" xfId="20" applyFont="1">
      <alignment vertical="center"/>
    </xf>
    <xf numFmtId="0" fontId="41" fillId="0" borderId="0" xfId="20" applyFont="1" applyAlignment="1">
      <alignment vertical="center" shrinkToFit="1"/>
    </xf>
    <xf numFmtId="0" fontId="49" fillId="0" borderId="0" xfId="22" applyFo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41" fillId="0" borderId="31" xfId="20" applyFont="1" applyBorder="1">
      <alignment vertical="center"/>
    </xf>
    <xf numFmtId="0" fontId="41" fillId="0" borderId="34" xfId="20" applyFont="1" applyBorder="1">
      <alignment vertical="center"/>
    </xf>
    <xf numFmtId="0" fontId="41" fillId="0" borderId="15" xfId="20" applyFont="1" applyBorder="1">
      <alignment vertical="center"/>
    </xf>
    <xf numFmtId="178" fontId="41" fillId="0" borderId="31" xfId="20" applyNumberFormat="1" applyFont="1" applyBorder="1" applyAlignment="1">
      <alignment horizontal="right" vertical="center" shrinkToFit="1"/>
    </xf>
    <xf numFmtId="0" fontId="42" fillId="0" borderId="34" xfId="20" applyBorder="1" applyAlignment="1">
      <alignment horizontal="right" vertical="center" shrinkToFit="1"/>
    </xf>
    <xf numFmtId="0" fontId="42" fillId="0" borderId="67" xfId="20" applyBorder="1" applyAlignment="1">
      <alignment horizontal="right" vertical="center" shrinkToFit="1"/>
    </xf>
    <xf numFmtId="180" fontId="41" fillId="0" borderId="73" xfId="20" applyNumberFormat="1" applyFont="1" applyBorder="1" applyAlignment="1">
      <alignment horizontal="right" vertical="center" shrinkToFit="1"/>
    </xf>
    <xf numFmtId="180" fontId="42" fillId="0" borderId="34" xfId="20" applyNumberFormat="1" applyBorder="1" applyAlignment="1">
      <alignment horizontal="right" vertical="center" shrinkToFit="1"/>
    </xf>
    <xf numFmtId="180" fontId="42" fillId="0" borderId="67" xfId="20" applyNumberFormat="1" applyBorder="1" applyAlignment="1">
      <alignment horizontal="right" vertical="center" shrinkToFit="1"/>
    </xf>
    <xf numFmtId="178" fontId="41" fillId="0" borderId="73" xfId="20" applyNumberFormat="1" applyFont="1" applyBorder="1" applyAlignment="1">
      <alignment horizontal="right" vertical="center" shrinkToFit="1"/>
    </xf>
    <xf numFmtId="178" fontId="41" fillId="2" borderId="73" xfId="20" applyNumberFormat="1" applyFont="1" applyFill="1" applyBorder="1" applyAlignment="1">
      <alignment horizontal="right" vertical="center" shrinkToFit="1"/>
    </xf>
    <xf numFmtId="178" fontId="41" fillId="2" borderId="34" xfId="20" applyNumberFormat="1" applyFont="1" applyFill="1" applyBorder="1" applyAlignment="1">
      <alignment horizontal="right" vertical="center" shrinkToFit="1"/>
    </xf>
    <xf numFmtId="178" fontId="41" fillId="2" borderId="67" xfId="20" applyNumberFormat="1" applyFont="1" applyFill="1" applyBorder="1" applyAlignment="1">
      <alignment horizontal="right" vertical="center" shrinkToFit="1"/>
    </xf>
    <xf numFmtId="0" fontId="41" fillId="2" borderId="73" xfId="20" applyFont="1" applyFill="1" applyBorder="1" applyAlignment="1">
      <alignment horizontal="right" vertical="center" shrinkToFit="1"/>
    </xf>
    <xf numFmtId="0" fontId="41" fillId="2" borderId="34" xfId="20" applyFont="1" applyFill="1" applyBorder="1" applyAlignment="1">
      <alignment horizontal="right" vertical="center" shrinkToFit="1"/>
    </xf>
    <xf numFmtId="0" fontId="41" fillId="2" borderId="15" xfId="20" applyFont="1" applyFill="1" applyBorder="1" applyAlignment="1">
      <alignment horizontal="right" vertical="center" shrinkToFit="1"/>
    </xf>
    <xf numFmtId="0" fontId="41" fillId="2" borderId="70" xfId="20" applyFont="1" applyFill="1" applyBorder="1" applyAlignment="1">
      <alignment horizontal="right" vertical="center" shrinkToFit="1"/>
    </xf>
    <xf numFmtId="0" fontId="41" fillId="2" borderId="0" xfId="20" applyFont="1" applyFill="1" applyAlignment="1">
      <alignment horizontal="right" vertical="center" shrinkToFit="1"/>
    </xf>
    <xf numFmtId="0" fontId="41" fillId="2" borderId="14" xfId="20" applyFont="1" applyFill="1" applyBorder="1" applyAlignment="1">
      <alignment horizontal="right" vertical="center" shrinkToFit="1"/>
    </xf>
    <xf numFmtId="0" fontId="49" fillId="0" borderId="0" xfId="20" applyFont="1">
      <alignment vertical="center"/>
    </xf>
    <xf numFmtId="0" fontId="41" fillId="0" borderId="42" xfId="20" applyFont="1" applyBorder="1">
      <alignment vertical="center"/>
    </xf>
    <xf numFmtId="0" fontId="41" fillId="0" borderId="0" xfId="20" applyFont="1">
      <alignment vertical="center"/>
    </xf>
    <xf numFmtId="0" fontId="41" fillId="0" borderId="14" xfId="20" applyFont="1" applyBorder="1">
      <alignment vertical="center"/>
    </xf>
    <xf numFmtId="178" fontId="41" fillId="0" borderId="42" xfId="20" applyNumberFormat="1" applyFont="1" applyBorder="1" applyAlignment="1">
      <alignment horizontal="right" vertical="center" shrinkToFit="1"/>
    </xf>
    <xf numFmtId="178" fontId="41" fillId="0" borderId="0" xfId="20" applyNumberFormat="1" applyFont="1" applyAlignment="1">
      <alignment horizontal="right" vertical="center" shrinkToFit="1"/>
    </xf>
    <xf numFmtId="178" fontId="41" fillId="0" borderId="66" xfId="20" applyNumberFormat="1" applyFont="1" applyBorder="1" applyAlignment="1">
      <alignment horizontal="right" vertical="center" shrinkToFit="1"/>
    </xf>
    <xf numFmtId="180" fontId="41" fillId="0" borderId="70" xfId="20" applyNumberFormat="1" applyFont="1" applyBorder="1" applyAlignment="1">
      <alignment horizontal="right" vertical="center" shrinkToFit="1"/>
    </xf>
    <xf numFmtId="180" fontId="41" fillId="0" borderId="0" xfId="20" applyNumberFormat="1" applyFont="1" applyAlignment="1">
      <alignment horizontal="right" vertical="center" shrinkToFit="1"/>
    </xf>
    <xf numFmtId="180" fontId="41" fillId="0" borderId="66" xfId="20" applyNumberFormat="1" applyFont="1" applyBorder="1" applyAlignment="1">
      <alignment horizontal="right" vertical="center" shrinkToFit="1"/>
    </xf>
    <xf numFmtId="178" fontId="41" fillId="0" borderId="70" xfId="20" applyNumberFormat="1" applyFont="1" applyBorder="1" applyAlignment="1">
      <alignment horizontal="right" vertical="center" shrinkToFit="1"/>
    </xf>
    <xf numFmtId="178" fontId="41" fillId="2" borderId="70" xfId="20" applyNumberFormat="1" applyFont="1" applyFill="1" applyBorder="1" applyAlignment="1">
      <alignment horizontal="right" vertical="center" shrinkToFit="1"/>
    </xf>
    <xf numFmtId="178" fontId="41" fillId="2" borderId="0" xfId="20" applyNumberFormat="1" applyFont="1" applyFill="1" applyAlignment="1">
      <alignment horizontal="right" vertical="center" shrinkToFit="1"/>
    </xf>
    <xf numFmtId="178" fontId="41" fillId="2" borderId="66" xfId="20" applyNumberFormat="1" applyFont="1" applyFill="1" applyBorder="1" applyAlignment="1">
      <alignment horizontal="right" vertical="center" shrinkToFit="1"/>
    </xf>
    <xf numFmtId="0" fontId="42" fillId="0" borderId="0" xfId="20" applyAlignment="1">
      <alignment horizontal="right" vertical="center" shrinkToFit="1"/>
    </xf>
    <xf numFmtId="0" fontId="42" fillId="0" borderId="66" xfId="20" applyBorder="1" applyAlignment="1">
      <alignment horizontal="right" vertical="center" shrinkToFit="1"/>
    </xf>
    <xf numFmtId="180" fontId="42" fillId="0" borderId="0" xfId="20" applyNumberFormat="1" applyAlignment="1">
      <alignment horizontal="right" vertical="center" shrinkToFit="1"/>
    </xf>
    <xf numFmtId="180" fontId="42" fillId="0" borderId="66" xfId="20" applyNumberFormat="1" applyBorder="1" applyAlignment="1">
      <alignment horizontal="right" vertical="center" shrinkToFit="1"/>
    </xf>
    <xf numFmtId="178" fontId="41" fillId="0" borderId="34" xfId="20" applyNumberFormat="1" applyFont="1" applyBorder="1" applyAlignment="1">
      <alignment horizontal="right" vertical="center" shrinkToFit="1"/>
    </xf>
    <xf numFmtId="178" fontId="41" fillId="0" borderId="67" xfId="20" applyNumberFormat="1" applyFont="1" applyBorder="1" applyAlignment="1">
      <alignment horizontal="right" vertical="center" shrinkToFit="1"/>
    </xf>
    <xf numFmtId="180" fontId="41" fillId="0" borderId="71" xfId="20" applyNumberFormat="1" applyFont="1" applyBorder="1" applyAlignment="1">
      <alignment horizontal="right" vertical="center" shrinkToFit="1"/>
    </xf>
    <xf numFmtId="178" fontId="41" fillId="0" borderId="71" xfId="20" applyNumberFormat="1" applyFont="1" applyBorder="1" applyAlignment="1">
      <alignment horizontal="right" vertical="center" shrinkToFit="1"/>
    </xf>
    <xf numFmtId="180" fontId="41" fillId="0" borderId="34" xfId="20" applyNumberFormat="1" applyFont="1" applyBorder="1" applyAlignment="1">
      <alignment horizontal="right" vertical="center" shrinkToFit="1"/>
    </xf>
    <xf numFmtId="180" fontId="41" fillId="0" borderId="15" xfId="20" applyNumberFormat="1" applyFont="1" applyBorder="1" applyAlignment="1">
      <alignment horizontal="right" vertical="center" shrinkToFit="1"/>
    </xf>
    <xf numFmtId="0" fontId="41" fillId="0" borderId="30" xfId="20" applyFont="1" applyBorder="1" applyAlignment="1">
      <alignment horizontal="center" vertical="center" textRotation="255"/>
    </xf>
    <xf numFmtId="0" fontId="41" fillId="0" borderId="16" xfId="20" applyFont="1" applyBorder="1" applyAlignment="1">
      <alignment horizontal="center" vertical="center" textRotation="255"/>
    </xf>
    <xf numFmtId="0" fontId="41" fillId="0" borderId="42" xfId="20" applyFont="1" applyBorder="1" applyAlignment="1">
      <alignment horizontal="center" vertical="center" textRotation="255"/>
    </xf>
    <xf numFmtId="0" fontId="41" fillId="0" borderId="14" xfId="20" applyFont="1" applyBorder="1" applyAlignment="1">
      <alignment horizontal="center" vertical="center" textRotation="255"/>
    </xf>
    <xf numFmtId="0" fontId="41" fillId="0" borderId="31" xfId="20" applyFont="1" applyBorder="1" applyAlignment="1">
      <alignment horizontal="center" vertical="center" textRotation="255"/>
    </xf>
    <xf numFmtId="0" fontId="41" fillId="0" borderId="15" xfId="20" applyFont="1" applyBorder="1" applyAlignment="1">
      <alignment horizontal="center" vertical="center" textRotation="255"/>
    </xf>
    <xf numFmtId="180" fontId="41" fillId="0" borderId="69" xfId="20" applyNumberFormat="1" applyFont="1" applyBorder="1" applyAlignment="1">
      <alignment horizontal="right" vertical="center" shrinkToFit="1"/>
    </xf>
    <xf numFmtId="178" fontId="41" fillId="0" borderId="69" xfId="20" applyNumberFormat="1" applyFont="1" applyBorder="1" applyAlignment="1">
      <alignment horizontal="right" vertical="center" shrinkToFit="1"/>
    </xf>
    <xf numFmtId="180" fontId="41" fillId="0" borderId="14" xfId="20" applyNumberFormat="1" applyFont="1" applyBorder="1" applyAlignment="1">
      <alignment horizontal="right" vertical="center" shrinkToFit="1"/>
    </xf>
    <xf numFmtId="0" fontId="42" fillId="0" borderId="15" xfId="20" applyBorder="1" applyAlignment="1">
      <alignment horizontal="right" vertical="center" shrinkToFit="1"/>
    </xf>
    <xf numFmtId="178" fontId="41" fillId="0" borderId="15" xfId="20" applyNumberFormat="1" applyFont="1" applyBorder="1" applyAlignment="1">
      <alignment horizontal="right" vertical="center" shrinkToFit="1"/>
    </xf>
    <xf numFmtId="0" fontId="41" fillId="0" borderId="31" xfId="20" applyFont="1" applyBorder="1" applyAlignment="1">
      <alignment horizontal="left" vertical="center"/>
    </xf>
    <xf numFmtId="0" fontId="41" fillId="0" borderId="34" xfId="20" applyFont="1" applyBorder="1" applyAlignment="1">
      <alignment horizontal="left" vertical="center"/>
    </xf>
    <xf numFmtId="0" fontId="41" fillId="0" borderId="15" xfId="20" applyFont="1" applyBorder="1" applyAlignment="1">
      <alignment horizontal="left" vertical="center"/>
    </xf>
    <xf numFmtId="0" fontId="41" fillId="0" borderId="42" xfId="20" applyFont="1" applyBorder="1" applyAlignment="1">
      <alignment horizontal="left" vertical="center"/>
    </xf>
    <xf numFmtId="0" fontId="41" fillId="0" borderId="0" xfId="20" applyFont="1" applyAlignment="1">
      <alignment horizontal="left" vertical="center"/>
    </xf>
    <xf numFmtId="0" fontId="41" fillId="0" borderId="14" xfId="20" applyFont="1" applyBorder="1" applyAlignment="1">
      <alignment horizontal="left" vertical="center"/>
    </xf>
    <xf numFmtId="0" fontId="42" fillId="0" borderId="14" xfId="20" applyBorder="1" applyAlignment="1">
      <alignment horizontal="right" vertical="center" shrinkToFit="1"/>
    </xf>
    <xf numFmtId="178" fontId="41" fillId="0" borderId="14" xfId="20" applyNumberFormat="1" applyFont="1" applyBorder="1" applyAlignment="1">
      <alignment horizontal="right" vertical="center" shrinkToFit="1"/>
    </xf>
    <xf numFmtId="180" fontId="42" fillId="0" borderId="14" xfId="20" applyNumberFormat="1" applyBorder="1" applyAlignment="1">
      <alignment horizontal="right" vertical="center" shrinkToFit="1"/>
    </xf>
    <xf numFmtId="0" fontId="41" fillId="0" borderId="42" xfId="20" applyFont="1" applyBorder="1" applyAlignment="1">
      <alignment horizontal="center" vertical="center" wrapText="1"/>
    </xf>
    <xf numFmtId="0" fontId="41" fillId="0" borderId="0" xfId="20" applyFont="1" applyAlignment="1">
      <alignment horizontal="center" vertical="center" wrapText="1"/>
    </xf>
    <xf numFmtId="0" fontId="41" fillId="0" borderId="31" xfId="20" applyFont="1" applyBorder="1" applyAlignment="1">
      <alignment horizontal="center" vertical="center" wrapText="1"/>
    </xf>
    <xf numFmtId="0" fontId="41" fillId="0" borderId="34" xfId="20" applyFont="1" applyBorder="1" applyAlignment="1">
      <alignment horizontal="center" vertical="center" wrapText="1"/>
    </xf>
    <xf numFmtId="0" fontId="41" fillId="0" borderId="30" xfId="20" applyFont="1" applyBorder="1" applyAlignment="1">
      <alignment horizontal="left" vertical="center"/>
    </xf>
    <xf numFmtId="0" fontId="41" fillId="0" borderId="23" xfId="20" applyFont="1" applyBorder="1" applyAlignment="1">
      <alignment horizontal="left" vertical="center"/>
    </xf>
    <xf numFmtId="0" fontId="41" fillId="0" borderId="16" xfId="20" applyFont="1" applyBorder="1" applyAlignment="1">
      <alignment horizontal="left" vertical="center"/>
    </xf>
    <xf numFmtId="178" fontId="41" fillId="0" borderId="30" xfId="20" applyNumberFormat="1" applyFont="1" applyBorder="1" applyAlignment="1">
      <alignment horizontal="right" vertical="center" shrinkToFit="1"/>
    </xf>
    <xf numFmtId="178" fontId="41" fillId="0" borderId="23" xfId="20" applyNumberFormat="1" applyFont="1" applyBorder="1" applyAlignment="1">
      <alignment horizontal="right" vertical="center" shrinkToFit="1"/>
    </xf>
    <xf numFmtId="178" fontId="41" fillId="0" borderId="16" xfId="20" applyNumberFormat="1" applyFont="1" applyBorder="1" applyAlignment="1">
      <alignment horizontal="right" vertical="center" shrinkToFit="1"/>
    </xf>
    <xf numFmtId="0" fontId="41" fillId="0" borderId="30" xfId="20" applyFont="1" applyBorder="1">
      <alignment vertical="center"/>
    </xf>
    <xf numFmtId="0" fontId="41" fillId="0" borderId="23" xfId="20" applyFont="1" applyBorder="1">
      <alignment vertical="center"/>
    </xf>
    <xf numFmtId="0" fontId="41" fillId="0" borderId="16" xfId="20" applyFont="1" applyBorder="1">
      <alignment vertical="center"/>
    </xf>
    <xf numFmtId="0" fontId="41" fillId="0" borderId="32" xfId="20" applyFont="1" applyBorder="1" applyAlignment="1">
      <alignment horizontal="center" vertical="center"/>
    </xf>
    <xf numFmtId="0" fontId="41" fillId="0" borderId="35" xfId="20" applyFont="1" applyBorder="1" applyAlignment="1">
      <alignment horizontal="center" vertical="center"/>
    </xf>
    <xf numFmtId="0" fontId="41" fillId="0" borderId="37" xfId="20" applyFont="1" applyBorder="1" applyAlignment="1">
      <alignment horizontal="center" vertical="center"/>
    </xf>
    <xf numFmtId="180" fontId="41" fillId="0" borderId="31" xfId="20" applyNumberFormat="1" applyFont="1" applyBorder="1" applyAlignment="1">
      <alignment horizontal="right" vertical="center" shrinkToFit="1"/>
    </xf>
    <xf numFmtId="0" fontId="52" fillId="0" borderId="42" xfId="20" applyFont="1" applyBorder="1">
      <alignment vertical="center"/>
    </xf>
    <xf numFmtId="0" fontId="52" fillId="0" borderId="0" xfId="20" applyFont="1">
      <alignment vertical="center"/>
    </xf>
    <xf numFmtId="0" fontId="52" fillId="0" borderId="14" xfId="20" applyFont="1" applyBorder="1">
      <alignment vertical="center"/>
    </xf>
    <xf numFmtId="180" fontId="41" fillId="0" borderId="42" xfId="20" applyNumberFormat="1" applyFont="1" applyBorder="1" applyAlignment="1">
      <alignment horizontal="right" vertical="center" shrinkToFit="1"/>
    </xf>
    <xf numFmtId="180" fontId="41" fillId="0" borderId="30" xfId="20" applyNumberFormat="1" applyFont="1" applyBorder="1" applyAlignment="1">
      <alignment horizontal="right" vertical="center" shrinkToFit="1"/>
    </xf>
    <xf numFmtId="0" fontId="42" fillId="0" borderId="23" xfId="20" applyBorder="1" applyAlignment="1">
      <alignment horizontal="right" vertical="center" shrinkToFit="1"/>
    </xf>
    <xf numFmtId="180" fontId="41" fillId="0" borderId="23" xfId="20" applyNumberFormat="1" applyFont="1" applyBorder="1" applyAlignment="1">
      <alignment horizontal="right" vertical="center" shrinkToFit="1"/>
    </xf>
    <xf numFmtId="0" fontId="42" fillId="0" borderId="16" xfId="20" applyBorder="1" applyAlignment="1">
      <alignment horizontal="right" vertical="center" shrinkToFit="1"/>
    </xf>
    <xf numFmtId="0" fontId="41" fillId="0" borderId="30" xfId="20" applyFont="1" applyBorder="1" applyAlignment="1">
      <alignment horizontal="center" vertical="center" wrapText="1"/>
    </xf>
    <xf numFmtId="0" fontId="41" fillId="0" borderId="23" xfId="20" applyFont="1" applyBorder="1" applyAlignment="1">
      <alignment horizontal="center" vertical="center" wrapText="1"/>
    </xf>
    <xf numFmtId="0" fontId="41" fillId="0" borderId="23" xfId="20" applyFont="1" applyBorder="1" applyAlignment="1">
      <alignment vertical="center" textRotation="255"/>
    </xf>
    <xf numFmtId="0" fontId="41" fillId="0" borderId="0" xfId="20" applyFont="1" applyAlignment="1">
      <alignment vertical="center" textRotation="255"/>
    </xf>
    <xf numFmtId="0" fontId="41" fillId="0" borderId="34" xfId="20" applyFont="1" applyBorder="1" applyAlignment="1">
      <alignment vertical="center" textRotation="255"/>
    </xf>
    <xf numFmtId="0" fontId="42" fillId="0" borderId="35" xfId="20" applyBorder="1" applyAlignment="1">
      <alignment horizontal="center" vertical="center"/>
    </xf>
    <xf numFmtId="0" fontId="42" fillId="0" borderId="37" xfId="20" applyBorder="1" applyAlignment="1">
      <alignment horizontal="center" vertical="center"/>
    </xf>
    <xf numFmtId="178" fontId="41" fillId="0" borderId="75" xfId="20" applyNumberFormat="1" applyFont="1" applyBorder="1" applyAlignment="1">
      <alignment horizontal="right" vertical="center" shrinkToFit="1"/>
    </xf>
    <xf numFmtId="0" fontId="50" fillId="0" borderId="0" xfId="21" applyAlignment="1">
      <alignment vertical="center"/>
    </xf>
    <xf numFmtId="0" fontId="50" fillId="0" borderId="14" xfId="21" applyBorder="1" applyAlignment="1">
      <alignment vertical="center"/>
    </xf>
    <xf numFmtId="178" fontId="41" fillId="0" borderId="72" xfId="20" applyNumberFormat="1" applyFont="1" applyBorder="1" applyAlignment="1">
      <alignment horizontal="right" vertical="center" shrinkToFit="1"/>
    </xf>
    <xf numFmtId="178" fontId="41" fillId="0" borderId="65" xfId="20" applyNumberFormat="1" applyFont="1" applyBorder="1" applyAlignment="1">
      <alignment horizontal="right" vertical="center" shrinkToFit="1"/>
    </xf>
    <xf numFmtId="180" fontId="41" fillId="0" borderId="72" xfId="20" applyNumberFormat="1" applyFont="1" applyBorder="1" applyAlignment="1">
      <alignment horizontal="right" vertical="center" shrinkToFit="1"/>
    </xf>
    <xf numFmtId="180" fontId="41" fillId="0" borderId="16" xfId="20" applyNumberFormat="1" applyFont="1" applyBorder="1" applyAlignment="1">
      <alignment horizontal="right" vertical="center" shrinkToFit="1"/>
    </xf>
    <xf numFmtId="180" fontId="41" fillId="0" borderId="65" xfId="20" applyNumberFormat="1" applyFont="1" applyBorder="1" applyAlignment="1">
      <alignment horizontal="right" vertical="center" shrinkToFit="1"/>
    </xf>
    <xf numFmtId="178" fontId="41" fillId="0" borderId="42" xfId="20" applyNumberFormat="1" applyFont="1" applyBorder="1" applyAlignment="1">
      <alignment horizontal="right" vertical="center"/>
    </xf>
    <xf numFmtId="178" fontId="41" fillId="0" borderId="0" xfId="20" applyNumberFormat="1" applyFont="1" applyAlignment="1">
      <alignment horizontal="right" vertical="center"/>
    </xf>
    <xf numFmtId="178" fontId="41" fillId="0" borderId="66" xfId="20" applyNumberFormat="1" applyFont="1" applyBorder="1" applyAlignment="1">
      <alignment horizontal="right" vertical="center"/>
    </xf>
    <xf numFmtId="180" fontId="41" fillId="0" borderId="69" xfId="20" applyNumberFormat="1" applyFont="1" applyBorder="1" applyAlignment="1">
      <alignment horizontal="right" vertical="center"/>
    </xf>
    <xf numFmtId="178" fontId="41" fillId="0" borderId="70" xfId="20" applyNumberFormat="1" applyFont="1" applyBorder="1" applyAlignment="1">
      <alignment horizontal="right" vertical="center"/>
    </xf>
    <xf numFmtId="0" fontId="52" fillId="0" borderId="32" xfId="20" applyFont="1" applyBorder="1" applyAlignment="1">
      <alignment horizontal="center" vertical="center"/>
    </xf>
    <xf numFmtId="0" fontId="52" fillId="0" borderId="35" xfId="20" applyFont="1" applyBorder="1" applyAlignment="1">
      <alignment horizontal="center" vertical="center"/>
    </xf>
    <xf numFmtId="0" fontId="52" fillId="0" borderId="37" xfId="20" applyFont="1" applyBorder="1" applyAlignment="1">
      <alignment horizontal="center" vertical="center"/>
    </xf>
    <xf numFmtId="178" fontId="41" fillId="0" borderId="14" xfId="20" applyNumberFormat="1" applyFont="1" applyBorder="1" applyAlignment="1">
      <alignment horizontal="right" vertical="center"/>
    </xf>
    <xf numFmtId="180" fontId="41" fillId="0" borderId="68" xfId="20" applyNumberFormat="1" applyFont="1" applyBorder="1" applyAlignment="1">
      <alignment horizontal="right" vertical="center" shrinkToFit="1"/>
    </xf>
    <xf numFmtId="178" fontId="41" fillId="0" borderId="68" xfId="20" applyNumberFormat="1" applyFont="1" applyBorder="1" applyAlignment="1">
      <alignment horizontal="right" vertical="center" shrinkToFit="1"/>
    </xf>
    <xf numFmtId="49" fontId="45" fillId="0" borderId="6" xfId="20" applyNumberFormat="1" applyFont="1" applyBorder="1" applyAlignment="1">
      <alignment horizontal="center" vertical="center"/>
    </xf>
    <xf numFmtId="49" fontId="45" fillId="0" borderId="18" xfId="20" applyNumberFormat="1" applyFont="1" applyBorder="1" applyAlignment="1">
      <alignment horizontal="center" vertical="center"/>
    </xf>
    <xf numFmtId="49" fontId="45" fillId="0" borderId="64" xfId="20" applyNumberFormat="1" applyFont="1" applyBorder="1" applyAlignment="1">
      <alignment horizontal="center" vertical="center"/>
    </xf>
    <xf numFmtId="0" fontId="41" fillId="0" borderId="74" xfId="20" applyFont="1" applyBorder="1" applyAlignment="1">
      <alignment horizontal="center" vertical="center"/>
    </xf>
    <xf numFmtId="0" fontId="14" fillId="3" borderId="0" xfId="12" applyFont="1" applyFill="1">
      <alignment vertical="center"/>
    </xf>
    <xf numFmtId="0" fontId="18" fillId="3" borderId="6" xfId="12" applyFont="1" applyFill="1" applyBorder="1" applyAlignment="1">
      <alignment horizontal="center" vertical="center"/>
    </xf>
    <xf numFmtId="0" fontId="18" fillId="3" borderId="18" xfId="12" applyFont="1" applyFill="1" applyBorder="1" applyAlignment="1">
      <alignment horizontal="center" vertical="center"/>
    </xf>
    <xf numFmtId="0" fontId="18" fillId="3" borderId="64" xfId="12" applyFont="1" applyFill="1" applyBorder="1" applyAlignment="1">
      <alignment horizontal="center" vertical="center"/>
    </xf>
    <xf numFmtId="0" fontId="15" fillId="3" borderId="20" xfId="12" applyFont="1" applyFill="1" applyBorder="1" applyAlignment="1">
      <alignment horizontal="left" vertical="center"/>
    </xf>
    <xf numFmtId="0" fontId="15" fillId="3" borderId="20" xfId="12" applyFont="1" applyFill="1" applyBorder="1">
      <alignment vertical="center"/>
    </xf>
    <xf numFmtId="0" fontId="15" fillId="0" borderId="83" xfId="16" applyFont="1" applyBorder="1" applyAlignment="1" applyProtection="1">
      <alignment horizontal="left" vertical="center" shrinkToFit="1"/>
      <protection locked="0"/>
    </xf>
    <xf numFmtId="0" fontId="15" fillId="0" borderId="86" xfId="16" applyFont="1" applyBorder="1" applyAlignment="1" applyProtection="1">
      <alignment horizontal="left" vertical="center" shrinkToFit="1"/>
      <protection locked="0"/>
    </xf>
    <xf numFmtId="0" fontId="15" fillId="0" borderId="90" xfId="16" applyFont="1" applyBorder="1" applyAlignment="1" applyProtection="1">
      <alignment horizontal="left" vertical="center" shrinkToFit="1"/>
      <protection locked="0"/>
    </xf>
    <xf numFmtId="183" fontId="15" fillId="0" borderId="94" xfId="16" applyNumberFormat="1" applyFont="1" applyBorder="1" applyAlignment="1" applyProtection="1">
      <alignment horizontal="right" vertical="center" shrinkToFit="1"/>
      <protection locked="0"/>
    </xf>
    <xf numFmtId="183" fontId="15" fillId="0" borderId="100" xfId="16" applyNumberFormat="1" applyFont="1" applyBorder="1" applyAlignment="1" applyProtection="1">
      <alignment horizontal="right" vertical="center" shrinkToFit="1"/>
      <protection locked="0"/>
    </xf>
    <xf numFmtId="183" fontId="15" fillId="0" borderId="109" xfId="16" applyNumberFormat="1" applyFont="1" applyBorder="1" applyAlignment="1" applyProtection="1">
      <alignment horizontal="right" vertical="center" shrinkToFit="1"/>
      <protection locked="0"/>
    </xf>
    <xf numFmtId="183" fontId="15" fillId="0" borderId="115" xfId="16" applyNumberFormat="1" applyFont="1" applyBorder="1" applyAlignment="1" applyProtection="1">
      <alignment horizontal="right" vertical="center" shrinkToFit="1"/>
      <protection locked="0"/>
    </xf>
    <xf numFmtId="183" fontId="15" fillId="0" borderId="120" xfId="16" applyNumberFormat="1" applyFont="1" applyBorder="1" applyAlignment="1" applyProtection="1">
      <alignment horizontal="right" vertical="center" shrinkToFit="1"/>
      <protection locked="0"/>
    </xf>
    <xf numFmtId="183" fontId="15" fillId="0" borderId="122" xfId="16" applyNumberFormat="1" applyFont="1" applyBorder="1" applyAlignment="1" applyProtection="1">
      <alignment horizontal="right" vertical="center" shrinkToFit="1"/>
      <protection locked="0"/>
    </xf>
    <xf numFmtId="183" fontId="15" fillId="0" borderId="126" xfId="11" applyNumberFormat="1" applyFont="1" applyBorder="1" applyAlignment="1" applyProtection="1">
      <alignment horizontal="right" vertical="center" shrinkToFit="1"/>
      <protection locked="0"/>
    </xf>
    <xf numFmtId="0" fontId="15" fillId="0" borderId="100" xfId="11" applyFont="1" applyBorder="1" applyAlignment="1" applyProtection="1">
      <alignment horizontal="left" vertical="center" shrinkToFit="1"/>
      <protection locked="0"/>
    </xf>
    <xf numFmtId="0" fontId="15" fillId="0" borderId="145" xfId="11" applyFont="1" applyBorder="1" applyAlignment="1" applyProtection="1">
      <alignment horizontal="left" vertical="center" shrinkToFit="1"/>
      <protection locked="0"/>
    </xf>
    <xf numFmtId="183" fontId="15" fillId="0" borderId="83" xfId="11" applyNumberFormat="1" applyFont="1" applyBorder="1" applyAlignment="1" applyProtection="1">
      <alignment horizontal="right" vertical="center" shrinkToFit="1"/>
      <protection locked="0"/>
    </xf>
    <xf numFmtId="183" fontId="15" fillId="0" borderId="86" xfId="11" applyNumberFormat="1" applyFont="1" applyBorder="1" applyAlignment="1" applyProtection="1">
      <alignment horizontal="right" vertical="center" shrinkToFit="1"/>
      <protection locked="0"/>
    </xf>
    <xf numFmtId="183" fontId="15" fillId="0" borderId="90" xfId="11" applyNumberFormat="1" applyFont="1" applyBorder="1" applyAlignment="1" applyProtection="1">
      <alignment horizontal="right" vertical="center" shrinkToFit="1"/>
      <protection locked="0"/>
    </xf>
    <xf numFmtId="0" fontId="15" fillId="0" borderId="167" xfId="11" applyFont="1" applyBorder="1" applyAlignment="1" applyProtection="1">
      <alignment horizontal="left" vertical="center" shrinkToFit="1"/>
      <protection locked="0"/>
    </xf>
    <xf numFmtId="0" fontId="15" fillId="4" borderId="40" xfId="12" applyFont="1" applyFill="1" applyBorder="1" applyAlignment="1" applyProtection="1">
      <alignment horizontal="center" vertical="center" wrapText="1"/>
      <protection locked="0"/>
    </xf>
    <xf numFmtId="0" fontId="15" fillId="4" borderId="19" xfId="12" applyFont="1" applyFill="1" applyBorder="1" applyAlignment="1" applyProtection="1">
      <alignment horizontal="center" vertical="center" wrapText="1"/>
      <protection locked="0"/>
    </xf>
    <xf numFmtId="0" fontId="15" fillId="4" borderId="53" xfId="12" applyFont="1" applyFill="1" applyBorder="1" applyAlignment="1" applyProtection="1">
      <alignment horizontal="center" vertical="center" wrapText="1"/>
      <protection locked="0"/>
    </xf>
    <xf numFmtId="0" fontId="15" fillId="4" borderId="93" xfId="12" applyFont="1" applyFill="1" applyBorder="1" applyAlignment="1" applyProtection="1">
      <alignment horizontal="center" vertical="center" wrapText="1"/>
      <protection locked="0"/>
    </xf>
    <xf numFmtId="0" fontId="15" fillId="4" borderId="82" xfId="12" applyFont="1" applyFill="1" applyBorder="1" applyAlignment="1" applyProtection="1">
      <alignment horizontal="center" vertical="center" wrapText="1"/>
      <protection locked="0"/>
    </xf>
    <xf numFmtId="0" fontId="15" fillId="4" borderId="121" xfId="12" applyFont="1" applyFill="1" applyBorder="1" applyAlignment="1" applyProtection="1">
      <alignment horizontal="center" vertical="center" wrapText="1"/>
      <protection locked="0"/>
    </xf>
    <xf numFmtId="0" fontId="15" fillId="4" borderId="7" xfId="12" applyFont="1" applyFill="1" applyBorder="1" applyAlignment="1" applyProtection="1">
      <alignment horizontal="center" vertical="center"/>
      <protection locked="0"/>
    </xf>
    <xf numFmtId="0" fontId="15" fillId="4" borderId="1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protection locked="0"/>
    </xf>
    <xf numFmtId="0" fontId="15" fillId="4" borderId="76" xfId="12" applyFont="1" applyFill="1" applyBorder="1" applyAlignment="1" applyProtection="1">
      <alignment horizontal="center" vertical="center"/>
      <protection locked="0"/>
    </xf>
    <xf numFmtId="0" fontId="15" fillId="4" borderId="82" xfId="12" applyFont="1" applyFill="1" applyBorder="1" applyAlignment="1" applyProtection="1">
      <alignment horizontal="center" vertical="center"/>
      <protection locked="0"/>
    </xf>
    <xf numFmtId="0" fontId="15" fillId="4" borderId="8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wrapText="1"/>
      <protection locked="0"/>
    </xf>
    <xf numFmtId="0" fontId="15"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5" fillId="0" borderId="84" xfId="16" applyFont="1" applyBorder="1" applyAlignment="1" applyProtection="1">
      <alignment horizontal="left" vertical="center" shrinkToFit="1"/>
      <protection locked="0"/>
    </xf>
    <xf numFmtId="0" fontId="15" fillId="0" borderId="87" xfId="16" applyFont="1" applyBorder="1" applyAlignment="1" applyProtection="1">
      <alignment horizontal="left" vertical="center" shrinkToFit="1"/>
      <protection locked="0"/>
    </xf>
    <xf numFmtId="0" fontId="15" fillId="0" borderId="91" xfId="16" applyFont="1" applyBorder="1" applyAlignment="1" applyProtection="1">
      <alignment horizontal="left" vertical="center" shrinkToFit="1"/>
      <protection locked="0"/>
    </xf>
    <xf numFmtId="183" fontId="15" fillId="0" borderId="95" xfId="16" applyNumberFormat="1" applyFont="1" applyBorder="1" applyAlignment="1" applyProtection="1">
      <alignment horizontal="right" vertical="center" shrinkToFit="1"/>
      <protection locked="0"/>
    </xf>
    <xf numFmtId="183" fontId="15" fillId="0" borderId="101" xfId="16" applyNumberFormat="1" applyFont="1" applyBorder="1" applyAlignment="1" applyProtection="1">
      <alignment horizontal="right" vertical="center" shrinkToFit="1"/>
      <protection locked="0"/>
    </xf>
    <xf numFmtId="183" fontId="15" fillId="0" borderId="107" xfId="12" applyNumberFormat="1" applyFont="1" applyBorder="1" applyAlignment="1" applyProtection="1">
      <alignment horizontal="right" vertical="center" shrinkToFit="1"/>
      <protection locked="0"/>
    </xf>
    <xf numFmtId="183" fontId="15" fillId="0" borderId="116" xfId="16" applyNumberFormat="1" applyFont="1" applyBorder="1" applyAlignment="1" applyProtection="1">
      <alignment horizontal="right" vertical="center" shrinkToFit="1"/>
      <protection locked="0"/>
    </xf>
    <xf numFmtId="183" fontId="15" fillId="0" borderId="87" xfId="12" applyNumberFormat="1" applyFont="1" applyBorder="1" applyAlignment="1" applyProtection="1">
      <alignment horizontal="right" vertical="center" shrinkToFit="1"/>
      <protection locked="0"/>
    </xf>
    <xf numFmtId="183" fontId="15" fillId="0" borderId="123" xfId="16" applyNumberFormat="1" applyFont="1" applyBorder="1" applyAlignment="1" applyProtection="1">
      <alignment horizontal="right" vertical="center" shrinkToFit="1"/>
      <protection locked="0"/>
    </xf>
    <xf numFmtId="183" fontId="15" fillId="0" borderId="106" xfId="12" applyNumberFormat="1" applyFont="1" applyBorder="1" applyAlignment="1" applyProtection="1">
      <alignment horizontal="right" vertical="center" shrinkToFit="1"/>
      <protection locked="0"/>
    </xf>
    <xf numFmtId="0" fontId="15" fillId="0" borderId="101" xfId="11" applyFont="1" applyBorder="1" applyAlignment="1" applyProtection="1">
      <alignment horizontal="left" vertical="center" shrinkToFit="1"/>
      <protection locked="0"/>
    </xf>
    <xf numFmtId="0" fontId="15" fillId="0" borderId="146" xfId="11" applyFont="1" applyBorder="1" applyAlignment="1" applyProtection="1">
      <alignment horizontal="left" vertical="center" shrinkToFit="1"/>
      <protection locked="0"/>
    </xf>
    <xf numFmtId="183" fontId="15" fillId="0" borderId="84" xfId="12" applyNumberFormat="1" applyFont="1" applyBorder="1" applyAlignment="1" applyProtection="1">
      <alignment horizontal="right" vertical="center" shrinkToFit="1"/>
      <protection locked="0"/>
    </xf>
    <xf numFmtId="183" fontId="15" fillId="0" borderId="91" xfId="11" applyNumberFormat="1" applyFont="1" applyBorder="1" applyAlignment="1" applyProtection="1">
      <alignment horizontal="right" vertical="center" shrinkToFit="1"/>
      <protection locked="0"/>
    </xf>
    <xf numFmtId="0" fontId="15" fillId="0" borderId="123" xfId="11" applyFont="1" applyBorder="1" applyAlignment="1" applyProtection="1">
      <alignment horizontal="left" vertical="center" shrinkToFit="1"/>
      <protection locked="0"/>
    </xf>
    <xf numFmtId="0" fontId="15" fillId="0" borderId="22" xfId="12" applyFont="1" applyBorder="1" applyAlignment="1" applyProtection="1">
      <alignment horizontal="center" vertical="center"/>
      <protection locked="0"/>
    </xf>
    <xf numFmtId="0" fontId="15" fillId="0" borderId="50" xfId="12" applyFont="1" applyBorder="1" applyAlignment="1" applyProtection="1">
      <alignment horizontal="center" vertical="center"/>
      <protection locked="0"/>
    </xf>
    <xf numFmtId="0" fontId="15" fillId="5" borderId="33" xfId="12" applyFont="1" applyFill="1" applyBorder="1" applyAlignment="1" applyProtection="1">
      <alignment horizontal="left" vertical="center" shrinkToFit="1"/>
      <protection locked="0"/>
    </xf>
    <xf numFmtId="0" fontId="15" fillId="5" borderId="36" xfId="12" applyFont="1" applyFill="1" applyBorder="1" applyAlignment="1" applyProtection="1">
      <alignment horizontal="left" vertical="center" shrinkToFit="1"/>
      <protection locked="0"/>
    </xf>
    <xf numFmtId="0" fontId="15" fillId="5" borderId="38" xfId="12" applyFont="1" applyFill="1" applyBorder="1" applyAlignment="1" applyProtection="1">
      <alignment horizontal="left" vertical="center" shrinkToFit="1"/>
      <protection locked="0"/>
    </xf>
    <xf numFmtId="183" fontId="15" fillId="5" borderId="97" xfId="11" applyNumberFormat="1" applyFont="1" applyFill="1" applyBorder="1" applyAlignment="1" applyProtection="1">
      <alignment horizontal="right" vertical="center" shrinkToFit="1"/>
      <protection locked="0"/>
    </xf>
    <xf numFmtId="183" fontId="15" fillId="5" borderId="103" xfId="11" applyNumberFormat="1" applyFont="1" applyFill="1" applyBorder="1" applyAlignment="1" applyProtection="1">
      <alignment horizontal="right" vertical="center" shrinkToFit="1"/>
      <protection locked="0"/>
    </xf>
    <xf numFmtId="183" fontId="15" fillId="5" borderId="108" xfId="11" applyNumberFormat="1" applyFont="1" applyFill="1" applyBorder="1" applyAlignment="1" applyProtection="1">
      <alignment horizontal="right" vertical="center" shrinkToFit="1"/>
      <protection locked="0"/>
    </xf>
    <xf numFmtId="183" fontId="15" fillId="5" borderId="117" xfId="11" applyNumberFormat="1" applyFont="1" applyFill="1" applyBorder="1" applyAlignment="1" applyProtection="1">
      <alignment horizontal="right" vertical="center" shrinkToFit="1"/>
      <protection locked="0"/>
    </xf>
    <xf numFmtId="183" fontId="15" fillId="5" borderId="124" xfId="11" applyNumberFormat="1" applyFont="1" applyFill="1" applyBorder="1" applyAlignment="1" applyProtection="1">
      <alignment horizontal="right" vertical="center" shrinkToFit="1"/>
      <protection locked="0"/>
    </xf>
    <xf numFmtId="183" fontId="15" fillId="5" borderId="128" xfId="11" applyNumberFormat="1" applyFont="1" applyFill="1" applyBorder="1" applyAlignment="1" applyProtection="1">
      <alignment horizontal="right" vertical="center" shrinkToFit="1"/>
      <protection locked="0"/>
    </xf>
    <xf numFmtId="183" fontId="15" fillId="5" borderId="105" xfId="12" applyNumberFormat="1" applyFont="1" applyFill="1" applyBorder="1" applyAlignment="1" applyProtection="1">
      <alignment horizontal="right" vertical="center" shrinkToFit="1"/>
      <protection locked="0"/>
    </xf>
    <xf numFmtId="0" fontId="15" fillId="5" borderId="103" xfId="11" applyFont="1" applyFill="1" applyBorder="1" applyAlignment="1" applyProtection="1">
      <alignment horizontal="left" vertical="center" shrinkToFit="1"/>
      <protection locked="0"/>
    </xf>
    <xf numFmtId="0" fontId="15" fillId="5" borderId="124" xfId="11" applyFont="1" applyFill="1" applyBorder="1" applyAlignment="1" applyProtection="1">
      <alignment horizontal="left" vertical="center" shrinkToFit="1"/>
      <protection locked="0"/>
    </xf>
    <xf numFmtId="183" fontId="15" fillId="5" borderId="61" xfId="11" applyNumberFormat="1" applyFont="1" applyFill="1" applyBorder="1" applyAlignment="1" applyProtection="1">
      <alignment horizontal="right" vertical="center" shrinkToFit="1"/>
      <protection locked="0"/>
    </xf>
    <xf numFmtId="183" fontId="15" fillId="5" borderId="36" xfId="11" applyNumberFormat="1" applyFont="1" applyFill="1" applyBorder="1" applyAlignment="1" applyProtection="1">
      <alignment horizontal="right" vertical="center" shrinkToFit="1"/>
      <protection locked="0"/>
    </xf>
    <xf numFmtId="183" fontId="15" fillId="5" borderId="52" xfId="11" applyNumberFormat="1" applyFont="1" applyFill="1" applyBorder="1" applyAlignment="1" applyProtection="1">
      <alignment horizontal="right" vertical="center" shrinkToFit="1"/>
      <protection locked="0"/>
    </xf>
    <xf numFmtId="183" fontId="15" fillId="0" borderId="96" xfId="16" applyNumberFormat="1" applyFont="1" applyBorder="1" applyAlignment="1" applyProtection="1">
      <alignment horizontal="right" vertical="center" shrinkToFit="1"/>
      <protection locked="0"/>
    </xf>
    <xf numFmtId="183" fontId="15" fillId="0" borderId="102" xfId="16" applyNumberFormat="1" applyFont="1" applyBorder="1" applyAlignment="1" applyProtection="1">
      <alignment horizontal="right" vertical="center" shrinkToFit="1"/>
      <protection locked="0"/>
    </xf>
    <xf numFmtId="183" fontId="15" fillId="0" borderId="110" xfId="16" applyNumberFormat="1" applyFont="1" applyBorder="1" applyAlignment="1" applyProtection="1">
      <alignment horizontal="right" vertical="center" shrinkToFit="1"/>
      <protection locked="0"/>
    </xf>
    <xf numFmtId="183" fontId="15" fillId="0" borderId="127" xfId="11" applyNumberFormat="1" applyFont="1" applyBorder="1" applyAlignment="1" applyProtection="1">
      <alignment horizontal="right" vertical="center" shrinkToFit="1"/>
      <protection locked="0"/>
    </xf>
    <xf numFmtId="0" fontId="15" fillId="0" borderId="102" xfId="11" applyFont="1" applyBorder="1" applyAlignment="1" applyProtection="1">
      <alignment horizontal="left" vertical="center" shrinkToFit="1"/>
      <protection locked="0"/>
    </xf>
    <xf numFmtId="0" fontId="15" fillId="0" borderId="147" xfId="11" applyFont="1" applyBorder="1" applyAlignment="1" applyProtection="1">
      <alignment horizontal="left" vertical="center" shrinkToFit="1"/>
      <protection locked="0"/>
    </xf>
    <xf numFmtId="0" fontId="15" fillId="3" borderId="19" xfId="12" applyFont="1" applyFill="1" applyBorder="1" applyAlignment="1">
      <alignment horizontal="left" vertical="center"/>
    </xf>
    <xf numFmtId="183" fontId="15" fillId="0" borderId="98" xfId="16" applyNumberFormat="1" applyFont="1" applyBorder="1" applyAlignment="1" applyProtection="1">
      <alignment horizontal="right" vertical="center" shrinkToFit="1"/>
      <protection locked="0"/>
    </xf>
    <xf numFmtId="183" fontId="15" fillId="0" borderId="104" xfId="16" applyNumberFormat="1" applyFont="1" applyBorder="1" applyAlignment="1" applyProtection="1">
      <alignment horizontal="right" vertical="center" shrinkToFit="1"/>
      <protection locked="0"/>
    </xf>
    <xf numFmtId="183" fontId="15" fillId="0" borderId="111" xfId="16" applyNumberFormat="1" applyFont="1" applyBorder="1" applyAlignment="1" applyProtection="1">
      <alignment horizontal="right" vertical="center" shrinkToFit="1"/>
      <protection locked="0"/>
    </xf>
    <xf numFmtId="183" fontId="15" fillId="0" borderId="118" xfId="16" applyNumberFormat="1" applyFont="1" applyBorder="1" applyAlignment="1" applyProtection="1">
      <alignment horizontal="right" vertical="center" shrinkToFit="1"/>
      <protection locked="0"/>
    </xf>
    <xf numFmtId="183" fontId="15" fillId="0" borderId="125" xfId="16" applyNumberFormat="1" applyFont="1" applyBorder="1" applyAlignment="1" applyProtection="1">
      <alignment horizontal="right" vertical="center" shrinkToFit="1"/>
      <protection locked="0"/>
    </xf>
    <xf numFmtId="183" fontId="15" fillId="0" borderId="129" xfId="12" applyNumberFormat="1" applyFont="1" applyBorder="1" applyAlignment="1" applyProtection="1">
      <alignment horizontal="right" vertical="center" shrinkToFit="1"/>
      <protection locked="0"/>
    </xf>
    <xf numFmtId="184" fontId="15" fillId="0" borderId="104" xfId="12" applyNumberFormat="1" applyFont="1" applyBorder="1" applyAlignment="1" applyProtection="1">
      <alignment horizontal="right" vertical="center" shrinkToFit="1"/>
      <protection locked="0"/>
    </xf>
    <xf numFmtId="0" fontId="15" fillId="0" borderId="104" xfId="12" applyFont="1" applyBorder="1" applyAlignment="1" applyProtection="1">
      <alignment horizontal="left" vertical="center" shrinkToFit="1"/>
      <protection locked="0"/>
    </xf>
    <xf numFmtId="0" fontId="15" fillId="0" borderId="125" xfId="12" applyFont="1" applyBorder="1" applyAlignment="1" applyProtection="1">
      <alignment horizontal="left" vertical="center" shrinkToFit="1"/>
      <protection locked="0"/>
    </xf>
    <xf numFmtId="184" fontId="15" fillId="0" borderId="101" xfId="12" applyNumberFormat="1" applyFont="1" applyBorder="1" applyAlignment="1" applyProtection="1">
      <alignment horizontal="right" vertical="center" shrinkToFit="1"/>
      <protection locked="0"/>
    </xf>
    <xf numFmtId="183" fontId="15" fillId="3" borderId="95" xfId="15" applyNumberFormat="1" applyFont="1" applyFill="1" applyBorder="1" applyAlignment="1" applyProtection="1">
      <alignment horizontal="right" vertical="center" shrinkToFit="1"/>
      <protection locked="0"/>
    </xf>
    <xf numFmtId="183" fontId="15" fillId="3" borderId="101" xfId="15" applyNumberFormat="1" applyFont="1" applyFill="1" applyBorder="1" applyAlignment="1" applyProtection="1">
      <alignment horizontal="right" vertical="center" shrinkToFit="1"/>
      <protection locked="0"/>
    </xf>
    <xf numFmtId="183" fontId="15" fillId="3" borderId="107" xfId="15" applyNumberFormat="1" applyFont="1" applyFill="1" applyBorder="1" applyAlignment="1" applyProtection="1">
      <alignment horizontal="right" vertical="center" shrinkToFit="1"/>
      <protection locked="0"/>
    </xf>
    <xf numFmtId="183" fontId="15" fillId="3" borderId="106" xfId="15" applyNumberFormat="1" applyFont="1" applyFill="1" applyBorder="1" applyAlignment="1" applyProtection="1">
      <alignment horizontal="right" vertical="center" shrinkToFit="1"/>
      <protection locked="0"/>
    </xf>
    <xf numFmtId="184" fontId="15" fillId="3" borderId="101" xfId="15" applyNumberFormat="1" applyFont="1" applyFill="1" applyBorder="1" applyAlignment="1" applyProtection="1">
      <alignment horizontal="right" vertical="center" shrinkToFit="1"/>
      <protection locked="0"/>
    </xf>
    <xf numFmtId="0" fontId="15" fillId="0" borderId="11" xfId="12" applyFont="1" applyBorder="1" applyAlignment="1" applyProtection="1">
      <alignment horizontal="center" vertical="center" shrinkToFit="1"/>
      <protection locked="0"/>
    </xf>
    <xf numFmtId="183" fontId="15" fillId="3" borderId="84" xfId="12" applyNumberFormat="1" applyFont="1" applyFill="1" applyBorder="1" applyAlignment="1" applyProtection="1">
      <alignment horizontal="right" vertical="center" shrinkToFit="1"/>
      <protection locked="0"/>
    </xf>
    <xf numFmtId="183" fontId="15" fillId="3" borderId="87" xfId="12" applyNumberFormat="1" applyFont="1" applyFill="1" applyBorder="1" applyAlignment="1" applyProtection="1">
      <alignment horizontal="right" vertical="center" shrinkToFit="1"/>
      <protection locked="0"/>
    </xf>
    <xf numFmtId="183" fontId="15" fillId="3" borderId="91" xfId="12" applyNumberFormat="1" applyFont="1" applyFill="1" applyBorder="1" applyAlignment="1" applyProtection="1">
      <alignment horizontal="right" vertical="center" shrinkToFit="1"/>
      <protection locked="0"/>
    </xf>
    <xf numFmtId="0" fontId="15" fillId="3" borderId="84" xfId="12" applyFont="1" applyFill="1" applyBorder="1" applyAlignment="1" applyProtection="1">
      <alignment horizontal="left" vertical="center" shrinkToFit="1"/>
      <protection locked="0"/>
    </xf>
    <xf numFmtId="0" fontId="15" fillId="3" borderId="87" xfId="12" applyFont="1" applyFill="1" applyBorder="1" applyAlignment="1" applyProtection="1">
      <alignment horizontal="left" vertical="center" shrinkToFit="1"/>
      <protection locked="0"/>
    </xf>
    <xf numFmtId="0" fontId="15" fillId="3" borderId="123" xfId="12" applyFont="1" applyFill="1" applyBorder="1" applyAlignment="1" applyProtection="1">
      <alignment horizontal="left" vertical="center" shrinkToFit="1"/>
      <protection locked="0"/>
    </xf>
    <xf numFmtId="183" fontId="15" fillId="5" borderId="99" xfId="12" applyNumberFormat="1" applyFont="1" applyFill="1" applyBorder="1" applyAlignment="1" applyProtection="1">
      <alignment horizontal="right" vertical="center" shrinkToFit="1"/>
      <protection locked="0"/>
    </xf>
    <xf numFmtId="183" fontId="15" fillId="5" borderId="112" xfId="12" applyNumberFormat="1" applyFont="1" applyFill="1" applyBorder="1" applyAlignment="1" applyProtection="1">
      <alignment horizontal="right" vertical="center" shrinkToFit="1"/>
      <protection locked="0"/>
    </xf>
    <xf numFmtId="184" fontId="15" fillId="5" borderId="105" xfId="12" applyNumberFormat="1" applyFont="1" applyFill="1" applyBorder="1" applyAlignment="1" applyProtection="1">
      <alignment horizontal="right" vertical="center" shrinkToFit="1"/>
      <protection locked="0"/>
    </xf>
    <xf numFmtId="0" fontId="15" fillId="3" borderId="91" xfId="12" applyFont="1" applyFill="1" applyBorder="1" applyAlignment="1" applyProtection="1">
      <alignment horizontal="left" vertical="center" shrinkToFit="1"/>
      <protection locked="0"/>
    </xf>
    <xf numFmtId="0" fontId="15" fillId="3" borderId="85" xfId="12" applyFont="1" applyFill="1" applyBorder="1" applyAlignment="1" applyProtection="1">
      <alignment horizontal="left" vertical="center" shrinkToFit="1"/>
      <protection locked="0"/>
    </xf>
    <xf numFmtId="0" fontId="15" fillId="3" borderId="88" xfId="12" applyFont="1" applyFill="1" applyBorder="1" applyAlignment="1" applyProtection="1">
      <alignment horizontal="left" vertical="center" shrinkToFit="1"/>
      <protection locked="0"/>
    </xf>
    <xf numFmtId="0" fontId="15" fillId="3" borderId="92" xfId="12" applyFont="1" applyFill="1" applyBorder="1" applyAlignment="1" applyProtection="1">
      <alignment horizontal="left" vertical="center" shrinkToFit="1"/>
      <protection locked="0"/>
    </xf>
    <xf numFmtId="183" fontId="15" fillId="3" borderId="96" xfId="12" applyNumberFormat="1" applyFont="1" applyFill="1" applyBorder="1" applyAlignment="1" applyProtection="1">
      <alignment horizontal="right" vertical="center" shrinkToFit="1"/>
      <protection locked="0"/>
    </xf>
    <xf numFmtId="183" fontId="15" fillId="3" borderId="102" xfId="12" applyNumberFormat="1" applyFont="1" applyFill="1" applyBorder="1" applyAlignment="1" applyProtection="1">
      <alignment horizontal="right" vertical="center" shrinkToFit="1"/>
      <protection locked="0"/>
    </xf>
    <xf numFmtId="0" fontId="15" fillId="3" borderId="102" xfId="12" applyFont="1" applyFill="1" applyBorder="1" applyAlignment="1" applyProtection="1">
      <alignment horizontal="left" vertical="center" shrinkToFit="1"/>
      <protection locked="0"/>
    </xf>
    <xf numFmtId="0" fontId="15" fillId="3" borderId="147" xfId="12" applyFont="1" applyFill="1" applyBorder="1" applyAlignment="1" applyProtection="1">
      <alignment horizontal="left" vertical="center" shrinkToFit="1"/>
      <protection locked="0"/>
    </xf>
    <xf numFmtId="183" fontId="15" fillId="5" borderId="160" xfId="12" applyNumberFormat="1" applyFont="1" applyFill="1" applyBorder="1" applyAlignment="1" applyProtection="1">
      <alignment horizontal="right" vertical="center" shrinkToFit="1"/>
      <protection locked="0"/>
    </xf>
    <xf numFmtId="183" fontId="15" fillId="5" borderId="161" xfId="12" applyNumberFormat="1" applyFont="1" applyFill="1" applyBorder="1" applyAlignment="1" applyProtection="1">
      <alignment horizontal="right" vertical="center" shrinkToFit="1"/>
      <protection locked="0"/>
    </xf>
    <xf numFmtId="183" fontId="15" fillId="5" borderId="164" xfId="12" applyNumberFormat="1" applyFont="1" applyFill="1" applyBorder="1" applyAlignment="1" applyProtection="1">
      <alignment horizontal="right" vertical="center" shrinkToFit="1"/>
      <protection locked="0"/>
    </xf>
    <xf numFmtId="183" fontId="15" fillId="5" borderId="33" xfId="12" applyNumberFormat="1" applyFont="1" applyFill="1" applyBorder="1" applyAlignment="1" applyProtection="1">
      <alignment horizontal="right" vertical="center" shrinkToFit="1"/>
      <protection locked="0"/>
    </xf>
    <xf numFmtId="183" fontId="15" fillId="5" borderId="38" xfId="12" applyNumberFormat="1" applyFont="1" applyFill="1" applyBorder="1" applyAlignment="1" applyProtection="1">
      <alignment horizontal="right" vertical="center" shrinkToFit="1"/>
      <protection locked="0"/>
    </xf>
    <xf numFmtId="0" fontId="15" fillId="5" borderId="52" xfId="12" applyFont="1" applyFill="1" applyBorder="1" applyAlignment="1" applyProtection="1">
      <alignment horizontal="left" vertical="center" shrinkToFit="1"/>
      <protection locked="0"/>
    </xf>
    <xf numFmtId="0" fontId="15" fillId="3" borderId="19" xfId="12" applyFont="1" applyFill="1" applyBorder="1" applyAlignment="1">
      <alignment horizontal="left" vertical="center" wrapText="1"/>
    </xf>
    <xf numFmtId="0" fontId="15" fillId="3" borderId="0" xfId="12" applyFont="1" applyFill="1" applyAlignment="1">
      <alignment horizontal="left" vertical="center"/>
    </xf>
    <xf numFmtId="0" fontId="15" fillId="3" borderId="56" xfId="12" applyFont="1" applyFill="1" applyBorder="1" applyAlignment="1">
      <alignment horizontal="center" vertical="center"/>
    </xf>
    <xf numFmtId="0" fontId="15" fillId="3" borderId="34" xfId="12" applyFont="1" applyFill="1" applyBorder="1" applyAlignment="1">
      <alignment horizontal="center" vertical="center"/>
    </xf>
    <xf numFmtId="0" fontId="15" fillId="3" borderId="59" xfId="12" applyFont="1" applyFill="1" applyBorder="1" applyAlignment="1">
      <alignment horizontal="center" vertical="center"/>
    </xf>
    <xf numFmtId="0" fontId="15" fillId="3" borderId="57" xfId="12" applyFont="1" applyFill="1" applyBorder="1" applyAlignment="1">
      <alignment horizontal="center" vertical="center"/>
    </xf>
    <xf numFmtId="0" fontId="15" fillId="3" borderId="35" xfId="12" applyFont="1" applyFill="1" applyBorder="1" applyAlignment="1">
      <alignment horizontal="center" vertical="center"/>
    </xf>
    <xf numFmtId="0" fontId="15" fillId="3" borderId="37" xfId="12" applyFont="1" applyFill="1" applyBorder="1" applyAlignment="1">
      <alignment horizontal="center" vertical="center"/>
    </xf>
    <xf numFmtId="0" fontId="15" fillId="3" borderId="32" xfId="12" applyFont="1" applyFill="1" applyBorder="1" applyAlignment="1">
      <alignment horizontal="center" vertical="center"/>
    </xf>
    <xf numFmtId="0" fontId="15" fillId="3" borderId="51" xfId="12" applyFont="1" applyFill="1" applyBorder="1" applyAlignment="1">
      <alignment horizontal="center" vertical="center"/>
    </xf>
    <xf numFmtId="0" fontId="15" fillId="3" borderId="74" xfId="12" applyFont="1" applyFill="1" applyBorder="1" applyAlignment="1">
      <alignment horizontal="center" vertical="center"/>
    </xf>
    <xf numFmtId="0" fontId="15" fillId="3" borderId="12" xfId="12" applyFont="1" applyFill="1" applyBorder="1">
      <alignment vertical="center"/>
    </xf>
    <xf numFmtId="0" fontId="15" fillId="3" borderId="23" xfId="12" applyFont="1" applyFill="1" applyBorder="1">
      <alignment vertical="center"/>
    </xf>
    <xf numFmtId="0" fontId="15" fillId="3" borderId="16" xfId="12" applyFont="1" applyFill="1" applyBorder="1">
      <alignment vertical="center"/>
    </xf>
    <xf numFmtId="183" fontId="15" fillId="3" borderId="30" xfId="16" applyNumberFormat="1" applyFont="1" applyFill="1" applyBorder="1" applyAlignment="1">
      <alignment horizontal="right" vertical="center" shrinkToFit="1"/>
    </xf>
    <xf numFmtId="183" fontId="15" fillId="3" borderId="23" xfId="16" applyNumberFormat="1" applyFont="1" applyFill="1" applyBorder="1" applyAlignment="1">
      <alignment horizontal="right" vertical="center" shrinkToFit="1"/>
    </xf>
    <xf numFmtId="183" fontId="15" fillId="3" borderId="65" xfId="16" applyNumberFormat="1" applyFont="1" applyFill="1" applyBorder="1" applyAlignment="1">
      <alignment horizontal="right" vertical="center" shrinkToFit="1"/>
    </xf>
    <xf numFmtId="183" fontId="15" fillId="3" borderId="72" xfId="16" applyNumberFormat="1" applyFont="1" applyFill="1" applyBorder="1" applyAlignment="1">
      <alignment horizontal="right" vertical="center" shrinkToFit="1"/>
    </xf>
    <xf numFmtId="184" fontId="15" fillId="3" borderId="72" xfId="16" applyNumberFormat="1" applyFont="1" applyFill="1" applyBorder="1" applyAlignment="1">
      <alignment horizontal="right" vertical="center" shrinkToFit="1"/>
    </xf>
    <xf numFmtId="184" fontId="15" fillId="3" borderId="23" xfId="16" applyNumberFormat="1" applyFont="1" applyFill="1" applyBorder="1" applyAlignment="1">
      <alignment horizontal="right" vertical="center" shrinkToFit="1"/>
    </xf>
    <xf numFmtId="184" fontId="15" fillId="3" borderId="54" xfId="16" applyNumberFormat="1" applyFont="1" applyFill="1" applyBorder="1" applyAlignment="1">
      <alignment horizontal="right" vertical="center" shrinkToFit="1"/>
    </xf>
    <xf numFmtId="0" fontId="15" fillId="3" borderId="30" xfId="12" applyFont="1" applyFill="1" applyBorder="1">
      <alignment vertical="center"/>
    </xf>
    <xf numFmtId="183" fontId="15" fillId="3" borderId="148" xfId="16" applyNumberFormat="1" applyFont="1" applyFill="1" applyBorder="1" applyAlignment="1">
      <alignment horizontal="right" vertical="center" shrinkToFit="1"/>
    </xf>
    <xf numFmtId="183" fontId="15" fillId="3" borderId="68" xfId="16" applyNumberFormat="1" applyFont="1" applyFill="1" applyBorder="1" applyAlignment="1">
      <alignment horizontal="right" vertical="center" shrinkToFit="1"/>
    </xf>
    <xf numFmtId="184" fontId="15" fillId="3" borderId="158" xfId="16" applyNumberFormat="1" applyFont="1" applyFill="1" applyBorder="1" applyAlignment="1">
      <alignment horizontal="right" vertical="center" shrinkToFit="1"/>
    </xf>
    <xf numFmtId="184" fontId="15" fillId="3" borderId="27" xfId="16" applyNumberFormat="1" applyFont="1" applyFill="1" applyBorder="1" applyAlignment="1">
      <alignment horizontal="right" vertical="center" shrinkToFit="1"/>
    </xf>
    <xf numFmtId="184" fontId="15" fillId="3" borderId="68" xfId="16" applyNumberFormat="1" applyFont="1" applyFill="1" applyBorder="1" applyAlignment="1">
      <alignment horizontal="right" vertical="center" shrinkToFit="1"/>
    </xf>
    <xf numFmtId="184" fontId="15" fillId="3" borderId="168" xfId="16" applyNumberFormat="1" applyFont="1" applyFill="1" applyBorder="1" applyAlignment="1">
      <alignment horizontal="right" vertical="center" shrinkToFit="1"/>
    </xf>
    <xf numFmtId="0" fontId="15" fillId="3" borderId="8" xfId="12" applyFont="1" applyFill="1" applyBorder="1" applyAlignment="1">
      <alignment horizontal="left" vertical="center"/>
    </xf>
    <xf numFmtId="0" fontId="15" fillId="3" borderId="14" xfId="12" applyFont="1" applyFill="1" applyBorder="1" applyAlignment="1">
      <alignment horizontal="left" vertical="center"/>
    </xf>
    <xf numFmtId="183" fontId="15" fillId="3" borderId="42" xfId="15" applyNumberFormat="1" applyFont="1" applyFill="1" applyBorder="1" applyAlignment="1">
      <alignment horizontal="right" vertical="center" shrinkToFit="1"/>
    </xf>
    <xf numFmtId="183" fontId="15" fillId="3" borderId="0" xfId="12" applyNumberFormat="1" applyFont="1" applyFill="1" applyAlignment="1">
      <alignment horizontal="right" vertical="center" shrinkToFit="1"/>
    </xf>
    <xf numFmtId="183" fontId="15" fillId="3" borderId="66" xfId="15" applyNumberFormat="1" applyFont="1" applyFill="1" applyBorder="1" applyAlignment="1">
      <alignment horizontal="right" vertical="center" shrinkToFit="1"/>
    </xf>
    <xf numFmtId="183" fontId="15" fillId="3" borderId="70" xfId="15" applyNumberFormat="1" applyFont="1" applyFill="1" applyBorder="1" applyAlignment="1">
      <alignment horizontal="right" vertical="center" shrinkToFit="1"/>
    </xf>
    <xf numFmtId="184" fontId="15" fillId="3" borderId="70" xfId="15" applyNumberFormat="1" applyFont="1" applyFill="1" applyBorder="1" applyAlignment="1">
      <alignment horizontal="right" vertical="center" shrinkToFit="1"/>
    </xf>
    <xf numFmtId="184" fontId="15" fillId="3" borderId="0" xfId="15" applyNumberFormat="1" applyFont="1" applyFill="1" applyAlignment="1">
      <alignment horizontal="right" vertical="center" shrinkToFit="1"/>
    </xf>
    <xf numFmtId="184" fontId="15" fillId="3" borderId="58" xfId="15" applyNumberFormat="1" applyFont="1" applyFill="1" applyBorder="1" applyAlignment="1">
      <alignment horizontal="right" vertical="center" shrinkToFit="1"/>
    </xf>
    <xf numFmtId="0" fontId="15" fillId="3" borderId="42" xfId="12" applyFont="1" applyFill="1" applyBorder="1">
      <alignment vertical="center"/>
    </xf>
    <xf numFmtId="0" fontId="15" fillId="3" borderId="0" xfId="12" applyFont="1" applyFill="1">
      <alignment vertical="center"/>
    </xf>
    <xf numFmtId="0" fontId="15" fillId="3" borderId="14" xfId="12" applyFont="1" applyFill="1" applyBorder="1">
      <alignment vertical="center"/>
    </xf>
    <xf numFmtId="183" fontId="15" fillId="3" borderId="149" xfId="16" applyNumberFormat="1" applyFont="1" applyFill="1" applyBorder="1" applyAlignment="1">
      <alignment horizontal="right" vertical="center" shrinkToFit="1"/>
    </xf>
    <xf numFmtId="183" fontId="15" fillId="3" borderId="69" xfId="16" applyNumberFormat="1" applyFont="1" applyFill="1" applyBorder="1" applyAlignment="1">
      <alignment horizontal="right" vertical="center" shrinkToFit="1"/>
    </xf>
    <xf numFmtId="184" fontId="15" fillId="3" borderId="75" xfId="16" applyNumberFormat="1" applyFont="1" applyFill="1" applyBorder="1" applyAlignment="1">
      <alignment horizontal="right" vertical="center" shrinkToFit="1"/>
    </xf>
    <xf numFmtId="184" fontId="15" fillId="3" borderId="25" xfId="16" applyNumberFormat="1" applyFont="1" applyFill="1" applyBorder="1" applyAlignment="1">
      <alignment horizontal="right" vertical="center" shrinkToFit="1"/>
    </xf>
    <xf numFmtId="184" fontId="15" fillId="3" borderId="69" xfId="16" applyNumberFormat="1" applyFont="1" applyFill="1" applyBorder="1" applyAlignment="1">
      <alignment horizontal="right" vertical="center" shrinkToFit="1"/>
    </xf>
    <xf numFmtId="184" fontId="15" fillId="3" borderId="169" xfId="16" applyNumberFormat="1" applyFont="1" applyFill="1" applyBorder="1" applyAlignment="1">
      <alignment horizontal="right" vertical="center" shrinkToFi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0" fontId="15" fillId="3" borderId="35" xfId="12" applyFont="1" applyFill="1" applyBorder="1" applyAlignment="1">
      <alignment horizontal="center" vertical="center" wrapText="1"/>
    </xf>
    <xf numFmtId="183" fontId="15" fillId="3" borderId="32" xfId="16" applyNumberFormat="1" applyFont="1" applyFill="1" applyBorder="1" applyAlignment="1">
      <alignment horizontal="right" vertical="center" shrinkToFit="1"/>
    </xf>
    <xf numFmtId="183" fontId="15" fillId="3" borderId="35" xfId="16" applyNumberFormat="1" applyFont="1" applyFill="1" applyBorder="1" applyAlignment="1">
      <alignment horizontal="right" vertical="center" shrinkToFit="1"/>
    </xf>
    <xf numFmtId="183" fontId="15" fillId="3" borderId="113" xfId="16" applyNumberFormat="1" applyFont="1" applyFill="1" applyBorder="1" applyAlignment="1">
      <alignment horizontal="right" vertical="center" shrinkToFit="1"/>
    </xf>
    <xf numFmtId="183" fontId="15" fillId="3" borderId="119" xfId="16" applyNumberFormat="1" applyFont="1" applyFill="1" applyBorder="1" applyAlignment="1">
      <alignment horizontal="right" vertical="center" shrinkToFit="1"/>
    </xf>
    <xf numFmtId="183" fontId="15" fillId="3" borderId="130" xfId="16" applyNumberFormat="1" applyFont="1" applyFill="1" applyBorder="1" applyAlignment="1">
      <alignment horizontal="right" vertical="center" shrinkToFit="1"/>
    </xf>
    <xf numFmtId="183" fontId="15" fillId="3" borderId="135" xfId="16" applyNumberFormat="1" applyFont="1" applyFill="1" applyBorder="1" applyAlignment="1">
      <alignment horizontal="right" vertical="center" shrinkToFit="1"/>
    </xf>
    <xf numFmtId="183" fontId="15" fillId="3" borderId="140" xfId="16" applyNumberFormat="1" applyFont="1" applyFill="1" applyBorder="1" applyAlignment="1">
      <alignment horizontal="right" vertical="center" shrinkToFit="1"/>
    </xf>
    <xf numFmtId="0" fontId="15" fillId="3" borderId="42" xfId="12" applyFont="1" applyFill="1" applyBorder="1" applyAlignment="1">
      <alignment vertical="center" shrinkToFit="1"/>
    </xf>
    <xf numFmtId="0" fontId="15" fillId="3" borderId="0" xfId="12" applyFont="1" applyFill="1" applyAlignment="1">
      <alignment vertical="center" shrinkToFit="1"/>
    </xf>
    <xf numFmtId="0" fontId="15" fillId="3" borderId="14" xfId="12" applyFont="1" applyFill="1" applyBorder="1" applyAlignment="1">
      <alignment vertical="center" shrinkToFit="1"/>
    </xf>
    <xf numFmtId="0" fontId="15" fillId="3" borderId="31" xfId="12" applyFont="1" applyFill="1" applyBorder="1">
      <alignment vertical="center"/>
    </xf>
    <xf numFmtId="0" fontId="15" fillId="3" borderId="34" xfId="12" applyFont="1" applyFill="1" applyBorder="1">
      <alignment vertical="center"/>
    </xf>
    <xf numFmtId="0" fontId="15" fillId="3" borderId="15" xfId="12" applyFont="1" applyFill="1" applyBorder="1">
      <alignment vertical="center"/>
    </xf>
    <xf numFmtId="183" fontId="15" fillId="3" borderId="150" xfId="16" applyNumberFormat="1" applyFont="1" applyFill="1" applyBorder="1" applyAlignment="1">
      <alignment horizontal="right" vertical="center" shrinkToFit="1"/>
    </xf>
    <xf numFmtId="183" fontId="15" fillId="3" borderId="71" xfId="16" applyNumberFormat="1" applyFont="1" applyFill="1" applyBorder="1" applyAlignment="1">
      <alignment horizontal="right" vertical="center" shrinkToFit="1"/>
    </xf>
    <xf numFmtId="0" fontId="16" fillId="3" borderId="37" xfId="12" applyFont="1" applyFill="1" applyBorder="1" applyAlignment="1">
      <alignment horizontal="center" vertical="center"/>
    </xf>
    <xf numFmtId="184" fontId="15" fillId="3" borderId="130" xfId="16" applyNumberFormat="1" applyFont="1" applyFill="1" applyBorder="1" applyAlignment="1">
      <alignment horizontal="right" vertical="center" shrinkToFit="1"/>
    </xf>
    <xf numFmtId="184" fontId="15" fillId="3" borderId="135" xfId="16" applyNumberFormat="1" applyFont="1" applyFill="1" applyBorder="1" applyAlignment="1">
      <alignment horizontal="right" vertical="center" shrinkToFit="1"/>
    </xf>
    <xf numFmtId="184" fontId="15" fillId="3" borderId="162" xfId="16" applyNumberFormat="1" applyFont="1" applyFill="1" applyBorder="1" applyAlignment="1">
      <alignment horizontal="right" vertical="center" shrinkToFit="1"/>
    </xf>
    <xf numFmtId="183" fontId="15" fillId="3" borderId="31" xfId="16" applyNumberFormat="1" applyFont="1" applyFill="1" applyBorder="1" applyAlignment="1">
      <alignment horizontal="right" vertical="center" shrinkToFit="1"/>
    </xf>
    <xf numFmtId="183" fontId="15" fillId="3" borderId="34" xfId="16" applyNumberFormat="1" applyFont="1" applyFill="1" applyBorder="1" applyAlignment="1">
      <alignment horizontal="right" vertical="center" shrinkToFit="1"/>
    </xf>
    <xf numFmtId="183" fontId="15" fillId="3" borderId="67" xfId="16" applyNumberFormat="1" applyFont="1" applyFill="1" applyBorder="1" applyAlignment="1">
      <alignment horizontal="right" vertical="center" shrinkToFit="1"/>
    </xf>
    <xf numFmtId="183" fontId="15" fillId="3" borderId="73" xfId="16" applyNumberFormat="1" applyFont="1" applyFill="1" applyBorder="1" applyAlignment="1">
      <alignment horizontal="right" vertical="center" shrinkToFit="1"/>
    </xf>
    <xf numFmtId="184" fontId="15" fillId="3" borderId="73" xfId="16" applyNumberFormat="1" applyFont="1" applyFill="1" applyBorder="1" applyAlignment="1">
      <alignment horizontal="right" vertical="center" shrinkToFit="1"/>
    </xf>
    <xf numFmtId="184" fontId="15" fillId="3" borderId="34" xfId="16" applyNumberFormat="1" applyFont="1" applyFill="1" applyBorder="1" applyAlignment="1">
      <alignment horizontal="right" vertical="center" shrinkToFit="1"/>
    </xf>
    <xf numFmtId="184" fontId="15" fillId="3" borderId="59" xfId="16" applyNumberFormat="1" applyFont="1" applyFill="1" applyBorder="1" applyAlignment="1">
      <alignment horizontal="right" vertical="center" shrinkToFit="1"/>
    </xf>
    <xf numFmtId="0" fontId="15" fillId="3" borderId="12" xfId="12" applyFont="1" applyFill="1" applyBorder="1" applyAlignment="1">
      <alignment horizontal="center" vertical="top"/>
    </xf>
    <xf numFmtId="0" fontId="15" fillId="3" borderId="23" xfId="12" applyFont="1" applyFill="1" applyBorder="1" applyAlignment="1">
      <alignment horizontal="center" vertical="top"/>
    </xf>
    <xf numFmtId="0" fontId="15" fillId="3" borderId="8" xfId="12" applyFont="1" applyFill="1" applyBorder="1" applyAlignment="1">
      <alignment horizontal="center" vertical="top"/>
    </xf>
    <xf numFmtId="0" fontId="15" fillId="3" borderId="0" xfId="12" applyFont="1" applyFill="1" applyAlignment="1">
      <alignment horizontal="center" vertical="top"/>
    </xf>
    <xf numFmtId="0" fontId="15" fillId="3" borderId="56" xfId="12" applyFont="1" applyFill="1" applyBorder="1" applyAlignment="1">
      <alignment horizontal="center" vertical="top"/>
    </xf>
    <xf numFmtId="0" fontId="15" fillId="3" borderId="34" xfId="12" applyFont="1" applyFill="1" applyBorder="1" applyAlignment="1">
      <alignment horizontal="center" vertical="top"/>
    </xf>
    <xf numFmtId="0" fontId="15" fillId="3" borderId="30" xfId="12" applyFont="1" applyFill="1" applyBorder="1" applyAlignment="1">
      <alignment horizontal="center" vertical="center" textRotation="255" wrapText="1"/>
    </xf>
    <xf numFmtId="0" fontId="15" fillId="3" borderId="16" xfId="12" applyFont="1" applyFill="1" applyBorder="1" applyAlignment="1">
      <alignment horizontal="center" vertical="center" textRotation="255" wrapText="1"/>
    </xf>
    <xf numFmtId="0" fontId="15" fillId="3" borderId="42" xfId="12" applyFont="1" applyFill="1" applyBorder="1" applyAlignment="1">
      <alignment horizontal="center" vertical="center" textRotation="255" wrapText="1"/>
    </xf>
    <xf numFmtId="0" fontId="15" fillId="3" borderId="14" xfId="12" applyFont="1" applyFill="1" applyBorder="1" applyAlignment="1">
      <alignment horizontal="center" vertical="center" textRotation="255" wrapText="1"/>
    </xf>
    <xf numFmtId="0" fontId="15" fillId="3" borderId="31" xfId="12" applyFont="1" applyFill="1" applyBorder="1" applyAlignment="1">
      <alignment horizontal="center" vertical="center" textRotation="255" wrapText="1"/>
    </xf>
    <xf numFmtId="0" fontId="15" fillId="3" borderId="15" xfId="12" applyFont="1" applyFill="1" applyBorder="1" applyAlignment="1">
      <alignment horizontal="center" vertical="center" textRotation="255" wrapText="1"/>
    </xf>
    <xf numFmtId="0" fontId="15" fillId="3" borderId="12" xfId="12" applyFont="1" applyFill="1" applyBorder="1" applyAlignment="1">
      <alignment horizontal="center" vertical="top" wrapText="1"/>
    </xf>
    <xf numFmtId="0" fontId="15" fillId="3" borderId="23" xfId="12" applyFont="1" applyFill="1" applyBorder="1" applyAlignment="1">
      <alignment horizontal="center" vertical="top" wrapText="1"/>
    </xf>
    <xf numFmtId="0" fontId="15" fillId="3" borderId="16" xfId="12" applyFont="1" applyFill="1" applyBorder="1" applyAlignment="1">
      <alignment horizontal="center" vertical="top" wrapText="1"/>
    </xf>
    <xf numFmtId="0" fontId="15" fillId="3" borderId="8" xfId="12" applyFont="1" applyFill="1" applyBorder="1" applyAlignment="1">
      <alignment horizontal="center" vertical="top" wrapText="1"/>
    </xf>
    <xf numFmtId="0" fontId="15" fillId="3" borderId="0" xfId="12" applyFont="1" applyFill="1" applyAlignment="1">
      <alignment horizontal="center" vertical="top" wrapText="1"/>
    </xf>
    <xf numFmtId="0" fontId="15" fillId="3" borderId="14" xfId="12" applyFont="1" applyFill="1" applyBorder="1" applyAlignment="1">
      <alignment horizontal="center" vertical="top" wrapText="1"/>
    </xf>
    <xf numFmtId="0" fontId="15" fillId="3" borderId="56" xfId="12" applyFont="1" applyFill="1" applyBorder="1" applyAlignment="1">
      <alignment horizontal="center" vertical="top" wrapText="1"/>
    </xf>
    <xf numFmtId="0" fontId="15" fillId="3" borderId="34" xfId="12" applyFont="1" applyFill="1" applyBorder="1" applyAlignment="1">
      <alignment horizontal="center" vertical="top" wrapText="1"/>
    </xf>
    <xf numFmtId="0" fontId="15" fillId="3" borderId="30" xfId="16" applyFont="1" applyFill="1" applyBorder="1" applyAlignment="1">
      <alignment horizontal="left" vertical="center" shrinkToFit="1"/>
    </xf>
    <xf numFmtId="0" fontId="15" fillId="3" borderId="23" xfId="16" applyFont="1" applyFill="1" applyBorder="1" applyAlignment="1">
      <alignment horizontal="left" vertical="center" shrinkToFit="1"/>
    </xf>
    <xf numFmtId="0" fontId="15" fillId="3" borderId="16" xfId="16" applyFont="1" applyFill="1" applyBorder="1" applyAlignment="1">
      <alignment horizontal="left" vertical="center" shrinkToFit="1"/>
    </xf>
    <xf numFmtId="0" fontId="15" fillId="3" borderId="42" xfId="16" applyFont="1" applyFill="1" applyBorder="1" applyAlignment="1">
      <alignment horizontal="left" vertical="center" shrinkToFit="1"/>
    </xf>
    <xf numFmtId="0" fontId="15" fillId="3" borderId="0" xfId="12" applyFont="1" applyFill="1" applyAlignment="1">
      <alignment horizontal="left" vertical="center" shrinkToFit="1"/>
    </xf>
    <xf numFmtId="0" fontId="15" fillId="3" borderId="14" xfId="16" applyFont="1" applyFill="1" applyBorder="1" applyAlignment="1">
      <alignment horizontal="left" vertical="center" shrinkToFit="1"/>
    </xf>
    <xf numFmtId="0" fontId="15" fillId="3" borderId="30" xfId="12" applyFont="1" applyFill="1" applyBorder="1" applyAlignment="1">
      <alignment horizontal="center" vertical="center" wrapText="1"/>
    </xf>
    <xf numFmtId="0" fontId="15" fillId="3" borderId="23" xfId="12" applyFont="1" applyFill="1" applyBorder="1" applyAlignment="1">
      <alignment horizontal="center" vertical="center" wrapText="1"/>
    </xf>
    <xf numFmtId="0" fontId="15" fillId="3" borderId="16" xfId="12" applyFont="1" applyFill="1" applyBorder="1" applyAlignment="1">
      <alignment horizontal="center" vertical="center" wrapText="1"/>
    </xf>
    <xf numFmtId="0" fontId="15" fillId="3" borderId="42" xfId="12" applyFont="1" applyFill="1" applyBorder="1" applyAlignment="1">
      <alignment horizontal="center" vertical="center" wrapText="1"/>
    </xf>
    <xf numFmtId="0" fontId="15" fillId="3" borderId="0" xfId="12" applyFont="1" applyFill="1" applyAlignment="1">
      <alignment horizontal="center" vertical="center" wrapText="1"/>
    </xf>
    <xf numFmtId="0" fontId="15" fillId="3" borderId="14" xfId="12" applyFont="1" applyFill="1" applyBorder="1" applyAlignment="1">
      <alignment horizontal="center" vertical="center" wrapText="1"/>
    </xf>
    <xf numFmtId="0" fontId="15" fillId="3" borderId="34" xfId="12" applyFont="1" applyFill="1" applyBorder="1" applyAlignment="1">
      <alignment horizontal="center" vertical="center" wrapText="1"/>
    </xf>
    <xf numFmtId="0" fontId="15" fillId="3" borderId="15" xfId="12" applyFont="1" applyFill="1" applyBorder="1" applyAlignment="1">
      <alignment horizontal="center" vertical="center" wrapText="1"/>
    </xf>
    <xf numFmtId="184" fontId="15" fillId="3" borderId="159" xfId="16" applyNumberFormat="1" applyFont="1" applyFill="1" applyBorder="1" applyAlignment="1">
      <alignment horizontal="right" vertical="center" shrinkToFit="1"/>
    </xf>
    <xf numFmtId="184" fontId="15" fillId="3" borderId="26" xfId="16" applyNumberFormat="1" applyFont="1" applyFill="1" applyBorder="1" applyAlignment="1">
      <alignment horizontal="right" vertical="center" shrinkToFit="1"/>
    </xf>
    <xf numFmtId="183" fontId="15" fillId="3" borderId="151" xfId="16" applyNumberFormat="1" applyFont="1" applyFill="1" applyBorder="1" applyAlignment="1">
      <alignment horizontal="right" vertical="center" shrinkToFit="1"/>
    </xf>
    <xf numFmtId="183" fontId="15" fillId="3" borderId="154" xfId="16" applyNumberFormat="1" applyFont="1" applyFill="1" applyBorder="1" applyAlignment="1">
      <alignment horizontal="right" vertical="center" shrinkToFit="1"/>
    </xf>
    <xf numFmtId="0" fontId="15" fillId="3" borderId="39" xfId="12" applyFont="1" applyFill="1" applyBorder="1" applyAlignment="1">
      <alignment horizontal="center" vertical="center"/>
    </xf>
    <xf numFmtId="0" fontId="15" fillId="3" borderId="22" xfId="12" applyFont="1" applyFill="1" applyBorder="1" applyAlignment="1">
      <alignment horizontal="center" vertical="center"/>
    </xf>
    <xf numFmtId="0" fontId="15" fillId="3" borderId="41"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61" xfId="12" applyFont="1" applyFill="1" applyBorder="1" applyAlignment="1">
      <alignment horizontal="left" vertical="center" wrapText="1"/>
    </xf>
    <xf numFmtId="0" fontId="15" fillId="3" borderId="36" xfId="12" applyFont="1" applyFill="1" applyBorder="1" applyAlignment="1">
      <alignment horizontal="left" vertical="center"/>
    </xf>
    <xf numFmtId="0" fontId="15" fillId="3" borderId="38" xfId="12" applyFont="1" applyFill="1" applyBorder="1" applyAlignment="1">
      <alignment horizontal="left" vertical="center"/>
    </xf>
    <xf numFmtId="184" fontId="15" fillId="3" borderId="97" xfId="16" applyNumberFormat="1" applyFont="1" applyFill="1" applyBorder="1" applyAlignment="1">
      <alignment horizontal="right" vertical="center" shrinkToFit="1"/>
    </xf>
    <xf numFmtId="184" fontId="15" fillId="3" borderId="103" xfId="16" applyNumberFormat="1" applyFont="1" applyFill="1" applyBorder="1" applyAlignment="1">
      <alignment horizontal="right" vertical="center" shrinkToFit="1"/>
    </xf>
    <xf numFmtId="184" fontId="15" fillId="3" borderId="134" xfId="16" applyNumberFormat="1" applyFont="1" applyFill="1" applyBorder="1" applyAlignment="1">
      <alignment horizontal="right" vertical="center" shrinkToFit="1"/>
    </xf>
    <xf numFmtId="184" fontId="15" fillId="3" borderId="139" xfId="16" applyNumberFormat="1" applyFont="1" applyFill="1" applyBorder="1" applyAlignment="1">
      <alignment horizontal="right" vertical="center" shrinkToFit="1"/>
    </xf>
    <xf numFmtId="184" fontId="15" fillId="3" borderId="163" xfId="16" applyNumberFormat="1" applyFont="1" applyFill="1" applyBorder="1" applyAlignment="1">
      <alignment horizontal="right" vertical="center" shrinkToFit="1"/>
    </xf>
    <xf numFmtId="0" fontId="15" fillId="3" borderId="43" xfId="12" applyFont="1" applyFill="1" applyBorder="1">
      <alignment vertical="center"/>
    </xf>
    <xf numFmtId="0" fontId="15" fillId="3" borderId="17" xfId="12" applyFont="1" applyFill="1" applyBorder="1">
      <alignment vertical="center"/>
    </xf>
    <xf numFmtId="183" fontId="15" fillId="3" borderId="165" xfId="16" applyNumberFormat="1" applyFont="1" applyFill="1" applyBorder="1" applyAlignment="1">
      <alignment horizontal="right" vertical="center" shrinkToFit="1"/>
    </xf>
    <xf numFmtId="183" fontId="15" fillId="3" borderId="166" xfId="16" applyNumberFormat="1" applyFont="1" applyFill="1" applyBorder="1" applyAlignment="1">
      <alignment horizontal="right" vertical="center" shrinkToFit="1"/>
    </xf>
    <xf numFmtId="184" fontId="15" fillId="3" borderId="166" xfId="16" applyNumberFormat="1" applyFont="1" applyFill="1" applyBorder="1" applyAlignment="1">
      <alignment horizontal="right" vertical="center" shrinkToFit="1"/>
    </xf>
    <xf numFmtId="184" fontId="15" fillId="3" borderId="170" xfId="16" applyNumberFormat="1" applyFont="1" applyFill="1" applyBorder="1" applyAlignment="1">
      <alignment horizontal="right" vertical="center" shrinkToFit="1"/>
    </xf>
    <xf numFmtId="0" fontId="15" fillId="3" borderId="0" xfId="12" applyFont="1" applyFill="1" applyAlignment="1">
      <alignment horizontal="right" vertical="center" wrapText="1"/>
    </xf>
    <xf numFmtId="0" fontId="15" fillId="3" borderId="0" xfId="12" applyFont="1" applyFill="1" applyAlignment="1">
      <alignment horizontal="right" vertical="center"/>
    </xf>
    <xf numFmtId="0" fontId="15" fillId="3" borderId="14" xfId="12" applyFont="1" applyFill="1" applyBorder="1" applyAlignment="1">
      <alignment horizontal="right" vertical="center"/>
    </xf>
    <xf numFmtId="184" fontId="15" fillId="3" borderId="132" xfId="16" applyNumberFormat="1" applyFont="1" applyFill="1" applyBorder="1" applyAlignment="1">
      <alignment horizontal="right" vertical="center" shrinkToFit="1"/>
    </xf>
    <xf numFmtId="184" fontId="15" fillId="3" borderId="137" xfId="16" applyNumberFormat="1" applyFont="1" applyFill="1" applyBorder="1" applyAlignment="1">
      <alignment horizontal="right" vertical="center" shrinkToFit="1"/>
    </xf>
    <xf numFmtId="184" fontId="15" fillId="3" borderId="142" xfId="16" applyNumberFormat="1" applyFont="1" applyFill="1" applyBorder="1" applyAlignment="1">
      <alignment horizontal="right" vertical="center" shrinkToFit="1"/>
    </xf>
    <xf numFmtId="0" fontId="15" fillId="3" borderId="8" xfId="12" applyFont="1" applyFill="1" applyBorder="1">
      <alignment vertical="center"/>
    </xf>
    <xf numFmtId="185" fontId="15" fillId="3" borderId="42" xfId="16" applyNumberFormat="1" applyFont="1" applyFill="1" applyBorder="1" applyAlignment="1">
      <alignment horizontal="right" vertical="center" shrinkToFit="1"/>
    </xf>
    <xf numFmtId="185" fontId="15" fillId="3" borderId="0" xfId="16" applyNumberFormat="1" applyFont="1" applyFill="1" applyAlignment="1">
      <alignment horizontal="right" vertical="center" shrinkToFit="1"/>
    </xf>
    <xf numFmtId="185" fontId="15" fillId="3" borderId="14" xfId="16" applyNumberFormat="1" applyFont="1" applyFill="1" applyBorder="1" applyAlignment="1">
      <alignment horizontal="right" vertical="center" shrinkToFit="1"/>
    </xf>
    <xf numFmtId="185" fontId="15" fillId="3" borderId="58" xfId="16" applyNumberFormat="1" applyFont="1" applyFill="1" applyBorder="1" applyAlignment="1">
      <alignment horizontal="right" vertical="center" shrinkToFit="1"/>
    </xf>
    <xf numFmtId="0" fontId="15" fillId="3" borderId="12" xfId="12" applyFont="1" applyFill="1" applyBorder="1" applyAlignment="1">
      <alignment horizontal="center" vertical="center" wrapText="1"/>
    </xf>
    <xf numFmtId="0" fontId="15" fillId="3" borderId="8" xfId="12" applyFont="1" applyFill="1" applyBorder="1" applyAlignment="1">
      <alignment horizontal="center" vertical="center" wrapText="1"/>
    </xf>
    <xf numFmtId="0" fontId="15" fillId="3" borderId="9" xfId="12" applyFont="1" applyFill="1" applyBorder="1" applyAlignment="1">
      <alignment horizontal="center" vertical="center" wrapText="1"/>
    </xf>
    <xf numFmtId="0" fontId="15" fillId="3" borderId="20" xfId="12" applyFont="1" applyFill="1" applyBorder="1" applyAlignment="1">
      <alignment horizontal="center" vertical="center" wrapText="1"/>
    </xf>
    <xf numFmtId="0" fontId="15" fillId="3" borderId="17" xfId="12" applyFont="1" applyFill="1" applyBorder="1" applyAlignment="1">
      <alignment horizontal="center" vertical="center" wrapText="1"/>
    </xf>
    <xf numFmtId="0" fontId="15" fillId="3" borderId="11" xfId="12" applyFont="1" applyFill="1" applyBorder="1" applyAlignment="1">
      <alignment horizontal="center" vertical="center"/>
    </xf>
    <xf numFmtId="186" fontId="15" fillId="3" borderId="42" xfId="16" applyNumberFormat="1" applyFont="1" applyFill="1" applyBorder="1" applyAlignment="1">
      <alignment horizontal="right" vertical="center" shrinkToFit="1"/>
    </xf>
    <xf numFmtId="186" fontId="15" fillId="3" borderId="0" xfId="16" applyNumberFormat="1" applyFont="1" applyFill="1" applyAlignment="1">
      <alignment horizontal="right" vertical="center" shrinkToFit="1"/>
    </xf>
    <xf numFmtId="186" fontId="15" fillId="3" borderId="14" xfId="16" applyNumberFormat="1" applyFont="1" applyFill="1" applyBorder="1" applyAlignment="1">
      <alignment horizontal="right" vertical="center" shrinkToFit="1"/>
    </xf>
    <xf numFmtId="186" fontId="15" fillId="3" borderId="58" xfId="16" applyNumberFormat="1" applyFont="1" applyFill="1" applyBorder="1" applyAlignment="1">
      <alignment horizontal="right" vertical="center" shrinkToFit="1"/>
    </xf>
    <xf numFmtId="0" fontId="16" fillId="3" borderId="56" xfId="12" applyFont="1" applyFill="1" applyBorder="1" applyAlignment="1">
      <alignment horizontal="left" vertical="center"/>
    </xf>
    <xf numFmtId="0" fontId="15" fillId="3" borderId="34" xfId="12" applyFont="1" applyFill="1" applyBorder="1" applyAlignment="1">
      <alignment horizontal="left" vertical="center"/>
    </xf>
    <xf numFmtId="0" fontId="15" fillId="3" borderId="34" xfId="12" applyFont="1" applyFill="1" applyBorder="1" applyAlignment="1">
      <alignment horizontal="right" vertical="center" wrapText="1"/>
    </xf>
    <xf numFmtId="0" fontId="15" fillId="3" borderId="34" xfId="12" applyFont="1" applyFill="1" applyBorder="1" applyAlignment="1">
      <alignment horizontal="right" vertical="center"/>
    </xf>
    <xf numFmtId="0" fontId="15" fillId="3" borderId="15" xfId="12" applyFont="1" applyFill="1" applyBorder="1" applyAlignment="1">
      <alignment horizontal="right" vertical="center"/>
    </xf>
    <xf numFmtId="184" fontId="15" fillId="3" borderId="133" xfId="16" applyNumberFormat="1" applyFont="1" applyFill="1" applyBorder="1" applyAlignment="1">
      <alignment horizontal="right" vertical="center" shrinkToFit="1"/>
    </xf>
    <xf numFmtId="184" fontId="15" fillId="3" borderId="138" xfId="16" applyNumberFormat="1" applyFont="1" applyFill="1" applyBorder="1" applyAlignment="1">
      <alignment horizontal="right" vertical="center" shrinkToFit="1"/>
    </xf>
    <xf numFmtId="184" fontId="15" fillId="3" borderId="143" xfId="16" applyNumberFormat="1" applyFont="1" applyFill="1" applyBorder="1" applyAlignment="1">
      <alignment horizontal="right" vertical="center" shrinkToFit="1"/>
    </xf>
    <xf numFmtId="0" fontId="15" fillId="3" borderId="9" xfId="12" applyFont="1" applyFill="1" applyBorder="1">
      <alignment vertical="center"/>
    </xf>
    <xf numFmtId="186" fontId="15" fillId="3" borderId="43" xfId="16" applyNumberFormat="1" applyFont="1" applyFill="1" applyBorder="1" applyAlignment="1">
      <alignment horizontal="right" vertical="center" shrinkToFit="1"/>
    </xf>
    <xf numFmtId="186" fontId="15" fillId="3" borderId="20" xfId="16" applyNumberFormat="1" applyFont="1" applyFill="1" applyBorder="1" applyAlignment="1">
      <alignment horizontal="right" vertical="center" shrinkToFit="1"/>
    </xf>
    <xf numFmtId="186" fontId="15" fillId="3" borderId="17" xfId="16" applyNumberFormat="1" applyFont="1" applyFill="1" applyBorder="1" applyAlignment="1">
      <alignment horizontal="right" vertical="center" shrinkToFit="1"/>
    </xf>
    <xf numFmtId="186" fontId="15" fillId="3" borderId="155" xfId="16" applyNumberFormat="1" applyFont="1" applyFill="1" applyBorder="1" applyAlignment="1">
      <alignment horizontal="right" vertical="center" shrinkToFit="1"/>
    </xf>
    <xf numFmtId="186" fontId="15" fillId="3" borderId="156" xfId="16" applyNumberFormat="1" applyFont="1" applyFill="1" applyBorder="1" applyAlignment="1">
      <alignment horizontal="right" vertical="center" shrinkToFit="1"/>
    </xf>
    <xf numFmtId="186" fontId="15" fillId="3" borderId="157" xfId="16" applyNumberFormat="1" applyFont="1" applyFill="1" applyBorder="1" applyAlignment="1">
      <alignment horizontal="right" vertical="center" shrinkToFit="1"/>
    </xf>
    <xf numFmtId="0" fontId="15" fillId="3" borderId="12" xfId="12" applyFont="1" applyFill="1" applyBorder="1" applyAlignment="1">
      <alignment horizontal="left" vertical="center"/>
    </xf>
    <xf numFmtId="0" fontId="15" fillId="3" borderId="23" xfId="12" applyFont="1" applyFill="1" applyBorder="1" applyAlignment="1">
      <alignment horizontal="left" vertical="center"/>
    </xf>
    <xf numFmtId="0" fontId="15" fillId="3" borderId="23" xfId="12" applyFont="1" applyFill="1" applyBorder="1" applyAlignment="1">
      <alignment horizontal="right" vertical="center"/>
    </xf>
    <xf numFmtId="0" fontId="15" fillId="3" borderId="16" xfId="12" applyFont="1" applyFill="1" applyBorder="1" applyAlignment="1">
      <alignment horizontal="right" vertical="center"/>
    </xf>
    <xf numFmtId="184" fontId="15" fillId="3" borderId="131" xfId="16" applyNumberFormat="1" applyFont="1" applyFill="1" applyBorder="1" applyAlignment="1">
      <alignment horizontal="right" vertical="center" shrinkToFit="1"/>
    </xf>
    <xf numFmtId="184" fontId="15" fillId="3" borderId="136" xfId="16" applyNumberFormat="1" applyFont="1" applyFill="1" applyBorder="1" applyAlignment="1">
      <alignment horizontal="right" vertical="center" shrinkToFit="1"/>
    </xf>
    <xf numFmtId="184" fontId="15" fillId="3" borderId="141" xfId="16" applyNumberFormat="1" applyFont="1" applyFill="1" applyBorder="1" applyAlignment="1">
      <alignment horizontal="right" vertical="center" shrinkToFit="1"/>
    </xf>
    <xf numFmtId="185" fontId="15" fillId="3" borderId="30" xfId="16" applyNumberFormat="1" applyFont="1" applyFill="1" applyBorder="1" applyAlignment="1">
      <alignment horizontal="right" vertical="center" shrinkToFit="1"/>
    </xf>
    <xf numFmtId="185" fontId="15" fillId="3" borderId="23" xfId="16" applyNumberFormat="1" applyFont="1" applyFill="1" applyBorder="1" applyAlignment="1">
      <alignment horizontal="right" vertical="center" shrinkToFit="1"/>
    </xf>
    <xf numFmtId="185" fontId="15" fillId="3" borderId="16" xfId="16" applyNumberFormat="1" applyFont="1" applyFill="1" applyBorder="1" applyAlignment="1">
      <alignment horizontal="right" vertical="center" shrinkToFit="1"/>
    </xf>
    <xf numFmtId="185" fontId="15" fillId="3" borderId="54" xfId="16" applyNumberFormat="1" applyFont="1" applyFill="1" applyBorder="1" applyAlignment="1">
      <alignment horizontal="right" vertical="center" shrinkToFit="1"/>
    </xf>
    <xf numFmtId="0" fontId="15" fillId="3" borderId="23" xfId="12" applyFont="1" applyFill="1" applyBorder="1" applyAlignment="1">
      <alignment horizontal="center" vertical="center"/>
    </xf>
    <xf numFmtId="0" fontId="15" fillId="3" borderId="16" xfId="12" applyFont="1" applyFill="1" applyBorder="1" applyAlignment="1">
      <alignment horizontal="center" vertical="center"/>
    </xf>
    <xf numFmtId="184" fontId="15" fillId="3" borderId="32" xfId="16" applyNumberFormat="1" applyFont="1" applyFill="1" applyBorder="1" applyAlignment="1">
      <alignment horizontal="right" vertical="center" shrinkToFit="1"/>
    </xf>
    <xf numFmtId="184" fontId="15" fillId="3" borderId="35" xfId="16" applyNumberFormat="1" applyFont="1" applyFill="1" applyBorder="1" applyAlignment="1">
      <alignment horizontal="right" vertical="center" shrinkToFit="1"/>
    </xf>
    <xf numFmtId="184" fontId="15" fillId="3" borderId="113" xfId="16" applyNumberFormat="1" applyFont="1" applyFill="1" applyBorder="1" applyAlignment="1">
      <alignment horizontal="right" vertical="center" shrinkToFit="1"/>
    </xf>
    <xf numFmtId="184" fontId="15" fillId="3" borderId="119" xfId="16" applyNumberFormat="1" applyFont="1" applyFill="1" applyBorder="1" applyAlignment="1">
      <alignment horizontal="right" vertical="center" shrinkToFit="1"/>
    </xf>
    <xf numFmtId="184" fontId="15" fillId="3" borderId="140" xfId="16" applyNumberFormat="1" applyFont="1" applyFill="1" applyBorder="1" applyAlignment="1">
      <alignment horizontal="right" vertical="center" shrinkToFit="1"/>
    </xf>
    <xf numFmtId="0" fontId="15" fillId="3" borderId="20" xfId="12" applyFont="1" applyFill="1" applyBorder="1" applyAlignment="1">
      <alignment horizontal="center" vertical="center"/>
    </xf>
    <xf numFmtId="0" fontId="15" fillId="3" borderId="17" xfId="12" applyFont="1" applyFill="1" applyBorder="1" applyAlignment="1">
      <alignment horizontal="center" vertical="center"/>
    </xf>
    <xf numFmtId="184" fontId="15" fillId="3" borderId="108" xfId="16" applyNumberFormat="1" applyFont="1" applyFill="1" applyBorder="1" applyAlignment="1">
      <alignment horizontal="right" vertical="center" shrinkToFit="1"/>
    </xf>
    <xf numFmtId="184" fontId="15" fillId="3" borderId="36" xfId="16" applyNumberFormat="1" applyFont="1" applyFill="1" applyBorder="1" applyAlignment="1">
      <alignment horizontal="right" vertical="center" shrinkToFit="1"/>
    </xf>
    <xf numFmtId="184" fontId="15" fillId="3" borderId="114" xfId="16" applyNumberFormat="1" applyFont="1" applyFill="1" applyBorder="1" applyAlignment="1">
      <alignment horizontal="right" vertical="center" shrinkToFit="1"/>
    </xf>
    <xf numFmtId="184" fontId="15" fillId="3" borderId="144" xfId="16" applyNumberFormat="1" applyFont="1" applyFill="1" applyBorder="1" applyAlignment="1">
      <alignment horizontal="right" vertical="center" shrinkToFit="1"/>
    </xf>
    <xf numFmtId="0" fontId="15" fillId="4" borderId="7" xfId="12" applyFont="1" applyFill="1" applyBorder="1" applyAlignment="1" applyProtection="1">
      <alignment horizontal="center" vertical="center" wrapText="1"/>
      <protection locked="0"/>
    </xf>
    <xf numFmtId="0" fontId="15" fillId="4" borderId="76" xfId="12" applyFont="1" applyFill="1" applyBorder="1" applyAlignment="1" applyProtection="1">
      <alignment horizontal="center" vertical="center" wrapText="1"/>
      <protection locked="0"/>
    </xf>
    <xf numFmtId="0" fontId="15" fillId="3" borderId="12" xfId="12" applyFont="1" applyFill="1" applyBorder="1" applyAlignment="1">
      <alignment horizontal="center" vertical="center" textRotation="255" shrinkToFit="1"/>
    </xf>
    <xf numFmtId="0" fontId="15" fillId="3" borderId="16" xfId="12" applyFont="1" applyFill="1" applyBorder="1" applyAlignment="1">
      <alignment horizontal="center" vertical="center" textRotation="255" shrinkToFit="1"/>
    </xf>
    <xf numFmtId="0" fontId="15" fillId="3" borderId="8" xfId="12" applyFont="1" applyFill="1" applyBorder="1" applyAlignment="1">
      <alignment horizontal="center" vertical="center" textRotation="255" shrinkToFit="1"/>
    </xf>
    <xf numFmtId="0" fontId="15" fillId="3" borderId="14" xfId="12" applyFont="1" applyFill="1" applyBorder="1" applyAlignment="1">
      <alignment horizontal="center" vertical="center" textRotation="255" shrinkToFit="1"/>
    </xf>
    <xf numFmtId="0" fontId="15" fillId="3" borderId="56" xfId="12" applyFont="1" applyFill="1" applyBorder="1" applyAlignment="1">
      <alignment horizontal="center" vertical="center" textRotation="255" shrinkToFit="1"/>
    </xf>
    <xf numFmtId="0" fontId="15" fillId="3" borderId="15" xfId="12" applyFont="1" applyFill="1" applyBorder="1" applyAlignment="1">
      <alignment horizontal="center" vertical="center" textRotation="255" shrinkToFit="1"/>
    </xf>
    <xf numFmtId="0" fontId="15" fillId="3" borderId="12" xfId="12" applyFont="1" applyFill="1" applyBorder="1" applyAlignment="1">
      <alignment horizontal="left" vertical="center" wrapText="1"/>
    </xf>
    <xf numFmtId="0" fontId="15" fillId="3" borderId="23" xfId="12" applyFont="1" applyFill="1" applyBorder="1" applyAlignment="1">
      <alignment horizontal="left" vertical="center" wrapText="1"/>
    </xf>
    <xf numFmtId="0" fontId="15" fillId="3" borderId="9" xfId="12" applyFont="1" applyFill="1" applyBorder="1" applyAlignment="1">
      <alignment horizontal="left" vertical="center" wrapText="1"/>
    </xf>
    <xf numFmtId="0" fontId="15" fillId="3" borderId="20" xfId="12" applyFont="1" applyFill="1" applyBorder="1" applyAlignment="1">
      <alignment horizontal="left" vertical="center" wrapText="1"/>
    </xf>
    <xf numFmtId="0" fontId="15" fillId="3" borderId="12" xfId="12" applyFont="1" applyFill="1" applyBorder="1" applyAlignment="1">
      <alignment horizontal="center" vertical="center" textRotation="255" wrapText="1"/>
    </xf>
    <xf numFmtId="0" fontId="15" fillId="3" borderId="8" xfId="12" applyFont="1" applyFill="1" applyBorder="1" applyAlignment="1">
      <alignment horizontal="center" vertical="center" textRotation="255" wrapText="1"/>
    </xf>
    <xf numFmtId="0" fontId="15" fillId="3" borderId="56" xfId="12" applyFont="1" applyFill="1" applyBorder="1" applyAlignment="1">
      <alignment horizontal="center" vertical="center" textRotation="255" wrapText="1"/>
    </xf>
    <xf numFmtId="0" fontId="15" fillId="4" borderId="7" xfId="12" applyFont="1" applyFill="1" applyBorder="1" applyAlignment="1" applyProtection="1">
      <alignment horizontal="center" vertical="center" wrapText="1" shrinkToFit="1"/>
      <protection locked="0"/>
    </xf>
    <xf numFmtId="0" fontId="15" fillId="4" borderId="19" xfId="12" applyFont="1" applyFill="1" applyBorder="1" applyAlignment="1" applyProtection="1">
      <alignment horizontal="center" vertical="center" shrinkToFit="1"/>
      <protection locked="0"/>
    </xf>
    <xf numFmtId="0" fontId="15" fillId="4" borderId="53" xfId="12" applyFont="1" applyFill="1" applyBorder="1" applyAlignment="1" applyProtection="1">
      <alignment horizontal="center" vertical="center" shrinkToFit="1"/>
      <protection locked="0"/>
    </xf>
    <xf numFmtId="0" fontId="15" fillId="4" borderId="76" xfId="12" applyFont="1" applyFill="1" applyBorder="1" applyAlignment="1" applyProtection="1">
      <alignment horizontal="center" vertical="center" shrinkToFit="1"/>
      <protection locked="0"/>
    </xf>
    <xf numFmtId="0" fontId="15" fillId="4" borderId="82" xfId="12" applyFont="1" applyFill="1" applyBorder="1" applyAlignment="1" applyProtection="1">
      <alignment horizontal="center" vertical="center" shrinkToFit="1"/>
      <protection locked="0"/>
    </xf>
    <xf numFmtId="0" fontId="15" fillId="4" borderId="121" xfId="12" applyFont="1" applyFill="1" applyBorder="1" applyAlignment="1" applyProtection="1">
      <alignment horizontal="center" vertical="center" shrinkToFit="1"/>
      <protection locked="0"/>
    </xf>
    <xf numFmtId="0" fontId="15" fillId="4" borderId="40" xfId="12" applyFont="1" applyFill="1" applyBorder="1" applyAlignment="1" applyProtection="1">
      <alignment horizontal="center" vertical="center" wrapText="1" shrinkToFit="1"/>
      <protection locked="0"/>
    </xf>
    <xf numFmtId="0" fontId="15" fillId="4" borderId="13"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shrinkToFit="1"/>
      <protection locked="0"/>
    </xf>
    <xf numFmtId="0" fontId="15" fillId="4" borderId="89"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protection locked="0"/>
    </xf>
    <xf numFmtId="0" fontId="12" fillId="3" borderId="32" xfId="18" applyFont="1" applyFill="1" applyBorder="1" applyAlignment="1">
      <alignment horizontal="left" vertical="center"/>
    </xf>
    <xf numFmtId="0" fontId="12" fillId="3" borderId="35" xfId="18" applyFont="1" applyFill="1" applyBorder="1" applyAlignment="1">
      <alignment horizontal="left" vertical="center"/>
    </xf>
    <xf numFmtId="0" fontId="12" fillId="3" borderId="37" xfId="18" applyFont="1" applyFill="1" applyBorder="1" applyAlignment="1">
      <alignment horizontal="left" vertical="center"/>
    </xf>
    <xf numFmtId="178" fontId="19" fillId="0" borderId="32" xfId="19" applyNumberFormat="1" applyFont="1" applyBorder="1">
      <alignment vertical="center"/>
    </xf>
    <xf numFmtId="178" fontId="19" fillId="0" borderId="35" xfId="19" applyNumberFormat="1" applyFont="1" applyBorder="1">
      <alignment vertical="center"/>
    </xf>
    <xf numFmtId="178" fontId="19" fillId="0" borderId="37" xfId="19" applyNumberFormat="1" applyFont="1" applyBorder="1">
      <alignment vertical="center"/>
    </xf>
    <xf numFmtId="187" fontId="12" fillId="3" borderId="32" xfId="18" applyNumberFormat="1" applyFont="1" applyFill="1" applyBorder="1" applyAlignment="1">
      <alignment horizontal="left" vertical="center" wrapText="1"/>
    </xf>
    <xf numFmtId="187" fontId="12" fillId="3" borderId="35" xfId="18" applyNumberFormat="1" applyFont="1" applyFill="1" applyBorder="1" applyAlignment="1">
      <alignment horizontal="left" vertical="center" wrapText="1"/>
    </xf>
    <xf numFmtId="187" fontId="12" fillId="3" borderId="37" xfId="18" applyNumberFormat="1" applyFont="1" applyFill="1" applyBorder="1" applyAlignment="1">
      <alignment horizontal="left" vertical="center" wrapText="1"/>
    </xf>
    <xf numFmtId="0" fontId="12" fillId="3" borderId="32" xfId="19" applyFont="1" applyFill="1" applyBorder="1">
      <alignment vertical="center"/>
    </xf>
    <xf numFmtId="0" fontId="12" fillId="3" borderId="35" xfId="19" applyFont="1" applyFill="1" applyBorder="1">
      <alignment vertical="center"/>
    </xf>
    <xf numFmtId="0" fontId="12" fillId="3" borderId="37" xfId="19" applyFont="1" applyFill="1" applyBorder="1">
      <alignment vertical="center"/>
    </xf>
    <xf numFmtId="178" fontId="19" fillId="0" borderId="32" xfId="13" applyNumberFormat="1" applyFont="1" applyBorder="1" applyAlignment="1">
      <alignment horizontal="center" vertical="center"/>
    </xf>
    <xf numFmtId="178" fontId="19" fillId="0" borderId="35" xfId="13" applyNumberFormat="1" applyFont="1" applyBorder="1" applyAlignment="1">
      <alignment horizontal="center" vertical="center"/>
    </xf>
    <xf numFmtId="178" fontId="19"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19" fillId="0" borderId="27" xfId="13" applyNumberFormat="1" applyFont="1" applyBorder="1" applyAlignment="1">
      <alignment horizontal="center" vertical="center" wrapText="1"/>
    </xf>
    <xf numFmtId="178" fontId="19" fillId="0" borderId="26" xfId="13" applyNumberFormat="1" applyFont="1" applyBorder="1" applyAlignment="1">
      <alignment horizontal="center" vertical="center" wrapText="1"/>
    </xf>
    <xf numFmtId="178" fontId="12" fillId="3" borderId="32" xfId="19" applyNumberFormat="1" applyFont="1" applyFill="1" applyBorder="1" applyAlignment="1">
      <alignment vertical="center" wrapText="1"/>
    </xf>
    <xf numFmtId="178" fontId="12" fillId="3" borderId="35" xfId="19" applyNumberFormat="1" applyFont="1" applyFill="1" applyBorder="1" applyAlignment="1">
      <alignment vertical="center" wrapText="1"/>
    </xf>
    <xf numFmtId="178" fontId="12" fillId="3" borderId="37" xfId="19" applyNumberFormat="1" applyFont="1" applyFill="1" applyBorder="1" applyAlignment="1">
      <alignment vertical="center" wrapText="1"/>
    </xf>
    <xf numFmtId="178" fontId="12" fillId="0" borderId="32" xfId="19" applyNumberFormat="1" applyFont="1" applyBorder="1" applyAlignment="1">
      <alignment vertical="center" wrapText="1"/>
    </xf>
    <xf numFmtId="178" fontId="12" fillId="0" borderId="35" xfId="19" applyNumberFormat="1" applyFont="1" applyBorder="1" applyAlignment="1">
      <alignment vertical="center" wrapText="1"/>
    </xf>
    <xf numFmtId="178" fontId="12" fillId="0" borderId="37" xfId="19" applyNumberFormat="1" applyFont="1" applyBorder="1" applyAlignment="1">
      <alignment vertical="center" wrapText="1"/>
    </xf>
    <xf numFmtId="178" fontId="12" fillId="0" borderId="23" xfId="19" applyNumberFormat="1" applyFont="1" applyBorder="1">
      <alignment vertical="center"/>
    </xf>
    <xf numFmtId="0" fontId="20" fillId="0" borderId="19" xfId="6" applyFont="1" applyBorder="1" applyAlignment="1">
      <alignment horizontal="left" vertical="center" wrapText="1"/>
    </xf>
    <xf numFmtId="0" fontId="20" fillId="0" borderId="53" xfId="6" applyFont="1" applyBorder="1" applyAlignment="1">
      <alignment horizontal="left" vertical="center" wrapText="1"/>
    </xf>
    <xf numFmtId="0" fontId="20" fillId="0" borderId="23" xfId="6" applyFont="1" applyBorder="1" applyAlignment="1">
      <alignment horizontal="left" vertical="center"/>
    </xf>
    <xf numFmtId="0" fontId="20" fillId="0" borderId="54" xfId="6" applyFont="1" applyBorder="1" applyAlignment="1">
      <alignment horizontal="left" vertical="center"/>
    </xf>
    <xf numFmtId="0" fontId="20" fillId="0" borderId="36" xfId="6" applyFont="1" applyBorder="1" applyAlignment="1">
      <alignment horizontal="left" vertical="center"/>
    </xf>
    <xf numFmtId="0" fontId="20" fillId="0" borderId="52" xfId="6" applyFont="1" applyBorder="1" applyAlignment="1">
      <alignment horizontal="left" vertical="center"/>
    </xf>
    <xf numFmtId="0" fontId="22" fillId="0" borderId="22" xfId="17" applyFont="1" applyBorder="1" applyAlignment="1">
      <alignment horizontal="left" vertical="center" wrapText="1"/>
    </xf>
    <xf numFmtId="0" fontId="22" fillId="0" borderId="50" xfId="17" applyFont="1" applyBorder="1" applyAlignment="1">
      <alignment horizontal="left" vertical="center" wrapText="1"/>
    </xf>
    <xf numFmtId="0" fontId="22" fillId="0" borderId="35" xfId="17" applyFont="1" applyBorder="1" applyAlignment="1">
      <alignment horizontal="left" vertical="center" wrapText="1"/>
    </xf>
    <xf numFmtId="0" fontId="22" fillId="0" borderId="51" xfId="17" applyFont="1" applyBorder="1" applyAlignment="1">
      <alignment horizontal="left" vertical="center" wrapText="1"/>
    </xf>
    <xf numFmtId="0" fontId="22" fillId="0" borderId="36" xfId="17" applyFont="1" applyBorder="1" applyAlignment="1">
      <alignment horizontal="left" vertical="center" wrapText="1"/>
    </xf>
    <xf numFmtId="0" fontId="22" fillId="0" borderId="52" xfId="17" applyFont="1" applyBorder="1" applyAlignment="1">
      <alignment horizontal="left" vertical="center" wrapText="1"/>
    </xf>
    <xf numFmtId="0" fontId="23" fillId="0" borderId="39" xfId="8" applyFont="1" applyBorder="1">
      <alignment vertical="center"/>
    </xf>
    <xf numFmtId="0" fontId="23" fillId="0" borderId="22" xfId="8" applyFont="1" applyBorder="1">
      <alignment vertical="center"/>
    </xf>
    <xf numFmtId="0" fontId="23" fillId="0" borderId="41" xfId="8" applyFont="1" applyBorder="1">
      <alignment vertical="center"/>
    </xf>
    <xf numFmtId="0" fontId="23" fillId="0" borderId="33" xfId="8" applyFont="1" applyBorder="1">
      <alignment vertical="center"/>
    </xf>
    <xf numFmtId="0" fontId="23" fillId="0" borderId="36" xfId="8" applyFont="1" applyBorder="1">
      <alignment vertical="center"/>
    </xf>
    <xf numFmtId="0" fontId="23" fillId="0" borderId="38" xfId="8" applyFont="1" applyBorder="1">
      <alignment vertical="center"/>
    </xf>
    <xf numFmtId="0" fontId="23" fillId="0" borderId="183" xfId="8" applyFont="1" applyBorder="1" applyAlignment="1">
      <alignment horizontal="center" vertical="center" wrapText="1"/>
    </xf>
    <xf numFmtId="0" fontId="23" fillId="0" borderId="185" xfId="8" applyFont="1" applyBorder="1" applyAlignment="1">
      <alignment horizontal="center" vertical="center" wrapText="1"/>
    </xf>
    <xf numFmtId="0" fontId="23" fillId="0" borderId="79" xfId="8" applyFont="1" applyBorder="1" applyAlignment="1">
      <alignment horizontal="center" vertical="center" wrapText="1"/>
    </xf>
    <xf numFmtId="0" fontId="23" fillId="0" borderId="182" xfId="8" applyFont="1" applyBorder="1" applyAlignment="1">
      <alignment horizontal="center" vertical="center" wrapText="1"/>
    </xf>
    <xf numFmtId="0" fontId="22" fillId="0" borderId="7" xfId="8" applyFont="1" applyBorder="1" applyAlignment="1">
      <alignment vertical="center" wrapText="1"/>
    </xf>
    <xf numFmtId="0" fontId="22" fillId="0" borderId="13" xfId="8" applyFont="1" applyBorder="1" applyAlignment="1">
      <alignment vertical="center" wrapText="1"/>
    </xf>
    <xf numFmtId="0" fontId="22" fillId="0" borderId="8" xfId="8" applyFont="1" applyBorder="1" applyAlignment="1">
      <alignment vertical="center" wrapText="1"/>
    </xf>
    <xf numFmtId="0" fontId="22" fillId="0" borderId="14" xfId="8" applyFont="1" applyBorder="1" applyAlignment="1">
      <alignment vertical="center" wrapText="1"/>
    </xf>
    <xf numFmtId="0" fontId="22" fillId="0" borderId="56" xfId="8" applyFont="1" applyBorder="1" applyAlignment="1">
      <alignment vertical="center" wrapText="1"/>
    </xf>
    <xf numFmtId="0" fontId="22" fillId="0" borderId="15" xfId="8" applyFont="1" applyBorder="1" applyAlignment="1">
      <alignment vertical="center" wrapText="1"/>
    </xf>
    <xf numFmtId="0" fontId="22" fillId="0" borderId="35" xfId="8" applyFont="1" applyBorder="1">
      <alignment vertical="center"/>
    </xf>
    <xf numFmtId="0" fontId="22" fillId="0" borderId="51" xfId="8" applyFont="1" applyBorder="1">
      <alignment vertical="center"/>
    </xf>
    <xf numFmtId="0" fontId="22" fillId="0" borderId="57" xfId="8" applyFont="1" applyBorder="1" applyAlignment="1">
      <alignment vertical="center" wrapText="1"/>
    </xf>
    <xf numFmtId="0" fontId="22" fillId="0" borderId="37" xfId="8" applyFont="1" applyBorder="1" applyAlignment="1">
      <alignment vertical="center" wrapText="1"/>
    </xf>
    <xf numFmtId="0" fontId="22" fillId="0" borderId="61" xfId="8" applyFont="1" applyBorder="1">
      <alignment vertical="center"/>
    </xf>
    <xf numFmtId="0" fontId="22" fillId="0" borderId="38" xfId="8" applyFont="1" applyBorder="1">
      <alignment vertical="center"/>
    </xf>
    <xf numFmtId="0" fontId="22" fillId="0" borderId="36" xfId="8" applyFont="1" applyBorder="1">
      <alignment vertical="center"/>
    </xf>
    <xf numFmtId="0" fontId="22" fillId="0" borderId="52" xfId="8" applyFont="1" applyBorder="1">
      <alignment vertical="center"/>
    </xf>
    <xf numFmtId="0" fontId="22" fillId="0" borderId="22" xfId="8" applyFont="1" applyBorder="1">
      <alignment vertical="center"/>
    </xf>
    <xf numFmtId="0" fontId="22" fillId="0" borderId="50" xfId="8" applyFont="1" applyBorder="1">
      <alignment vertical="center"/>
    </xf>
    <xf numFmtId="0" fontId="22" fillId="0" borderId="35" xfId="7" applyFont="1" applyBorder="1" applyAlignment="1">
      <alignment horizontal="left" vertical="center"/>
    </xf>
    <xf numFmtId="0" fontId="22" fillId="0" borderId="51" xfId="7" applyFont="1" applyBorder="1" applyAlignment="1">
      <alignment horizontal="left" vertical="center"/>
    </xf>
    <xf numFmtId="0" fontId="22" fillId="0" borderId="36" xfId="7" applyFont="1" applyBorder="1" applyAlignment="1">
      <alignment horizontal="left" vertical="center"/>
    </xf>
    <xf numFmtId="0" fontId="22" fillId="0" borderId="52" xfId="7" applyFont="1" applyBorder="1" applyAlignment="1">
      <alignment horizontal="left" vertical="center"/>
    </xf>
    <xf numFmtId="0" fontId="22" fillId="0" borderId="12" xfId="7" applyFont="1" applyBorder="1" applyAlignment="1">
      <alignment vertical="center" wrapText="1"/>
    </xf>
    <xf numFmtId="0" fontId="22" fillId="0" borderId="16" xfId="7" applyFont="1" applyBorder="1" applyAlignment="1">
      <alignment vertical="center" wrapText="1"/>
    </xf>
    <xf numFmtId="0" fontId="22" fillId="0" borderId="32" xfId="7" applyFont="1" applyBorder="1" applyAlignment="1">
      <alignment horizontal="center" vertical="center" shrinkToFit="1"/>
    </xf>
    <xf numFmtId="0" fontId="22" fillId="0" borderId="35" xfId="7" applyFont="1" applyBorder="1" applyAlignment="1">
      <alignment horizontal="center" vertical="center" shrinkToFit="1"/>
    </xf>
    <xf numFmtId="0" fontId="22" fillId="0" borderId="51" xfId="7" applyFont="1" applyBorder="1" applyAlignment="1">
      <alignment horizontal="center" vertical="center" shrinkToFit="1"/>
    </xf>
    <xf numFmtId="0" fontId="22" fillId="0" borderId="22" xfId="7" applyFont="1" applyBorder="1" applyAlignment="1">
      <alignment horizontal="left" vertical="center"/>
    </xf>
    <xf numFmtId="0" fontId="22" fillId="0" borderId="50" xfId="7" applyFont="1" applyBorder="1" applyAlignment="1">
      <alignment horizontal="left" vertical="center"/>
    </xf>
    <xf numFmtId="0" fontId="27" fillId="0" borderId="32" xfId="6" applyFont="1" applyBorder="1" applyAlignment="1" applyProtection="1">
      <alignment horizontal="left" vertical="center" wrapText="1"/>
      <protection locked="0"/>
    </xf>
    <xf numFmtId="0" fontId="27" fillId="0" borderId="35" xfId="6" applyFont="1" applyBorder="1" applyAlignment="1" applyProtection="1">
      <alignment horizontal="left" vertical="center" wrapText="1"/>
      <protection locked="0"/>
    </xf>
    <xf numFmtId="0" fontId="27" fillId="0" borderId="51" xfId="6" applyFont="1" applyBorder="1" applyAlignment="1" applyProtection="1">
      <alignment horizontal="left" vertical="center" wrapText="1"/>
      <protection locked="0"/>
    </xf>
    <xf numFmtId="0" fontId="27" fillId="0" borderId="33" xfId="6" applyFont="1" applyBorder="1" applyAlignment="1" applyProtection="1">
      <alignment horizontal="left" vertical="center" wrapText="1"/>
      <protection locked="0"/>
    </xf>
    <xf numFmtId="0" fontId="27" fillId="0" borderId="36" xfId="6" applyFont="1" applyBorder="1" applyAlignment="1" applyProtection="1">
      <alignment horizontal="left" vertical="center" wrapText="1"/>
      <protection locked="0"/>
    </xf>
    <xf numFmtId="0" fontId="27" fillId="0" borderId="52" xfId="6" applyFont="1" applyBorder="1" applyAlignment="1" applyProtection="1">
      <alignment horizontal="left" vertical="center" wrapText="1"/>
      <protection locked="0"/>
    </xf>
    <xf numFmtId="0" fontId="27" fillId="0" borderId="18" xfId="6" applyFont="1" applyBorder="1" applyAlignment="1">
      <alignment horizontal="left" vertical="center"/>
    </xf>
    <xf numFmtId="0" fontId="27" fillId="0" borderId="64" xfId="6" applyFont="1" applyBorder="1" applyAlignment="1">
      <alignment horizontal="left" vertical="center"/>
    </xf>
    <xf numFmtId="0" fontId="27" fillId="0" borderId="19" xfId="6" applyFont="1" applyBorder="1" applyAlignment="1">
      <alignment horizontal="left" vertical="center" wrapText="1"/>
    </xf>
    <xf numFmtId="0" fontId="27" fillId="0" borderId="53" xfId="6" applyFont="1" applyBorder="1" applyAlignment="1">
      <alignment horizontal="left" vertical="center" wrapText="1"/>
    </xf>
    <xf numFmtId="0" fontId="27" fillId="0" borderId="23" xfId="6" applyFont="1" applyBorder="1" applyAlignment="1">
      <alignment horizontal="left" vertical="center"/>
    </xf>
    <xf numFmtId="0" fontId="27" fillId="0" borderId="54" xfId="6" applyFont="1" applyBorder="1" applyAlignment="1">
      <alignment horizontal="left" vertical="center"/>
    </xf>
    <xf numFmtId="0" fontId="27" fillId="0" borderId="35" xfId="6" applyFont="1" applyBorder="1" applyAlignment="1">
      <alignment horizontal="left" vertical="center"/>
    </xf>
    <xf numFmtId="0" fontId="27" fillId="0" borderId="51" xfId="6" applyFont="1" applyBorder="1" applyAlignment="1">
      <alignment horizontal="left" vertical="center"/>
    </xf>
    <xf numFmtId="0" fontId="0" fillId="3" borderId="0" xfId="21" applyFont="1" applyFill="1" applyAlignment="1">
      <alignment vertical="center"/>
    </xf>
    <xf numFmtId="0" fontId="50" fillId="3" borderId="0" xfId="21" applyFill="1" applyAlignment="1" applyProtection="1">
      <alignment vertical="center"/>
      <protection hidden="1"/>
    </xf>
    <xf numFmtId="0" fontId="42" fillId="0" borderId="0" xfId="23" applyFont="1">
      <alignment vertical="center"/>
    </xf>
    <xf numFmtId="0" fontId="50" fillId="3" borderId="0" xfId="21" applyFill="1" applyAlignment="1">
      <alignment vertical="center"/>
    </xf>
    <xf numFmtId="0" fontId="50" fillId="3" borderId="0" xfId="21" applyFill="1" applyProtection="1">
      <protection hidden="1"/>
    </xf>
    <xf numFmtId="0" fontId="42" fillId="0" borderId="30" xfId="23" applyFont="1" applyBorder="1">
      <alignment vertical="center"/>
    </xf>
    <xf numFmtId="0" fontId="42" fillId="0" borderId="23" xfId="23" applyFont="1" applyBorder="1">
      <alignment vertical="center"/>
    </xf>
    <xf numFmtId="189" fontId="42" fillId="0" borderId="23" xfId="23" applyNumberFormat="1" applyFont="1" applyBorder="1">
      <alignment vertical="center"/>
    </xf>
    <xf numFmtId="0" fontId="42" fillId="0" borderId="16" xfId="23" applyFont="1" applyBorder="1">
      <alignment vertical="center"/>
    </xf>
    <xf numFmtId="0" fontId="42" fillId="0" borderId="42" xfId="23" applyFont="1" applyBorder="1">
      <alignment vertical="center"/>
    </xf>
    <xf numFmtId="0" fontId="42" fillId="0" borderId="14" xfId="23" applyFont="1" applyBorder="1">
      <alignment vertical="center"/>
    </xf>
    <xf numFmtId="0" fontId="42" fillId="0" borderId="31" xfId="23" applyFont="1" applyBorder="1">
      <alignment vertical="center"/>
    </xf>
    <xf numFmtId="0" fontId="42" fillId="0" borderId="34" xfId="23" applyFont="1" applyBorder="1">
      <alignment vertical="center"/>
    </xf>
    <xf numFmtId="0" fontId="42" fillId="0" borderId="15" xfId="23" applyFont="1" applyBorder="1">
      <alignment vertical="center"/>
    </xf>
    <xf numFmtId="0" fontId="42" fillId="0" borderId="35" xfId="23" applyFont="1" applyBorder="1">
      <alignment vertical="center"/>
    </xf>
    <xf numFmtId="0" fontId="55" fillId="0" borderId="30" xfId="23" applyFont="1" applyBorder="1">
      <alignment vertical="center"/>
    </xf>
    <xf numFmtId="178" fontId="56" fillId="0" borderId="0" xfId="23" applyNumberFormat="1" applyFont="1">
      <alignment vertical="center"/>
    </xf>
    <xf numFmtId="178" fontId="42" fillId="0" borderId="0" xfId="23" applyNumberFormat="1" applyFont="1">
      <alignment vertical="center"/>
    </xf>
    <xf numFmtId="0" fontId="42" fillId="0" borderId="30" xfId="23" applyFont="1" applyBorder="1" applyAlignment="1" applyProtection="1">
      <alignment horizontal="left" vertical="top" wrapText="1"/>
      <protection locked="0"/>
    </xf>
    <xf numFmtId="0" fontId="42" fillId="0" borderId="23" xfId="23" applyFont="1" applyBorder="1" applyAlignment="1" applyProtection="1">
      <alignment horizontal="left" vertical="top" wrapText="1"/>
      <protection locked="0"/>
    </xf>
    <xf numFmtId="0" fontId="42" fillId="0" borderId="16" xfId="23" applyFont="1" applyBorder="1" applyAlignment="1" applyProtection="1">
      <alignment horizontal="left" vertical="top" wrapText="1"/>
      <protection locked="0"/>
    </xf>
    <xf numFmtId="0" fontId="42" fillId="0" borderId="42" xfId="23" applyFont="1" applyBorder="1" applyAlignment="1" applyProtection="1">
      <alignment horizontal="left" vertical="top" wrapText="1"/>
      <protection locked="0"/>
    </xf>
    <xf numFmtId="0" fontId="42" fillId="0" borderId="0" xfId="23" applyFont="1" applyAlignment="1" applyProtection="1">
      <alignment horizontal="left" vertical="top" wrapText="1"/>
      <protection locked="0"/>
    </xf>
    <xf numFmtId="0" fontId="42" fillId="0" borderId="14" xfId="23" applyFont="1" applyBorder="1" applyAlignment="1" applyProtection="1">
      <alignment horizontal="left" vertical="top" wrapText="1"/>
      <protection locked="0"/>
    </xf>
    <xf numFmtId="0" fontId="42" fillId="0" borderId="31" xfId="23" applyFont="1" applyBorder="1" applyAlignment="1" applyProtection="1">
      <alignment horizontal="left" vertical="top" wrapText="1"/>
      <protection locked="0"/>
    </xf>
    <xf numFmtId="0" fontId="42" fillId="0" borderId="34" xfId="23" applyFont="1" applyBorder="1" applyAlignment="1" applyProtection="1">
      <alignment horizontal="left" vertical="top" wrapText="1"/>
      <protection locked="0"/>
    </xf>
    <xf numFmtId="0" fontId="42" fillId="0" borderId="15" xfId="23" applyFont="1" applyBorder="1" applyAlignment="1" applyProtection="1">
      <alignment horizontal="left" vertical="top" wrapText="1"/>
      <protection locked="0"/>
    </xf>
    <xf numFmtId="187" fontId="42" fillId="3" borderId="0" xfId="24" applyNumberFormat="1" applyFont="1" applyFill="1" applyAlignment="1">
      <alignment vertical="center" wrapText="1"/>
    </xf>
    <xf numFmtId="0" fontId="42" fillId="0" borderId="0" xfId="23" applyFont="1" applyAlignment="1">
      <alignment horizontal="center" vertical="center"/>
    </xf>
    <xf numFmtId="49" fontId="42" fillId="3" borderId="0" xfId="24" applyNumberFormat="1" applyFont="1" applyFill="1" applyAlignment="1">
      <alignment horizontal="center" vertical="center" wrapText="1"/>
    </xf>
    <xf numFmtId="49" fontId="42" fillId="3" borderId="0" xfId="24" applyNumberFormat="1" applyFont="1" applyFill="1" applyAlignment="1">
      <alignment horizontal="center" vertical="center"/>
    </xf>
    <xf numFmtId="0" fontId="42" fillId="0" borderId="32" xfId="23" applyFont="1" applyBorder="1" applyAlignment="1">
      <alignment horizontal="center" vertical="center"/>
    </xf>
    <xf numFmtId="0" fontId="42" fillId="0" borderId="35" xfId="23" applyFont="1" applyBorder="1" applyAlignment="1">
      <alignment horizontal="center" vertical="center"/>
    </xf>
    <xf numFmtId="0" fontId="42" fillId="0" borderId="37" xfId="23" applyFont="1" applyBorder="1" applyAlignment="1">
      <alignment horizontal="center" vertical="center"/>
    </xf>
    <xf numFmtId="0" fontId="42" fillId="0" borderId="74" xfId="23" applyFont="1" applyBorder="1" applyAlignment="1">
      <alignment horizontal="center" vertical="center"/>
    </xf>
    <xf numFmtId="187" fontId="42" fillId="3" borderId="0" xfId="24" applyNumberFormat="1" applyFont="1" applyFill="1" applyAlignment="1">
      <alignment horizontal="center" vertical="center" wrapText="1"/>
    </xf>
    <xf numFmtId="187" fontId="42" fillId="0" borderId="0" xfId="24" applyNumberFormat="1" applyFont="1" applyAlignment="1">
      <alignment horizontal="center" vertical="center" wrapText="1"/>
    </xf>
    <xf numFmtId="184" fontId="42" fillId="3" borderId="0" xfId="24" applyNumberFormat="1" applyFont="1" applyFill="1" applyAlignment="1">
      <alignment horizontal="center" vertical="center"/>
    </xf>
    <xf numFmtId="187" fontId="42" fillId="3" borderId="74" xfId="24" applyNumberFormat="1" applyFont="1" applyFill="1" applyBorder="1" applyAlignment="1">
      <alignment horizontal="center" vertical="center" wrapText="1"/>
    </xf>
    <xf numFmtId="184" fontId="42" fillId="3" borderId="74" xfId="24" applyNumberFormat="1" applyFont="1" applyFill="1" applyBorder="1" applyAlignment="1">
      <alignment horizontal="center" vertical="center"/>
    </xf>
    <xf numFmtId="178" fontId="42" fillId="0" borderId="42" xfId="23" applyNumberFormat="1" applyFont="1" applyBorder="1">
      <alignment vertical="center"/>
    </xf>
    <xf numFmtId="178" fontId="50" fillId="0" borderId="0" xfId="23" applyNumberFormat="1" applyAlignment="1">
      <alignment horizontal="center" vertical="center"/>
    </xf>
    <xf numFmtId="178" fontId="42" fillId="0" borderId="14" xfId="23" applyNumberFormat="1" applyFont="1" applyBorder="1">
      <alignment vertical="center"/>
    </xf>
    <xf numFmtId="191" fontId="42" fillId="0" borderId="0" xfId="23" applyNumberFormat="1" applyFont="1">
      <alignment vertical="center"/>
    </xf>
    <xf numFmtId="178" fontId="42" fillId="0" borderId="31" xfId="23" applyNumberFormat="1" applyFont="1" applyBorder="1">
      <alignment vertical="center"/>
    </xf>
    <xf numFmtId="178" fontId="42" fillId="0" borderId="34" xfId="23" applyNumberFormat="1" applyFont="1" applyBorder="1">
      <alignment vertical="center"/>
    </xf>
    <xf numFmtId="189" fontId="42" fillId="0" borderId="34" xfId="23" applyNumberFormat="1" applyFont="1" applyBorder="1">
      <alignment vertical="center"/>
    </xf>
    <xf numFmtId="178" fontId="42" fillId="0" borderId="15" xfId="23" applyNumberFormat="1" applyFont="1" applyBorder="1">
      <alignment vertical="center"/>
    </xf>
    <xf numFmtId="0" fontId="55" fillId="0" borderId="42" xfId="23" applyFont="1" applyBorder="1">
      <alignment vertical="center"/>
    </xf>
    <xf numFmtId="0" fontId="42" fillId="0" borderId="0" xfId="24" applyFont="1">
      <alignment vertical="center"/>
    </xf>
    <xf numFmtId="189" fontId="42" fillId="0" borderId="0" xfId="24" applyNumberFormat="1" applyFont="1">
      <alignment vertical="center"/>
    </xf>
    <xf numFmtId="178" fontId="50" fillId="0" borderId="0" xfId="25" applyNumberFormat="1" applyAlignment="1">
      <alignment vertical="center"/>
    </xf>
    <xf numFmtId="183" fontId="50" fillId="0" borderId="0" xfId="26" applyNumberFormat="1" applyAlignment="1">
      <alignment horizontal="right" vertical="center"/>
    </xf>
    <xf numFmtId="184" fontId="50" fillId="0" borderId="0" xfId="26" applyNumberFormat="1" applyAlignment="1">
      <alignment horizontal="right" vertical="center"/>
    </xf>
    <xf numFmtId="178" fontId="42" fillId="3" borderId="0" xfId="23" applyNumberFormat="1" applyFont="1" applyFill="1" applyAlignment="1">
      <alignment vertical="center" wrapText="1"/>
    </xf>
    <xf numFmtId="178" fontId="50" fillId="0" borderId="0" xfId="25" applyNumberFormat="1" applyAlignment="1">
      <alignment horizontal="center" vertical="center"/>
    </xf>
    <xf numFmtId="184" fontId="42" fillId="3" borderId="0" xfId="24" applyNumberFormat="1" applyFont="1" applyFill="1" applyAlignment="1">
      <alignment horizontal="center" vertical="center" wrapText="1"/>
    </xf>
    <xf numFmtId="184" fontId="42" fillId="0" borderId="0" xfId="23" applyNumberFormat="1" applyFont="1" applyAlignment="1">
      <alignment horizontal="center" vertical="center"/>
    </xf>
    <xf numFmtId="0" fontId="57" fillId="0" borderId="0" xfId="27" applyFont="1">
      <alignment vertical="center"/>
    </xf>
    <xf numFmtId="0" fontId="50" fillId="3" borderId="0" xfId="21" applyFill="1"/>
  </cellXfs>
  <cellStyles count="28">
    <cellStyle name="標準" xfId="0" builtinId="0"/>
    <cellStyle name="標準 2" xfId="1"/>
    <cellStyle name="標準 2 2" xfId="2"/>
    <cellStyle name="標準 2 3" xfId="3"/>
    <cellStyle name="標準 2 4" xfId="21"/>
    <cellStyle name="標準 3" xfId="4"/>
    <cellStyle name="標準 3 2" xfId="20"/>
    <cellStyle name="標準 4" xfId="5"/>
    <cellStyle name="標準 4_APAHO401600" xfId="6"/>
    <cellStyle name="標準 4_APAHO4019001" xfId="7"/>
    <cellStyle name="標準 4_ZJ08_022012_青森市_2010" xfId="8"/>
    <cellStyle name="標準 6" xfId="9"/>
    <cellStyle name="標準 6 2" xfId="22"/>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7"/>
    <cellStyle name="標準_【レイアウト】（県）資料３（Ｐ２）　歳出比較分析表" xfId="19"/>
    <cellStyle name="標準_【レイアウト】（県）資料３（Ｐ２）　歳出比較分析表 2" xfId="23"/>
    <cellStyle name="標準_【レイアウト】（市）資料３（Ｐ２）　歳出比較分析表" xfId="18"/>
    <cellStyle name="標準_【レイアウト】（市）資料３（Ｐ２）　歳出比較分析表 2" xfId="24"/>
    <cellStyle name="標準_APAHO251300" xfId="13"/>
    <cellStyle name="標準_APAHO251300 2" xfId="25"/>
    <cellStyle name="標準_APAHO252300" xfId="14"/>
    <cellStyle name="標準_APAHO252300 2" xfId="26"/>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1482-436B-B7E5-F09DDE39E5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69630</c:v>
                </c:pt>
                <c:pt idx="1">
                  <c:v>47864</c:v>
                </c:pt>
                <c:pt idx="2">
                  <c:v>60192</c:v>
                </c:pt>
                <c:pt idx="3">
                  <c:v>61193</c:v>
                </c:pt>
                <c:pt idx="4">
                  <c:v>87864</c:v>
                </c:pt>
              </c:numCache>
            </c:numRef>
          </c:val>
          <c:smooth val="0"/>
          <c:extLst>
            <c:ext xmlns:c16="http://schemas.microsoft.com/office/drawing/2014/chart" uri="{C3380CC4-5D6E-409C-BE32-E72D297353CC}">
              <c16:uniqueId val="{00000001-1482-436B-B7E5-F09DDE39E5F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4.34</c:v>
                </c:pt>
                <c:pt idx="1">
                  <c:v>4.2300000000000004</c:v>
                </c:pt>
                <c:pt idx="2">
                  <c:v>4.51</c:v>
                </c:pt>
                <c:pt idx="3">
                  <c:v>6.55</c:v>
                </c:pt>
                <c:pt idx="4">
                  <c:v>7.67</c:v>
                </c:pt>
              </c:numCache>
            </c:numRef>
          </c:val>
          <c:extLst>
            <c:ext xmlns:c16="http://schemas.microsoft.com/office/drawing/2014/chart" uri="{C3380CC4-5D6E-409C-BE32-E72D297353CC}">
              <c16:uniqueId val="{00000000-14C2-4B11-9081-4556AA9958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16.399999999999999</c:v>
                </c:pt>
                <c:pt idx="1">
                  <c:v>16.61</c:v>
                </c:pt>
                <c:pt idx="2">
                  <c:v>16.190000000000001</c:v>
                </c:pt>
                <c:pt idx="3">
                  <c:v>15.63</c:v>
                </c:pt>
                <c:pt idx="4">
                  <c:v>15.17</c:v>
                </c:pt>
              </c:numCache>
            </c:numRef>
          </c:val>
          <c:extLst>
            <c:ext xmlns:c16="http://schemas.microsoft.com/office/drawing/2014/chart" uri="{C3380CC4-5D6E-409C-BE32-E72D297353CC}">
              <c16:uniqueId val="{00000001-14C2-4B11-9081-4556AA99580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-0.09</c:v>
                </c:pt>
                <c:pt idx="1">
                  <c:v>-0.2</c:v>
                </c:pt>
                <c:pt idx="2">
                  <c:v>-0.26</c:v>
                </c:pt>
                <c:pt idx="3">
                  <c:v>1.84</c:v>
                </c:pt>
                <c:pt idx="4">
                  <c:v>1.31</c:v>
                </c:pt>
              </c:numCache>
            </c:numRef>
          </c:val>
          <c:smooth val="0"/>
          <c:extLst>
            <c:ext xmlns:c16="http://schemas.microsoft.com/office/drawing/2014/chart" uri="{C3380CC4-5D6E-409C-BE32-E72D297353CC}">
              <c16:uniqueId val="{00000002-14C2-4B11-9081-4556AA99580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5A7-4AB0-B96C-4099372BFE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A7-4AB0-B96C-4099372BFE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5A7-4AB0-B96C-4099372BFEFF}"/>
            </c:ext>
          </c:extLst>
        </c:ser>
        <c:ser>
          <c:idx val="3"/>
          <c:order val="3"/>
          <c:tx>
            <c:strRef>
              <c:f>データシート!$A$30</c:f>
              <c:strCache>
                <c:ptCount val="1"/>
                <c:pt idx="0">
                  <c:v>食肉センター特別会計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5A7-4AB0-B96C-4099372BFEF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c:v>
                </c:pt>
                <c:pt idx="8">
                  <c:v>#N/A</c:v>
                </c:pt>
                <c:pt idx="9">
                  <c:v>0</c:v>
                </c:pt>
              </c:numCache>
            </c:numRef>
          </c:val>
          <c:extLst>
            <c:ext xmlns:c16="http://schemas.microsoft.com/office/drawing/2014/chart" uri="{C3380CC4-5D6E-409C-BE32-E72D297353CC}">
              <c16:uniqueId val="{00000004-B5A7-4AB0-B96C-4099372BFEF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0.87</c:v>
                </c:pt>
                <c:pt idx="2">
                  <c:v>#N/A</c:v>
                </c:pt>
                <c:pt idx="3">
                  <c:v>0.83</c:v>
                </c:pt>
                <c:pt idx="4">
                  <c:v>#N/A</c:v>
                </c:pt>
                <c:pt idx="5">
                  <c:v>0.27</c:v>
                </c:pt>
                <c:pt idx="6">
                  <c:v>#N/A</c:v>
                </c:pt>
                <c:pt idx="7">
                  <c:v>1.05</c:v>
                </c:pt>
                <c:pt idx="8">
                  <c:v>#N/A</c:v>
                </c:pt>
                <c:pt idx="9">
                  <c:v>0.56999999999999995</c:v>
                </c:pt>
              </c:numCache>
            </c:numRef>
          </c:val>
          <c:extLst>
            <c:ext xmlns:c16="http://schemas.microsoft.com/office/drawing/2014/chart" uri="{C3380CC4-5D6E-409C-BE32-E72D297353CC}">
              <c16:uniqueId val="{00000005-B5A7-4AB0-B96C-4099372BFEF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2.59</c:v>
                </c:pt>
                <c:pt idx="2">
                  <c:v>#N/A</c:v>
                </c:pt>
                <c:pt idx="3">
                  <c:v>2.2599999999999998</c:v>
                </c:pt>
                <c:pt idx="4">
                  <c:v>#N/A</c:v>
                </c:pt>
                <c:pt idx="5">
                  <c:v>0.6</c:v>
                </c:pt>
                <c:pt idx="6">
                  <c:v>#N/A</c:v>
                </c:pt>
                <c:pt idx="7">
                  <c:v>0.3</c:v>
                </c:pt>
                <c:pt idx="8">
                  <c:v>#N/A</c:v>
                </c:pt>
                <c:pt idx="9">
                  <c:v>1.26</c:v>
                </c:pt>
              </c:numCache>
            </c:numRef>
          </c:val>
          <c:extLst>
            <c:ext xmlns:c16="http://schemas.microsoft.com/office/drawing/2014/chart" uri="{C3380CC4-5D6E-409C-BE32-E72D297353CC}">
              <c16:uniqueId val="{00000006-B5A7-4AB0-B96C-4099372BFEF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1.06</c:v>
                </c:pt>
                <c:pt idx="2">
                  <c:v>#N/A</c:v>
                </c:pt>
                <c:pt idx="3">
                  <c:v>1.1000000000000001</c:v>
                </c:pt>
                <c:pt idx="4">
                  <c:v>#N/A</c:v>
                </c:pt>
                <c:pt idx="5">
                  <c:v>1.08</c:v>
                </c:pt>
                <c:pt idx="6">
                  <c:v>#N/A</c:v>
                </c:pt>
                <c:pt idx="7">
                  <c:v>1.32</c:v>
                </c:pt>
                <c:pt idx="8">
                  <c:v>#N/A</c:v>
                </c:pt>
                <c:pt idx="9">
                  <c:v>1.3</c:v>
                </c:pt>
              </c:numCache>
            </c:numRef>
          </c:val>
          <c:extLst>
            <c:ext xmlns:c16="http://schemas.microsoft.com/office/drawing/2014/chart" uri="{C3380CC4-5D6E-409C-BE32-E72D297353CC}">
              <c16:uniqueId val="{00000007-B5A7-4AB0-B96C-4099372BFEF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4.67</c:v>
                </c:pt>
                <c:pt idx="2">
                  <c:v>#N/A</c:v>
                </c:pt>
                <c:pt idx="3">
                  <c:v>5.52</c:v>
                </c:pt>
                <c:pt idx="4">
                  <c:v>#N/A</c:v>
                </c:pt>
                <c:pt idx="5">
                  <c:v>5.35</c:v>
                </c:pt>
                <c:pt idx="6">
                  <c:v>#N/A</c:v>
                </c:pt>
                <c:pt idx="7">
                  <c:v>5.08</c:v>
                </c:pt>
                <c:pt idx="8">
                  <c:v>#N/A</c:v>
                </c:pt>
                <c:pt idx="9">
                  <c:v>5.63</c:v>
                </c:pt>
              </c:numCache>
            </c:numRef>
          </c:val>
          <c:extLst>
            <c:ext xmlns:c16="http://schemas.microsoft.com/office/drawing/2014/chart" uri="{C3380CC4-5D6E-409C-BE32-E72D297353CC}">
              <c16:uniqueId val="{00000008-B5A7-4AB0-B96C-4099372BFE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4.33</c:v>
                </c:pt>
                <c:pt idx="2">
                  <c:v>#N/A</c:v>
                </c:pt>
                <c:pt idx="3">
                  <c:v>4.2300000000000004</c:v>
                </c:pt>
                <c:pt idx="4">
                  <c:v>#N/A</c:v>
                </c:pt>
                <c:pt idx="5">
                  <c:v>4.51</c:v>
                </c:pt>
                <c:pt idx="6">
                  <c:v>#N/A</c:v>
                </c:pt>
                <c:pt idx="7">
                  <c:v>6.55</c:v>
                </c:pt>
                <c:pt idx="8">
                  <c:v>#N/A</c:v>
                </c:pt>
                <c:pt idx="9">
                  <c:v>7.66</c:v>
                </c:pt>
              </c:numCache>
            </c:numRef>
          </c:val>
          <c:extLst>
            <c:ext xmlns:c16="http://schemas.microsoft.com/office/drawing/2014/chart" uri="{C3380CC4-5D6E-409C-BE32-E72D297353CC}">
              <c16:uniqueId val="{00000009-B5A7-4AB0-B96C-4099372BFEF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6242</c:v>
                </c:pt>
                <c:pt idx="5">
                  <c:v>5847</c:v>
                </c:pt>
                <c:pt idx="8">
                  <c:v>5488</c:v>
                </c:pt>
                <c:pt idx="11">
                  <c:v>5388</c:v>
                </c:pt>
                <c:pt idx="14">
                  <c:v>5227</c:v>
                </c:pt>
              </c:numCache>
            </c:numRef>
          </c:val>
          <c:extLst>
            <c:ext xmlns:c16="http://schemas.microsoft.com/office/drawing/2014/chart" uri="{C3380CC4-5D6E-409C-BE32-E72D297353CC}">
              <c16:uniqueId val="{00000000-C11D-4BBA-BA80-B2DD54571A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1D-4BBA-BA80-B2DD54571A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30</c:v>
                </c:pt>
                <c:pt idx="3">
                  <c:v>26</c:v>
                </c:pt>
                <c:pt idx="6">
                  <c:v>26</c:v>
                </c:pt>
                <c:pt idx="9">
                  <c:v>22</c:v>
                </c:pt>
                <c:pt idx="12">
                  <c:v>19</c:v>
                </c:pt>
              </c:numCache>
            </c:numRef>
          </c:val>
          <c:extLst>
            <c:ext xmlns:c16="http://schemas.microsoft.com/office/drawing/2014/chart" uri="{C3380CC4-5D6E-409C-BE32-E72D297353CC}">
              <c16:uniqueId val="{00000002-C11D-4BBA-BA80-B2DD54571A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1D-4BBA-BA80-B2DD54571A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891</c:v>
                </c:pt>
                <c:pt idx="3">
                  <c:v>912</c:v>
                </c:pt>
                <c:pt idx="6">
                  <c:v>879</c:v>
                </c:pt>
                <c:pt idx="9">
                  <c:v>822</c:v>
                </c:pt>
                <c:pt idx="12">
                  <c:v>773</c:v>
                </c:pt>
              </c:numCache>
            </c:numRef>
          </c:val>
          <c:extLst>
            <c:ext xmlns:c16="http://schemas.microsoft.com/office/drawing/2014/chart" uri="{C3380CC4-5D6E-409C-BE32-E72D297353CC}">
              <c16:uniqueId val="{00000004-C11D-4BBA-BA80-B2DD54571A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1D-4BBA-BA80-B2DD54571A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1D-4BBA-BA80-B2DD54571A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7941</c:v>
                </c:pt>
                <c:pt idx="3">
                  <c:v>7234</c:v>
                </c:pt>
                <c:pt idx="6">
                  <c:v>6707</c:v>
                </c:pt>
                <c:pt idx="9">
                  <c:v>6598</c:v>
                </c:pt>
                <c:pt idx="12">
                  <c:v>6540</c:v>
                </c:pt>
              </c:numCache>
            </c:numRef>
          </c:val>
          <c:extLst>
            <c:ext xmlns:c16="http://schemas.microsoft.com/office/drawing/2014/chart" uri="{C3380CC4-5D6E-409C-BE32-E72D297353CC}">
              <c16:uniqueId val="{00000007-C11D-4BBA-BA80-B2DD54571A5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2620</c:v>
                </c:pt>
                <c:pt idx="2">
                  <c:v>#N/A</c:v>
                </c:pt>
                <c:pt idx="3">
                  <c:v>#N/A</c:v>
                </c:pt>
                <c:pt idx="4">
                  <c:v>2325</c:v>
                </c:pt>
                <c:pt idx="5">
                  <c:v>#N/A</c:v>
                </c:pt>
                <c:pt idx="6">
                  <c:v>#N/A</c:v>
                </c:pt>
                <c:pt idx="7">
                  <c:v>2124</c:v>
                </c:pt>
                <c:pt idx="8">
                  <c:v>#N/A</c:v>
                </c:pt>
                <c:pt idx="9">
                  <c:v>#N/A</c:v>
                </c:pt>
                <c:pt idx="10">
                  <c:v>2054</c:v>
                </c:pt>
                <c:pt idx="11">
                  <c:v>#N/A</c:v>
                </c:pt>
                <c:pt idx="12">
                  <c:v>#N/A</c:v>
                </c:pt>
                <c:pt idx="13">
                  <c:v>2105</c:v>
                </c:pt>
                <c:pt idx="14">
                  <c:v>#N/A</c:v>
                </c:pt>
              </c:numCache>
            </c:numRef>
          </c:val>
          <c:smooth val="0"/>
          <c:extLst>
            <c:ext xmlns:c16="http://schemas.microsoft.com/office/drawing/2014/chart" uri="{C3380CC4-5D6E-409C-BE32-E72D297353CC}">
              <c16:uniqueId val="{00000008-C11D-4BBA-BA80-B2DD54571A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56073</c:v>
                </c:pt>
                <c:pt idx="5">
                  <c:v>54386</c:v>
                </c:pt>
                <c:pt idx="8">
                  <c:v>52603</c:v>
                </c:pt>
                <c:pt idx="11">
                  <c:v>50942</c:v>
                </c:pt>
                <c:pt idx="14">
                  <c:v>49966</c:v>
                </c:pt>
              </c:numCache>
            </c:numRef>
          </c:val>
          <c:extLst>
            <c:ext xmlns:c16="http://schemas.microsoft.com/office/drawing/2014/chart" uri="{C3380CC4-5D6E-409C-BE32-E72D297353CC}">
              <c16:uniqueId val="{00000000-739E-436A-8EC9-D172622CDD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1745</c:v>
                </c:pt>
                <c:pt idx="5">
                  <c:v>1691</c:v>
                </c:pt>
                <c:pt idx="8">
                  <c:v>1836</c:v>
                </c:pt>
                <c:pt idx="11">
                  <c:v>1739</c:v>
                </c:pt>
                <c:pt idx="14">
                  <c:v>1730</c:v>
                </c:pt>
              </c:numCache>
            </c:numRef>
          </c:val>
          <c:extLst>
            <c:ext xmlns:c16="http://schemas.microsoft.com/office/drawing/2014/chart" uri="{C3380CC4-5D6E-409C-BE32-E72D297353CC}">
              <c16:uniqueId val="{00000001-739E-436A-8EC9-D172622CDD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20756</c:v>
                </c:pt>
                <c:pt idx="5">
                  <c:v>22502</c:v>
                </c:pt>
                <c:pt idx="8">
                  <c:v>22892</c:v>
                </c:pt>
                <c:pt idx="11">
                  <c:v>22235</c:v>
                </c:pt>
                <c:pt idx="14">
                  <c:v>21934</c:v>
                </c:pt>
              </c:numCache>
            </c:numRef>
          </c:val>
          <c:extLst>
            <c:ext xmlns:c16="http://schemas.microsoft.com/office/drawing/2014/chart" uri="{C3380CC4-5D6E-409C-BE32-E72D297353CC}">
              <c16:uniqueId val="{00000002-739E-436A-8EC9-D172622CDD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9E-436A-8EC9-D172622CDD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9E-436A-8EC9-D172622CDD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9E-436A-8EC9-D172622CDD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8695</c:v>
                </c:pt>
                <c:pt idx="3">
                  <c:v>8340</c:v>
                </c:pt>
                <c:pt idx="6">
                  <c:v>8163</c:v>
                </c:pt>
                <c:pt idx="9">
                  <c:v>8236</c:v>
                </c:pt>
                <c:pt idx="12">
                  <c:v>8341</c:v>
                </c:pt>
              </c:numCache>
            </c:numRef>
          </c:val>
          <c:extLst>
            <c:ext xmlns:c16="http://schemas.microsoft.com/office/drawing/2014/chart" uri="{C3380CC4-5D6E-409C-BE32-E72D297353CC}">
              <c16:uniqueId val="{00000006-739E-436A-8EC9-D172622CDD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39E-436A-8EC9-D172622CDD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12892</c:v>
                </c:pt>
                <c:pt idx="3">
                  <c:v>12363</c:v>
                </c:pt>
                <c:pt idx="6">
                  <c:v>11743</c:v>
                </c:pt>
                <c:pt idx="9">
                  <c:v>11104</c:v>
                </c:pt>
                <c:pt idx="12">
                  <c:v>10223</c:v>
                </c:pt>
              </c:numCache>
            </c:numRef>
          </c:val>
          <c:extLst>
            <c:ext xmlns:c16="http://schemas.microsoft.com/office/drawing/2014/chart" uri="{C3380CC4-5D6E-409C-BE32-E72D297353CC}">
              <c16:uniqueId val="{00000008-739E-436A-8EC9-D172622CDD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115</c:v>
                </c:pt>
                <c:pt idx="3">
                  <c:v>90</c:v>
                </c:pt>
                <c:pt idx="6">
                  <c:v>65</c:v>
                </c:pt>
                <c:pt idx="9">
                  <c:v>44</c:v>
                </c:pt>
                <c:pt idx="12">
                  <c:v>26</c:v>
                </c:pt>
              </c:numCache>
            </c:numRef>
          </c:val>
          <c:extLst>
            <c:ext xmlns:c16="http://schemas.microsoft.com/office/drawing/2014/chart" uri="{C3380CC4-5D6E-409C-BE32-E72D297353CC}">
              <c16:uniqueId val="{00000009-739E-436A-8EC9-D172622CDD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59354</c:v>
                </c:pt>
                <c:pt idx="3">
                  <c:v>57157</c:v>
                </c:pt>
                <c:pt idx="6">
                  <c:v>56152</c:v>
                </c:pt>
                <c:pt idx="9">
                  <c:v>55429</c:v>
                </c:pt>
                <c:pt idx="12">
                  <c:v>56173</c:v>
                </c:pt>
              </c:numCache>
            </c:numRef>
          </c:val>
          <c:extLst>
            <c:ext xmlns:c16="http://schemas.microsoft.com/office/drawing/2014/chart" uri="{C3380CC4-5D6E-409C-BE32-E72D297353CC}">
              <c16:uniqueId val="{0000000A-739E-436A-8EC9-D172622CDDF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2482</c:v>
                </c:pt>
                <c:pt idx="2">
                  <c:v>#N/A</c:v>
                </c:pt>
                <c:pt idx="3">
                  <c:v>#N/A</c:v>
                </c:pt>
                <c:pt idx="4">
                  <c:v>0</c:v>
                </c:pt>
                <c:pt idx="5">
                  <c:v>#N/A</c:v>
                </c:pt>
                <c:pt idx="6">
                  <c:v>#N/A</c:v>
                </c:pt>
                <c:pt idx="7">
                  <c:v>0</c:v>
                </c:pt>
                <c:pt idx="8">
                  <c:v>#N/A</c:v>
                </c:pt>
                <c:pt idx="9">
                  <c:v>#N/A</c:v>
                </c:pt>
                <c:pt idx="10">
                  <c:v>0</c:v>
                </c:pt>
                <c:pt idx="11">
                  <c:v>#N/A</c:v>
                </c:pt>
                <c:pt idx="12">
                  <c:v>#N/A</c:v>
                </c:pt>
                <c:pt idx="13">
                  <c:v>1133</c:v>
                </c:pt>
                <c:pt idx="14">
                  <c:v>#N/A</c:v>
                </c:pt>
              </c:numCache>
            </c:numRef>
          </c:val>
          <c:smooth val="0"/>
          <c:extLst>
            <c:ext xmlns:c16="http://schemas.microsoft.com/office/drawing/2014/chart" uri="{C3380CC4-5D6E-409C-BE32-E72D297353CC}">
              <c16:uniqueId val="{0000000B-739E-436A-8EC9-D172622CDD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5122</c:v>
                </c:pt>
                <c:pt idx="1">
                  <c:v>5033</c:v>
                </c:pt>
                <c:pt idx="2">
                  <c:v>5033</c:v>
                </c:pt>
              </c:numCache>
            </c:numRef>
          </c:val>
          <c:extLst>
            <c:ext xmlns:c16="http://schemas.microsoft.com/office/drawing/2014/chart" uri="{C3380CC4-5D6E-409C-BE32-E72D297353CC}">
              <c16:uniqueId val="{00000000-36BA-432D-A569-E074DC2700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2476</c:v>
                </c:pt>
                <c:pt idx="1">
                  <c:v>2384</c:v>
                </c:pt>
                <c:pt idx="2">
                  <c:v>2844</c:v>
                </c:pt>
              </c:numCache>
            </c:numRef>
          </c:val>
          <c:extLst>
            <c:ext xmlns:c16="http://schemas.microsoft.com/office/drawing/2014/chart" uri="{C3380CC4-5D6E-409C-BE32-E72D297353CC}">
              <c16:uniqueId val="{00000001-36BA-432D-A569-E074DC2700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11908</c:v>
                </c:pt>
                <c:pt idx="1">
                  <c:v>11780</c:v>
                </c:pt>
                <c:pt idx="2">
                  <c:v>10686</c:v>
                </c:pt>
              </c:numCache>
            </c:numRef>
          </c:val>
          <c:extLst>
            <c:ext xmlns:c16="http://schemas.microsoft.com/office/drawing/2014/chart" uri="{C3380CC4-5D6E-409C-BE32-E72D297353CC}">
              <c16:uniqueId val="{00000002-36BA-432D-A569-E074DC2700E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{A2BF430F-3CE7-4C41-ACB9-2FDF00797B54}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0F4-468B-8F07-6A00D72897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{898F14C8-E2C7-4509-8DB8-EA38AFB71EAF}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F4-468B-8F07-6A00D72897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{7828A4AC-C36B-431F-90DE-F4308EBE4524}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F4-468B-8F07-6A00D72897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{5318B433-DE76-4F6E-B610-C3012E4F39D2}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F4-468B-8F07-6A00D72897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{A84AD6B9-148B-4C2B-BADB-6341B1779258}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F4-468B-8F07-6A00D728974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{589E7F06-4012-4E2A-B87B-01D6224EDD2C}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0F4-468B-8F07-6A00D728974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{2E2A0ADB-5422-4712-AB4D-C800D5BA2BE6}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0F4-468B-8F07-6A00D728974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{FA91FD59-D476-4DDF-885F-85F5E41F969C}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0F4-468B-8F07-6A00D728974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{3B8C7179-D32F-4F95-9725-F1C33C21750B}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0F4-468B-8F07-6A00D72897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55.9</c:v>
                </c:pt>
                <c:pt idx="16">
                  <c:v>56.8</c:v>
                </c:pt>
                <c:pt idx="24">
                  <c:v>58.1</c:v>
                </c:pt>
                <c:pt idx="32">
                  <c:v>59.2</c:v>
                </c:pt>
              </c:numCache>
            </c:numRef>
          </c:xVal>
          <c:yVal>
            <c:numRef>
              <c:f>公会計指標分析・財政指標組合せ分析表!$BP$51:$DC$51</c:f>
              <c:numCache>
                <c:formatCode>#,##0.0;"▲ "#,##0.0</c:formatCode>
                <c:ptCount val="40"/>
                <c:pt idx="0">
                  <c:v>9.3000000000000007</c:v>
                </c:pt>
                <c:pt idx="32">
                  <c:v>4</c:v>
                </c:pt>
              </c:numCache>
            </c:numRef>
          </c:yVal>
          <c:smooth val="0"/>
          <c:extLst>
            <c:ext xmlns:c16="http://schemas.microsoft.com/office/drawing/2014/chart" uri="{C3380CC4-5D6E-409C-BE32-E72D297353CC}">
              <c16:uniqueId val="{00000009-40F4-468B-8F07-6A00D72897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{B7824A4B-9D2A-4EAC-A399-5B9E827CB8FA}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0F4-468B-8F07-6A00D72897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{68EC96FB-E8E0-41FF-BFA6-15E29F21F9D0}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F4-468B-8F07-6A00D72897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{790AE72A-CFE0-4E31-9B14-DB2212E3E21B}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F4-468B-8F07-6A00D72897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{DFA12AF3-7E48-4F9B-AD03-861DEE4F34A5}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F4-468B-8F07-6A00D72897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{C807D30F-2DDF-4332-80B5-320E8ADC95F7}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F4-468B-8F07-6A00D728974E}"/>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{15C7A247-D81C-4099-8652-6904DABE271B}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0F4-468B-8F07-6A00D728974E}"/>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{95A7A9BE-F759-4187-A967-1F86F0C3B926}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0F4-468B-8F07-6A00D728974E}"/>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{DDDB2797-0AF5-4BE0-AAB0-34626C417EFB}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0F4-468B-8F07-6A00D728974E}"/>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{1F95CCE5-4199-4E92-9E50-D72A4A2B2E55}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0F4-468B-8F07-6A00D72897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40F4-468B-8F07-6A00D728974E}"/>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{29A3D4CE-CCE0-4F22-A88E-2213B4E4724A}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901-4750-80D9-4D6BF1AFAF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{91C4A843-AAAB-4EE4-ABBC-82E0A93FDA30}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01-4750-80D9-4D6BF1AFAF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{92FB03AC-5445-4AFB-939A-2E62748D6ED7}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01-4750-80D9-4D6BF1AFAF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{D43BD0B1-46B7-471B-BFBD-73E986CE6B9A}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01-4750-80D9-4D6BF1AFAF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{AF5FFEBC-F1D2-4199-B282-E12F0D6B060C}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01-4750-80D9-4D6BF1AFAFF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{DF9BA75C-3A64-4116-9A15-035E861156D1}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901-4750-80D9-4D6BF1AFAFF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{077DA420-5657-4408-BA38-B47025F282A5}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901-4750-80D9-4D6BF1AFAFF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{561F887F-A942-41A1-A617-3ED14DC9E96A}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901-4750-80D9-4D6BF1AFAFF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{571B1F15-9E6C-4999-981C-F3BA0DF28F7B}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901-4750-80D9-4D6BF1AFAF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9.8000000000000007</c:v>
                </c:pt>
                <c:pt idx="16">
                  <c:v>8.9</c:v>
                </c:pt>
                <c:pt idx="24">
                  <c:v>8.1</c:v>
                </c:pt>
                <c:pt idx="32">
                  <c:v>7.7</c:v>
                </c:pt>
              </c:numCache>
            </c:numRef>
          </c:xVal>
          <c:yVal>
            <c:numRef>
              <c:f>公会計指標分析・財政指標組合せ分析表!$BP$73:$DC$73</c:f>
              <c:numCache>
                <c:formatCode>#,##0.0;"▲ "#,##0.0</c:formatCode>
                <c:ptCount val="40"/>
                <c:pt idx="0">
                  <c:v>9.3000000000000007</c:v>
                </c:pt>
                <c:pt idx="32">
                  <c:v>4</c:v>
                </c:pt>
              </c:numCache>
            </c:numRef>
          </c:yVal>
          <c:smooth val="0"/>
          <c:extLst>
            <c:ext xmlns:c16="http://schemas.microsoft.com/office/drawing/2014/chart" uri="{C3380CC4-5D6E-409C-BE32-E72D297353CC}">
              <c16:uniqueId val="{00000009-9901-4750-80D9-4D6BF1AFAF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{230388D8-7FA3-4827-A9CF-C83623173D41}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901-4750-80D9-4D6BF1AFAF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{FE22B2B0-D00F-4875-B352-3DCA6323A97D}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01-4750-80D9-4D6BF1AFAF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{882084FE-A4E9-44BC-BBBF-0C957291A079}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01-4750-80D9-4D6BF1AFAF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{A97DD069-D113-4365-8458-E5466BA6B643}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01-4750-80D9-4D6BF1AFAF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{BFDC14D0-4BD7-43C6-A27C-3CE47966C32F}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01-4750-80D9-4D6BF1AFAFF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{18506DC6-FDA0-44A0-B6C9-5DBCD30E5844}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901-4750-80D9-4D6BF1AFAFF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{2F84A21A-8282-4EDF-9015-A72053D410EE}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901-4750-80D9-4D6BF1AFAFF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{DCB52A33-9AA6-4D47-AB2D-EE33948BC05B}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901-4750-80D9-4D6BF1AFAFF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{06C17964-124A-47B6-8CEF-6614BD6F4653}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901-4750-80D9-4D6BF1AFAF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9901-4750-80D9-4D6BF1AFAFFC}"/>
            </c:ext>
          </c:extLst>
        </c:ser>
        <c:dLbls>
          <c:showLegendKey val="0"/>
          <c:showVal val="1"/>
          <c:showCatName val="0"/>
          <c:showSerName val="0"/>
          <c:showPercent val="0"/>
          <c:showBubbleSize val="0"/>
        </c:dLbls>
        <c:axId val="84219776"/>
        <c:axId val="84234240"/>
      </c:scatterChart>
      <c:valAx>
        <c:axId val="84219776"/>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76B7A6F-110E-4193-BC28-17685D62942C}"/>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41E2BBA-9521-4D6F-878D-DFAE5EC9D02C}"/>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実質公債費比率に係る分子については、大型事業等に係る地方債の償還が終了したことによる減があるものの分子を小さくする要因となる算入公債費も減少したことにより全体として増加している。</a:t>
          </a:r>
        </a:p>
        <a:p>
          <a:r>
            <a:rPr kumimoji="1" lang="ja-JP" altLang="en-US" sz="1400">
              <a:latin typeface="ＭＳ ゴシック"/>
              <a:ea typeface="ＭＳ ゴシック"/>
            </a:rPr>
            <a:t>早期健全化基準未満ではあるが、今後とも市債発行抑制を基調として、比率のさらなる改善を図る。</a:t>
          </a: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endParaRPr kumimoji="1" lang="en-US" altLang="ja-JP" sz="1000">
            <a:latin typeface="ＭＳ ゴシック"/>
            <a:ea typeface="ＭＳ ゴシック"/>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に係る分子については、企業債残高の減少に伴う公営企業債等繰入見込額の減少等により将来負担額は減少しているものの、分子を小さくする要因となる充当可能基金が野口遵記念館建設基金の取り崩し等により減少し、基準財政需要額算入見込額や充当可能特定歳入も減少しているため、将来負担額が充当可能財源等を上回り全体としては増加している。今後とも市債発行抑制を基調として、比率の維持を図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宮崎県延岡市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令和２年度決算剰余金等を財政調整基金に</a:t>
          </a:r>
          <a:r>
            <a:rPr kumimoji="1" lang="en-US" altLang="ja-JP" sz="1300">
              <a:solidFill>
                <a:schemeClr val="dk1"/>
              </a:solidFill>
              <a:effectLst/>
              <a:latin typeface="ＭＳ ゴシック"/>
              <a:ea typeface="ＭＳ ゴシック"/>
              <a:cs typeface="+mn-cs"/>
            </a:rPr>
            <a:t>1,070</a:t>
          </a:r>
          <a:r>
            <a:rPr kumimoji="1" lang="ja-JP" altLang="en-US" sz="1300">
              <a:solidFill>
                <a:schemeClr val="dk1"/>
              </a:solidFill>
              <a:effectLst/>
              <a:latin typeface="ＭＳ ゴシック"/>
              <a:ea typeface="ＭＳ ゴシック"/>
              <a:cs typeface="+mn-cs"/>
            </a:rPr>
            <a:t>百万円、ふるさと納税を財源とするふるさと延岡応援基金へ</a:t>
          </a:r>
          <a:r>
            <a:rPr kumimoji="1" lang="en-US" altLang="ja-JP" sz="1300">
              <a:solidFill>
                <a:schemeClr val="dk1"/>
              </a:solidFill>
              <a:effectLst/>
              <a:latin typeface="ＭＳ ゴシック"/>
              <a:ea typeface="ＭＳ ゴシック"/>
              <a:cs typeface="+mn-cs"/>
            </a:rPr>
            <a:t>553</a:t>
          </a:r>
          <a:r>
            <a:rPr kumimoji="1" lang="ja-JP" altLang="en-US" sz="1300">
              <a:solidFill>
                <a:schemeClr val="dk1"/>
              </a:solidFill>
              <a:effectLst/>
              <a:latin typeface="ＭＳ ゴシック"/>
              <a:ea typeface="ＭＳ ゴシック"/>
              <a:cs typeface="+mn-cs"/>
            </a:rPr>
            <a:t>百万円の積み立て等があるものの、特別会計への繰出金や普通建設事業などの財源調整のための財政調整基金取り崩し</a:t>
          </a:r>
          <a:r>
            <a:rPr kumimoji="1" lang="en-US" altLang="ja-JP" sz="1300">
              <a:solidFill>
                <a:schemeClr val="dk1"/>
              </a:solidFill>
              <a:effectLst/>
              <a:latin typeface="ＭＳ ゴシック"/>
              <a:ea typeface="ＭＳ ゴシック"/>
              <a:cs typeface="+mn-cs"/>
            </a:rPr>
            <a:t>1,070</a:t>
          </a:r>
          <a:r>
            <a:rPr kumimoji="1" lang="ja-JP" altLang="en-US" sz="1300">
              <a:solidFill>
                <a:schemeClr val="dk1"/>
              </a:solidFill>
              <a:effectLst/>
              <a:latin typeface="ＭＳ ゴシック"/>
              <a:ea typeface="ＭＳ ゴシック"/>
              <a:cs typeface="+mn-cs"/>
            </a:rPr>
            <a:t>百万円、野口遵記念館建設基金取り崩し</a:t>
          </a:r>
          <a:r>
            <a:rPr kumimoji="1" lang="en-US" altLang="ja-JP" sz="1300">
              <a:solidFill>
                <a:schemeClr val="dk1"/>
              </a:solidFill>
              <a:effectLst/>
              <a:latin typeface="ＭＳ ゴシック"/>
              <a:ea typeface="ＭＳ ゴシック"/>
              <a:cs typeface="+mn-cs"/>
            </a:rPr>
            <a:t>1,138</a:t>
          </a:r>
          <a:r>
            <a:rPr kumimoji="1" lang="ja-JP" altLang="en-US" sz="1300">
              <a:solidFill>
                <a:schemeClr val="dk1"/>
              </a:solidFill>
              <a:effectLst/>
              <a:latin typeface="ＭＳ ゴシック"/>
              <a:ea typeface="ＭＳ ゴシック"/>
              <a:cs typeface="+mn-cs"/>
            </a:rPr>
            <a:t>百万円等により、基金全体としては</a:t>
          </a:r>
          <a:r>
            <a:rPr kumimoji="1" lang="en-US" altLang="ja-JP" sz="1300">
              <a:solidFill>
                <a:schemeClr val="dk1"/>
              </a:solidFill>
              <a:effectLst/>
              <a:latin typeface="ＭＳ ゴシック"/>
              <a:ea typeface="ＭＳ ゴシック"/>
              <a:cs typeface="+mn-cs"/>
            </a:rPr>
            <a:t>633</a:t>
          </a:r>
          <a:r>
            <a:rPr kumimoji="1" lang="ja-JP" altLang="en-US" sz="1300">
              <a:solidFill>
                <a:schemeClr val="dk1"/>
              </a:solidFill>
              <a:effectLst/>
              <a:latin typeface="ＭＳ ゴシック"/>
              <a:ea typeface="ＭＳ ゴシック"/>
              <a:cs typeface="+mn-cs"/>
            </a:rPr>
            <a:t>百万円の減となった。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野口遵記念館建設基金について、事業進捗にあわせ、令和４年度までに全額取り崩す予定であり、基金全体としては減少する見込みである。そのため国県の財政支援を積極的に活用するとともに、ふるさと納税の増額など新たな財源の確保に向けた取組を強化し、安定した歳入確保等の取組を実施す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・地域づくり推進事業基金：地域づくりを推進する事業。</a:t>
          </a:r>
        </a:p>
        <a:p>
          <a:r>
            <a:rPr kumimoji="1" lang="ja-JP" altLang="en-US" sz="1300">
              <a:solidFill>
                <a:schemeClr val="dk1"/>
              </a:solidFill>
              <a:effectLst/>
              <a:latin typeface="ＭＳ ゴシック"/>
              <a:ea typeface="ＭＳ ゴシック"/>
              <a:cs typeface="+mn-cs"/>
            </a:rPr>
            <a:t>・野口遵記念館建設基金：本市の芸術及び文化の振興を図るとともに、工業都市としての礎を築き延岡振興の母として敬愛される野口遵翁を</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顕彰していくための市民文化ホールの建設。</a:t>
          </a:r>
        </a:p>
        <a:p>
          <a:r>
            <a:rPr kumimoji="1" lang="ja-JP" altLang="en-US" sz="1300">
              <a:solidFill>
                <a:schemeClr val="dk1"/>
              </a:solidFill>
              <a:effectLst/>
              <a:latin typeface="ＭＳ ゴシック"/>
              <a:ea typeface="ＭＳ ゴシック"/>
              <a:cs typeface="+mn-cs"/>
            </a:rPr>
            <a:t>・地域振興基金：市民の連帯の強化及び地域振興に要する経費。</a:t>
          </a:r>
        </a:p>
        <a:p>
          <a:r>
            <a:rPr kumimoji="1" lang="ja-JP" altLang="en-US" sz="1300">
              <a:solidFill>
                <a:schemeClr val="dk1"/>
              </a:solidFill>
              <a:effectLst/>
              <a:latin typeface="ＭＳ ゴシック"/>
              <a:ea typeface="ＭＳ ゴシック"/>
              <a:cs typeface="+mn-cs"/>
            </a:rPr>
            <a:t>・ふるさと延岡応援基金：活力あるまちづくりに資する事業。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・地域づくり推進事業基金：預金利息等による積み立てが</a:t>
          </a:r>
          <a:r>
            <a:rPr kumimoji="1" lang="en-US" altLang="ja-JP" sz="1300">
              <a:solidFill>
                <a:schemeClr val="dk1"/>
              </a:solidFill>
              <a:effectLst/>
              <a:latin typeface="ＭＳ ゴシック"/>
              <a:ea typeface="ＭＳ ゴシック"/>
              <a:cs typeface="+mn-cs"/>
            </a:rPr>
            <a:t>14</a:t>
          </a:r>
          <a:r>
            <a:rPr kumimoji="1" lang="ja-JP" altLang="en-US" sz="1300">
              <a:solidFill>
                <a:schemeClr val="dk1"/>
              </a:solidFill>
              <a:effectLst/>
              <a:latin typeface="ＭＳ ゴシック"/>
              <a:ea typeface="ＭＳ ゴシック"/>
              <a:cs typeface="+mn-cs"/>
            </a:rPr>
            <a:t>百万円あるものの、地域づくりを推進する事業のため</a:t>
          </a:r>
          <a:r>
            <a:rPr kumimoji="1" lang="en-US" altLang="ja-JP" sz="1300">
              <a:solidFill>
                <a:schemeClr val="dk1"/>
              </a:solidFill>
              <a:effectLst/>
              <a:latin typeface="ＭＳ ゴシック"/>
              <a:ea typeface="ＭＳ ゴシック"/>
              <a:cs typeface="+mn-cs"/>
            </a:rPr>
            <a:t>64</a:t>
          </a:r>
          <a:r>
            <a:rPr kumimoji="1" lang="ja-JP" altLang="en-US" sz="1300">
              <a:solidFill>
                <a:schemeClr val="dk1"/>
              </a:solidFill>
              <a:effectLst/>
              <a:latin typeface="ＭＳ ゴシック"/>
              <a:ea typeface="ＭＳ ゴシック"/>
              <a:cs typeface="+mn-cs"/>
            </a:rPr>
            <a:t>百万円を取り崩したこと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による減。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・野口遵記念館建設基金：預金利息等による積み立てが</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百万円あるものの、市民文化ホール「野口遵記念館」建設のため</a:t>
          </a:r>
          <a:r>
            <a:rPr kumimoji="1" lang="en-US" altLang="ja-JP" sz="1300">
              <a:solidFill>
                <a:schemeClr val="dk1"/>
              </a:solidFill>
              <a:effectLst/>
              <a:latin typeface="ＭＳ ゴシック"/>
              <a:ea typeface="ＭＳ ゴシック"/>
              <a:cs typeface="+mn-cs"/>
            </a:rPr>
            <a:t>1,138</a:t>
          </a:r>
          <a:r>
            <a:rPr kumimoji="1" lang="ja-JP" altLang="en-US" sz="1300">
              <a:solidFill>
                <a:schemeClr val="dk1"/>
              </a:solidFill>
              <a:effectLst/>
              <a:latin typeface="ＭＳ ゴシック"/>
              <a:ea typeface="ＭＳ ゴシック"/>
              <a:cs typeface="+mn-cs"/>
            </a:rPr>
            <a:t>百万円を取り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崩したことによる減。</a:t>
          </a:r>
        </a:p>
        <a:p>
          <a:r>
            <a:rPr kumimoji="1" lang="ja-JP" altLang="en-US" sz="1300">
              <a:solidFill>
                <a:schemeClr val="dk1"/>
              </a:solidFill>
              <a:effectLst/>
              <a:latin typeface="ＭＳ ゴシック"/>
              <a:ea typeface="ＭＳ ゴシック"/>
              <a:cs typeface="+mn-cs"/>
            </a:rPr>
            <a:t>・地域振興基金：預金利息等による積み立てが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百万円あるものの、地方創生に資する事業やまちづくり推進に資する事業等のため</a:t>
          </a:r>
          <a:r>
            <a:rPr kumimoji="1" lang="en-US" altLang="ja-JP" sz="1300">
              <a:solidFill>
                <a:schemeClr val="dk1"/>
              </a:solidFill>
              <a:effectLst/>
              <a:latin typeface="ＭＳ ゴシック"/>
              <a:ea typeface="ＭＳ ゴシック"/>
              <a:cs typeface="+mn-cs"/>
            </a:rPr>
            <a:t>91</a:t>
          </a:r>
          <a:r>
            <a:rPr kumimoji="1" lang="ja-JP" altLang="en-US" sz="1300">
              <a:solidFill>
                <a:schemeClr val="dk1"/>
              </a:solidFill>
              <a:effectLst/>
              <a:latin typeface="ＭＳ ゴシック"/>
              <a:ea typeface="ＭＳ ゴシック"/>
              <a:cs typeface="+mn-cs"/>
            </a:rPr>
            <a:t>百万円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を取り崩したことによる減。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野口遵記念館建設基金については令和４年度までに全額取り崩す予定であるが、ふるさと納税の増額などに向けた取組を強化し安定した歳入</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確保等の取組を実施する。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令和２年度決算剰余金及び預金利息等による積み立て</a:t>
          </a:r>
          <a:r>
            <a:rPr kumimoji="1" lang="en-US" altLang="ja-JP" sz="1300">
              <a:solidFill>
                <a:schemeClr val="dk1"/>
              </a:solidFill>
              <a:effectLst/>
              <a:latin typeface="ＭＳ ゴシック"/>
              <a:ea typeface="ＭＳ ゴシック"/>
              <a:cs typeface="+mn-cs"/>
            </a:rPr>
            <a:t>1,070</a:t>
          </a:r>
          <a:r>
            <a:rPr kumimoji="1" lang="ja-JP" altLang="en-US" sz="1300">
              <a:solidFill>
                <a:schemeClr val="dk1"/>
              </a:solidFill>
              <a:effectLst/>
              <a:latin typeface="ＭＳ ゴシック"/>
              <a:ea typeface="ＭＳ ゴシック"/>
              <a:cs typeface="+mn-cs"/>
            </a:rPr>
            <a:t>百万円あるものの、特別会計への繰出金、普通建設事業などの財源調整のための取り崩しが</a:t>
          </a:r>
          <a:r>
            <a:rPr kumimoji="1" lang="en-US" altLang="ja-JP" sz="1300">
              <a:solidFill>
                <a:schemeClr val="dk1"/>
              </a:solidFill>
              <a:effectLst/>
              <a:latin typeface="ＭＳ ゴシック"/>
              <a:ea typeface="ＭＳ ゴシック"/>
              <a:cs typeface="+mn-cs"/>
            </a:rPr>
            <a:t>641</a:t>
          </a:r>
          <a:r>
            <a:rPr kumimoji="1" lang="ja-JP" altLang="en-US" sz="1300">
              <a:solidFill>
                <a:schemeClr val="dk1"/>
              </a:solidFill>
              <a:effectLst/>
              <a:latin typeface="ＭＳ ゴシック"/>
              <a:ea typeface="ＭＳ ゴシック"/>
              <a:cs typeface="+mn-cs"/>
            </a:rPr>
            <a:t>百万円、新型コロナウイルス感染症対策に係る取り崩しが</a:t>
          </a:r>
          <a:r>
            <a:rPr kumimoji="1" lang="en-US" altLang="ja-JP" sz="1300">
              <a:solidFill>
                <a:schemeClr val="dk1"/>
              </a:solidFill>
              <a:effectLst/>
              <a:latin typeface="ＭＳ ゴシック"/>
              <a:ea typeface="ＭＳ ゴシック"/>
              <a:cs typeface="+mn-cs"/>
            </a:rPr>
            <a:t>429</a:t>
          </a:r>
          <a:r>
            <a:rPr kumimoji="1" lang="ja-JP" altLang="en-US" sz="1300">
              <a:solidFill>
                <a:schemeClr val="dk1"/>
              </a:solidFill>
              <a:effectLst/>
              <a:latin typeface="ＭＳ ゴシック"/>
              <a:ea typeface="ＭＳ ゴシック"/>
              <a:cs typeface="+mn-cs"/>
            </a:rPr>
            <a:t>百万円であったため増減なしとなった。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社会保障費の増加や公共施設の耐震化・更新等の増加が見込まれることから、災害発生などの不足の事態に備えるため、さらなる経費節減、安定した歳入確保等の取組を実施する。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臨時財政対策債償還基金費による積み立てが</a:t>
          </a:r>
          <a:r>
            <a:rPr kumimoji="1" lang="en-US" altLang="ja-JP" sz="1300">
              <a:solidFill>
                <a:schemeClr val="dk1"/>
              </a:solidFill>
              <a:effectLst/>
              <a:latin typeface="ＭＳ ゴシック"/>
              <a:ea typeface="ＭＳ ゴシック"/>
              <a:cs typeface="+mn-cs"/>
            </a:rPr>
            <a:t>453</a:t>
          </a:r>
          <a:r>
            <a:rPr kumimoji="1" lang="ja-JP" altLang="en-US" sz="1300">
              <a:solidFill>
                <a:schemeClr val="dk1"/>
              </a:solidFill>
              <a:effectLst/>
              <a:latin typeface="ＭＳ ゴシック"/>
              <a:ea typeface="ＭＳ ゴシック"/>
              <a:cs typeface="+mn-cs"/>
            </a:rPr>
            <a:t>百万円、預金利息等による積み立てが</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百万円あり、全体で</a:t>
          </a:r>
          <a:r>
            <a:rPr kumimoji="1" lang="en-US" altLang="ja-JP" sz="1300">
              <a:solidFill>
                <a:schemeClr val="dk1"/>
              </a:solidFill>
              <a:effectLst/>
              <a:latin typeface="ＭＳ ゴシック"/>
              <a:ea typeface="ＭＳ ゴシック"/>
              <a:cs typeface="+mn-cs"/>
            </a:rPr>
            <a:t>460</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交付税措置のある有利な起債の活用を図るとともに、元金償還額の範囲内での借入を行うことで市債残高の抑制を図りながら、大型事業等に係る地方債の償還計画を踏まえ、有効活用に努める。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119,352
118,906
868.02
75,934,099
71,960,873
2,543,985
33,171,044
56,172,738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長期的な視点で総合的かつ計画的に公共施設等の管理を行うための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方針として、平成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年度に「延岡市公共施設維持管理計画」を策定し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現時点において、有形固定資産減価償却率については類似団体より低い水準に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はある。これは老朽化した公共施設の更新や学校の耐震化・新増改築事業等を進めてきたことによるが、施設の最適化や予防保全型管理を行い施設の長寿命化を図っていく。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9" name="直線コネクタ 68"/>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0"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1" name="直線コネクタ 70"/>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2"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3" name="直線コネクタ 72"/>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4"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5" name="フローチャート: 判断 74"/>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6" name="フローチャート: 判断 75"/>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7" name="フローチャート: 判断 76"/>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8" name="フローチャート: 判断 77"/>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9" name="フローチャート: 判断 78"/>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4953</xdr:rowOff>
    </xdr:from>
    <xdr:to>
      <xdr:col>23</xdr:col>
      <xdr:colOff>136525</xdr:colOff>
      <xdr:row>29</xdr:row>
      <xdr:rowOff>106553</xdr:rowOff>
    </xdr:to>
    <xdr:sp macro="" textlink="">
      <xdr:nvSpPr>
        <xdr:cNvPr id="85" name="楕円 84"/>
        <xdr:cNvSpPr/>
      </xdr:nvSpPr>
      <xdr:spPr>
        <a:xfrm>
          <a:off x="47117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27830</xdr:rowOff>
    </xdr:from>
    <xdr:ext cx="405111" cy="259045"/>
    <xdr:sp macro="" textlink="">
      <xdr:nvSpPr>
        <xdr:cNvPr id="86" name="有形固定資産減価償却率該当値テキスト"/>
        <xdr:cNvSpPr txBox="1"/>
      </xdr:nvSpPr>
      <xdr:spPr>
        <a:xfrm>
          <a:off x="4813300" y="559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152654</xdr:rowOff>
    </xdr:from>
    <xdr:to>
      <xdr:col>19</xdr:col>
      <xdr:colOff>187325</xdr:colOff>
      <xdr:row>29</xdr:row>
      <xdr:rowOff>82804</xdr:rowOff>
    </xdr:to>
    <xdr:sp macro="" textlink="">
      <xdr:nvSpPr>
        <xdr:cNvPr id="87" name="楕円 86"/>
        <xdr:cNvSpPr/>
      </xdr:nvSpPr>
      <xdr:spPr>
        <a:xfrm>
          <a:off x="40005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32004</xdr:rowOff>
    </xdr:from>
    <xdr:to>
      <xdr:col>23</xdr:col>
      <xdr:colOff>85725</xdr:colOff>
      <xdr:row>29</xdr:row>
      <xdr:rowOff>55753</xdr:rowOff>
    </xdr:to>
    <xdr:cxnSp macro="">
      <xdr:nvCxnSpPr>
        <xdr:cNvPr id="88" name="直線コネクタ 87"/>
        <xdr:cNvCxnSpPr/>
      </xdr:nvCxnSpPr>
      <xdr:spPr>
        <a:xfrm>
          <a:off x="4051300" y="5775579"/>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124587</xdr:rowOff>
    </xdr:from>
    <xdr:to>
      <xdr:col>15</xdr:col>
      <xdr:colOff>187325</xdr:colOff>
      <xdr:row>29</xdr:row>
      <xdr:rowOff>54737</xdr:rowOff>
    </xdr:to>
    <xdr:sp macro="" textlink="">
      <xdr:nvSpPr>
        <xdr:cNvPr id="89" name="楕円 88"/>
        <xdr:cNvSpPr/>
      </xdr:nvSpPr>
      <xdr:spPr>
        <a:xfrm>
          <a:off x="3238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3937</xdr:rowOff>
    </xdr:from>
    <xdr:to>
      <xdr:col>19</xdr:col>
      <xdr:colOff>136525</xdr:colOff>
      <xdr:row>29</xdr:row>
      <xdr:rowOff>32004</xdr:rowOff>
    </xdr:to>
    <xdr:cxnSp macro="">
      <xdr:nvCxnSpPr>
        <xdr:cNvPr id="90" name="直線コネクタ 89"/>
        <xdr:cNvCxnSpPr/>
      </xdr:nvCxnSpPr>
      <xdr:spPr>
        <a:xfrm>
          <a:off x="3289300" y="5747512"/>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105156</xdr:rowOff>
    </xdr:from>
    <xdr:to>
      <xdr:col>11</xdr:col>
      <xdr:colOff>187325</xdr:colOff>
      <xdr:row>29</xdr:row>
      <xdr:rowOff>35306</xdr:rowOff>
    </xdr:to>
    <xdr:sp macro="" textlink="">
      <xdr:nvSpPr>
        <xdr:cNvPr id="91" name="楕円 90"/>
        <xdr:cNvSpPr/>
      </xdr:nvSpPr>
      <xdr:spPr>
        <a:xfrm>
          <a:off x="2476500" y="56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155956</xdr:rowOff>
    </xdr:from>
    <xdr:to>
      <xdr:col>15</xdr:col>
      <xdr:colOff>136525</xdr:colOff>
      <xdr:row>29</xdr:row>
      <xdr:rowOff>3937</xdr:rowOff>
    </xdr:to>
    <xdr:cxnSp macro="">
      <xdr:nvCxnSpPr>
        <xdr:cNvPr id="92" name="直線コネクタ 91"/>
        <xdr:cNvCxnSpPr/>
      </xdr:nvCxnSpPr>
      <xdr:spPr>
        <a:xfrm>
          <a:off x="2527300" y="572808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72771</xdr:rowOff>
    </xdr:from>
    <xdr:to>
      <xdr:col>7</xdr:col>
      <xdr:colOff>187325</xdr:colOff>
      <xdr:row>29</xdr:row>
      <xdr:rowOff>2921</xdr:rowOff>
    </xdr:to>
    <xdr:sp macro="" textlink="">
      <xdr:nvSpPr>
        <xdr:cNvPr id="93" name="楕円 92"/>
        <xdr:cNvSpPr/>
      </xdr:nvSpPr>
      <xdr:spPr>
        <a:xfrm>
          <a:off x="17145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123571</xdr:rowOff>
    </xdr:from>
    <xdr:to>
      <xdr:col>11</xdr:col>
      <xdr:colOff>136525</xdr:colOff>
      <xdr:row>28</xdr:row>
      <xdr:rowOff>155956</xdr:rowOff>
    </xdr:to>
    <xdr:cxnSp macro="">
      <xdr:nvCxnSpPr>
        <xdr:cNvPr id="94" name="直線コネクタ 93"/>
        <xdr:cNvCxnSpPr/>
      </xdr:nvCxnSpPr>
      <xdr:spPr>
        <a:xfrm>
          <a:off x="1765300" y="569569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5" name="n_1aveValue有形固定資産減価償却率"/>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96" name="n_2ave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97" name="n_3aveValue有形固定資産減価償却率"/>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98" name="n_4aveValue有形固定資産減価償却率"/>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99331</xdr:rowOff>
    </xdr:from>
    <xdr:ext cx="405111" cy="259045"/>
    <xdr:sp macro="" textlink="">
      <xdr:nvSpPr>
        <xdr:cNvPr id="99" name="n_1mainValue有形固定資産減価償却率"/>
        <xdr:cNvSpPr txBox="1"/>
      </xdr:nvSpPr>
      <xdr:spPr>
        <a:xfrm>
          <a:off x="38360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71264</xdr:rowOff>
    </xdr:from>
    <xdr:ext cx="405111" cy="259045"/>
    <xdr:sp macro="" textlink="">
      <xdr:nvSpPr>
        <xdr:cNvPr id="100" name="n_2mainValue有形固定資産減価償却率"/>
        <xdr:cNvSpPr txBox="1"/>
      </xdr:nvSpPr>
      <xdr:spPr>
        <a:xfrm>
          <a:off x="3086744" y="547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51833</xdr:rowOff>
    </xdr:from>
    <xdr:ext cx="405111" cy="259045"/>
    <xdr:sp macro="" textlink="">
      <xdr:nvSpPr>
        <xdr:cNvPr id="101" name="n_3mainValue有形固定資産減価償却率"/>
        <xdr:cNvSpPr txBox="1"/>
      </xdr:nvSpPr>
      <xdr:spPr>
        <a:xfrm>
          <a:off x="2324744" y="5452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19448</xdr:rowOff>
    </xdr:from>
    <xdr:ext cx="405111" cy="259045"/>
    <xdr:sp macro="" textlink="">
      <xdr:nvSpPr>
        <xdr:cNvPr id="102" name="n_4mainValue有形固定資産減価償却率"/>
        <xdr:cNvSpPr txBox="1"/>
      </xdr:nvSpPr>
      <xdr:spPr>
        <a:xfrm>
          <a:off x="1562744"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普通交付税が９億円増加したこと等により、前年度より改善しているが、類似団体平均は上回っている。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3" name="直線コネクタ 132"/>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4"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5" name="直線コネクタ 134"/>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8" name="債務償還比率平均値テキスト"/>
        <xdr:cNvSpPr txBox="1"/>
      </xdr:nvSpPr>
      <xdr:spPr>
        <a:xfrm>
          <a:off x="14846300" y="572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9" name="フローチャート: 判断 138"/>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0" name="フローチャート: 判断 139"/>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1" name="フローチャート: 判断 140"/>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2" name="フローチャート: 判断 141"/>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3" name="フローチャート: 判断 142"/>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49" name="楕円 148"/>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14259</xdr:rowOff>
    </xdr:from>
    <xdr:ext cx="469744" cy="259045"/>
    <xdr:sp macro="" textlink="">
      <xdr:nvSpPr>
        <xdr:cNvPr id="150" name="債務償還比率該当値テキスト"/>
        <xdr:cNvSpPr txBox="1"/>
      </xdr:nvSpPr>
      <xdr:spPr>
        <a:xfrm>
          <a:off x="14846300" y="59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135763</xdr:rowOff>
    </xdr:from>
    <xdr:to>
      <xdr:col>72</xdr:col>
      <xdr:colOff>123825</xdr:colOff>
      <xdr:row>31</xdr:row>
      <xdr:rowOff>65913</xdr:rowOff>
    </xdr:to>
    <xdr:sp macro="" textlink="">
      <xdr:nvSpPr>
        <xdr:cNvPr id="151" name="楕円 150"/>
        <xdr:cNvSpPr/>
      </xdr:nvSpPr>
      <xdr:spPr>
        <a:xfrm>
          <a:off x="14033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86632</xdr:rowOff>
    </xdr:from>
    <xdr:to>
      <xdr:col>76</xdr:col>
      <xdr:colOff>22225</xdr:colOff>
      <xdr:row>31</xdr:row>
      <xdr:rowOff>15113</xdr:rowOff>
    </xdr:to>
    <xdr:cxnSp macro="">
      <xdr:nvCxnSpPr>
        <xdr:cNvPr id="152" name="直線コネクタ 151"/>
        <xdr:cNvCxnSpPr/>
      </xdr:nvCxnSpPr>
      <xdr:spPr>
        <a:xfrm flipV="1">
          <a:off x="14084300" y="6001657"/>
          <a:ext cx="7112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12891</xdr:rowOff>
    </xdr:from>
    <xdr:to>
      <xdr:col>68</xdr:col>
      <xdr:colOff>123825</xdr:colOff>
      <xdr:row>31</xdr:row>
      <xdr:rowOff>114491</xdr:rowOff>
    </xdr:to>
    <xdr:sp macro="" textlink="">
      <xdr:nvSpPr>
        <xdr:cNvPr id="153" name="楕円 152"/>
        <xdr:cNvSpPr/>
      </xdr:nvSpPr>
      <xdr:spPr>
        <a:xfrm>
          <a:off x="132715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15113</xdr:rowOff>
    </xdr:from>
    <xdr:to>
      <xdr:col>72</xdr:col>
      <xdr:colOff>73025</xdr:colOff>
      <xdr:row>31</xdr:row>
      <xdr:rowOff>63691</xdr:rowOff>
    </xdr:to>
    <xdr:cxnSp macro="">
      <xdr:nvCxnSpPr>
        <xdr:cNvPr id="154" name="直線コネクタ 153"/>
        <xdr:cNvCxnSpPr/>
      </xdr:nvCxnSpPr>
      <xdr:spPr>
        <a:xfrm flipV="1">
          <a:off x="13322300" y="6101588"/>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115098</xdr:rowOff>
    </xdr:from>
    <xdr:to>
      <xdr:col>64</xdr:col>
      <xdr:colOff>123825</xdr:colOff>
      <xdr:row>31</xdr:row>
      <xdr:rowOff>45248</xdr:rowOff>
    </xdr:to>
    <xdr:sp macro="" textlink="">
      <xdr:nvSpPr>
        <xdr:cNvPr id="155" name="楕円 154"/>
        <xdr:cNvSpPr/>
      </xdr:nvSpPr>
      <xdr:spPr>
        <a:xfrm>
          <a:off x="12509500" y="60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165898</xdr:rowOff>
    </xdr:from>
    <xdr:to>
      <xdr:col>68</xdr:col>
      <xdr:colOff>73025</xdr:colOff>
      <xdr:row>31</xdr:row>
      <xdr:rowOff>63691</xdr:rowOff>
    </xdr:to>
    <xdr:cxnSp macro="">
      <xdr:nvCxnSpPr>
        <xdr:cNvPr id="156" name="直線コネクタ 155"/>
        <xdr:cNvCxnSpPr/>
      </xdr:nvCxnSpPr>
      <xdr:spPr>
        <a:xfrm>
          <a:off x="12560300" y="6080923"/>
          <a:ext cx="762000" cy="6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11502</xdr:rowOff>
    </xdr:from>
    <xdr:to>
      <xdr:col>60</xdr:col>
      <xdr:colOff>123825</xdr:colOff>
      <xdr:row>31</xdr:row>
      <xdr:rowOff>113102</xdr:rowOff>
    </xdr:to>
    <xdr:sp macro="" textlink="">
      <xdr:nvSpPr>
        <xdr:cNvPr id="157" name="楕円 156"/>
        <xdr:cNvSpPr/>
      </xdr:nvSpPr>
      <xdr:spPr>
        <a:xfrm>
          <a:off x="11747500" y="60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165898</xdr:rowOff>
    </xdr:from>
    <xdr:to>
      <xdr:col>64</xdr:col>
      <xdr:colOff>73025</xdr:colOff>
      <xdr:row>31</xdr:row>
      <xdr:rowOff>62302</xdr:rowOff>
    </xdr:to>
    <xdr:cxnSp macro="">
      <xdr:nvCxnSpPr>
        <xdr:cNvPr id="158" name="直線コネクタ 157"/>
        <xdr:cNvCxnSpPr/>
      </xdr:nvCxnSpPr>
      <xdr:spPr>
        <a:xfrm flipV="1">
          <a:off x="11798300" y="6080923"/>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59" name="n_1aveValue債務償還比率"/>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160" name="n_2aveValue債務償還比率"/>
        <xdr:cNvSpPr txBox="1"/>
      </xdr:nvSpPr>
      <xdr:spPr>
        <a:xfrm>
          <a:off x="13087427" y="62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161" name="n_3aveValue債務償還比率"/>
        <xdr:cNvSpPr txBox="1"/>
      </xdr:nvSpPr>
      <xdr:spPr>
        <a:xfrm>
          <a:off x="12325427" y="62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62" name="n_4aveValue債務償還比率"/>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82440</xdr:rowOff>
    </xdr:from>
    <xdr:ext cx="469744" cy="259045"/>
    <xdr:sp macro="" textlink="">
      <xdr:nvSpPr>
        <xdr:cNvPr id="163" name="n_1mainValue債務償還比率"/>
        <xdr:cNvSpPr txBox="1"/>
      </xdr:nvSpPr>
      <xdr:spPr>
        <a:xfrm>
          <a:off x="13836727"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131018</xdr:rowOff>
    </xdr:from>
    <xdr:ext cx="469744" cy="259045"/>
    <xdr:sp macro="" textlink="">
      <xdr:nvSpPr>
        <xdr:cNvPr id="164" name="n_2mainValue債務償還比率"/>
        <xdr:cNvSpPr txBox="1"/>
      </xdr:nvSpPr>
      <xdr:spPr>
        <a:xfrm>
          <a:off x="13087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61775</xdr:rowOff>
    </xdr:from>
    <xdr:ext cx="469744" cy="259045"/>
    <xdr:sp macro="" textlink="">
      <xdr:nvSpPr>
        <xdr:cNvPr id="165" name="n_3mainValue債務償還比率"/>
        <xdr:cNvSpPr txBox="1"/>
      </xdr:nvSpPr>
      <xdr:spPr>
        <a:xfrm>
          <a:off x="12325427" y="58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129629</xdr:rowOff>
    </xdr:from>
    <xdr:ext cx="469744" cy="259045"/>
    <xdr:sp macro="" textlink="">
      <xdr:nvSpPr>
        <xdr:cNvPr id="166" name="n_4mainValue債務償還比率"/>
        <xdr:cNvSpPr txBox="1"/>
      </xdr:nvSpPr>
      <xdr:spPr>
        <a:xfrm>
          <a:off x="11563427" y="587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119,352
118,906
868.02
75,934,099
71,960,873
2,543,985
33,171,044
56,172,738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3" name="楕円 72"/>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120667</xdr:rowOff>
    </xdr:from>
    <xdr:ext cx="405111" cy="259045"/>
    <xdr:sp macro="" textlink="">
      <xdr:nvSpPr>
        <xdr:cNvPr id="74" name="【道路】&#10;有形固定資産減価償却率該当値テキスト"/>
        <xdr:cNvSpPr txBox="1"/>
      </xdr:nvSpPr>
      <xdr:spPr>
        <a:xfrm>
          <a:off x="4673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5" name="楕円 74"/>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148590</xdr:rowOff>
    </xdr:to>
    <xdr:cxnSp macro="">
      <xdr:nvCxnSpPr>
        <xdr:cNvPr id="76" name="直線コネクタ 75"/>
        <xdr:cNvCxnSpPr/>
      </xdr:nvCxnSpPr>
      <xdr:spPr>
        <a:xfrm>
          <a:off x="3797300" y="64655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7" name="楕円 76"/>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121920</xdr:rowOff>
    </xdr:to>
    <xdr:cxnSp macro="">
      <xdr:nvCxnSpPr>
        <xdr:cNvPr id="78" name="直線コネクタ 77"/>
        <xdr:cNvCxnSpPr/>
      </xdr:nvCxnSpPr>
      <xdr:spPr>
        <a:xfrm>
          <a:off x="2908300" y="64408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9" name="楕円 78"/>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97155</xdr:rowOff>
    </xdr:to>
    <xdr:cxnSp macro="">
      <xdr:nvCxnSpPr>
        <xdr:cNvPr id="80" name="直線コネクタ 79"/>
        <xdr:cNvCxnSpPr/>
      </xdr:nvCxnSpPr>
      <xdr:spPr>
        <a:xfrm>
          <a:off x="2019300" y="6417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xdr:rowOff>
    </xdr:from>
    <xdr:to>
      <xdr:col>6</xdr:col>
      <xdr:colOff>38100</xdr:colOff>
      <xdr:row>37</xdr:row>
      <xdr:rowOff>102235</xdr:rowOff>
    </xdr:to>
    <xdr:sp macro="" textlink="">
      <xdr:nvSpPr>
        <xdr:cNvPr id="81" name="楕円 80"/>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51435</xdr:rowOff>
    </xdr:from>
    <xdr:to>
      <xdr:col>10</xdr:col>
      <xdr:colOff>114300</xdr:colOff>
      <xdr:row>37</xdr:row>
      <xdr:rowOff>74295</xdr:rowOff>
    </xdr:to>
    <xdr:cxnSp macro="">
      <xdr:nvCxnSpPr>
        <xdr:cNvPr id="82" name="直線コネクタ 81"/>
        <xdr:cNvCxnSpPr/>
      </xdr:nvCxnSpPr>
      <xdr:spPr>
        <a:xfrm>
          <a:off x="1130300" y="63950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7" name="n_1mainValue【道路】&#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88" name="n_2mainValue【道路】&#10;有形固定資産減価償却率"/>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141622</xdr:rowOff>
    </xdr:from>
    <xdr:ext cx="405111" cy="259045"/>
    <xdr:sp macro="" textlink="">
      <xdr:nvSpPr>
        <xdr:cNvPr id="89" name="n_3mainValue【道路】&#10;有形固定資産減価償却率"/>
        <xdr:cNvSpPr txBox="1"/>
      </xdr:nvSpPr>
      <xdr:spPr>
        <a:xfrm>
          <a:off x="1816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90" name="n_4mainValue【道路】&#10;有形固定資産減価償却率"/>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xdr:cNvSpPr txBox="1"/>
      </xdr:nvSpPr>
      <xdr:spPr>
        <a:xfrm>
          <a:off x="10515600" y="67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72796</xdr:rowOff>
    </xdr:from>
    <xdr:to>
      <xdr:col>55</xdr:col>
      <xdr:colOff>50800</xdr:colOff>
      <xdr:row>35</xdr:row>
      <xdr:rowOff>2946</xdr:rowOff>
    </xdr:to>
    <xdr:sp macro="" textlink="">
      <xdr:nvSpPr>
        <xdr:cNvPr id="130" name="楕円 129"/>
        <xdr:cNvSpPr/>
      </xdr:nvSpPr>
      <xdr:spPr>
        <a:xfrm>
          <a:off x="10426700" y="59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164355</xdr:rowOff>
    </xdr:from>
    <xdr:ext cx="534377" cy="259045"/>
    <xdr:sp macro="" textlink="">
      <xdr:nvSpPr>
        <xdr:cNvPr id="131" name="【道路】&#10;一人当たり延長該当値テキスト"/>
        <xdr:cNvSpPr txBox="1"/>
      </xdr:nvSpPr>
      <xdr:spPr>
        <a:xfrm>
          <a:off x="10515600" y="582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89560</xdr:rowOff>
    </xdr:from>
    <xdr:to>
      <xdr:col>50</xdr:col>
      <xdr:colOff>165100</xdr:colOff>
      <xdr:row>35</xdr:row>
      <xdr:rowOff>19710</xdr:rowOff>
    </xdr:to>
    <xdr:sp macro="" textlink="">
      <xdr:nvSpPr>
        <xdr:cNvPr id="132" name="楕円 131"/>
        <xdr:cNvSpPr/>
      </xdr:nvSpPr>
      <xdr:spPr>
        <a:xfrm>
          <a:off x="9588500" y="59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123596</xdr:rowOff>
    </xdr:from>
    <xdr:to>
      <xdr:col>55</xdr:col>
      <xdr:colOff>0</xdr:colOff>
      <xdr:row>34</xdr:row>
      <xdr:rowOff>140360</xdr:rowOff>
    </xdr:to>
    <xdr:cxnSp macro="">
      <xdr:nvCxnSpPr>
        <xdr:cNvPr id="133" name="直線コネクタ 132"/>
        <xdr:cNvCxnSpPr/>
      </xdr:nvCxnSpPr>
      <xdr:spPr>
        <a:xfrm flipV="1">
          <a:off x="9639300" y="595289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104267</xdr:rowOff>
    </xdr:from>
    <xdr:to>
      <xdr:col>46</xdr:col>
      <xdr:colOff>38100</xdr:colOff>
      <xdr:row>35</xdr:row>
      <xdr:rowOff>34417</xdr:rowOff>
    </xdr:to>
    <xdr:sp macro="" textlink="">
      <xdr:nvSpPr>
        <xdr:cNvPr id="134" name="楕円 133"/>
        <xdr:cNvSpPr/>
      </xdr:nvSpPr>
      <xdr:spPr>
        <a:xfrm>
          <a:off x="8699500" y="59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140360</xdr:rowOff>
    </xdr:from>
    <xdr:to>
      <xdr:col>50</xdr:col>
      <xdr:colOff>114300</xdr:colOff>
      <xdr:row>34</xdr:row>
      <xdr:rowOff>155067</xdr:rowOff>
    </xdr:to>
    <xdr:cxnSp macro="">
      <xdr:nvCxnSpPr>
        <xdr:cNvPr id="135" name="直線コネクタ 134"/>
        <xdr:cNvCxnSpPr/>
      </xdr:nvCxnSpPr>
      <xdr:spPr>
        <a:xfrm flipV="1">
          <a:off x="8750300" y="5969660"/>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119202</xdr:rowOff>
    </xdr:from>
    <xdr:to>
      <xdr:col>41</xdr:col>
      <xdr:colOff>101600</xdr:colOff>
      <xdr:row>35</xdr:row>
      <xdr:rowOff>49352</xdr:rowOff>
    </xdr:to>
    <xdr:sp macro="" textlink="">
      <xdr:nvSpPr>
        <xdr:cNvPr id="136" name="楕円 135"/>
        <xdr:cNvSpPr/>
      </xdr:nvSpPr>
      <xdr:spPr>
        <a:xfrm>
          <a:off x="7810500" y="59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155067</xdr:rowOff>
    </xdr:from>
    <xdr:to>
      <xdr:col>45</xdr:col>
      <xdr:colOff>177800</xdr:colOff>
      <xdr:row>34</xdr:row>
      <xdr:rowOff>170002</xdr:rowOff>
    </xdr:to>
    <xdr:cxnSp macro="">
      <xdr:nvCxnSpPr>
        <xdr:cNvPr id="137" name="直線コネクタ 136"/>
        <xdr:cNvCxnSpPr/>
      </xdr:nvCxnSpPr>
      <xdr:spPr>
        <a:xfrm flipV="1">
          <a:off x="7861300" y="598436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137795</xdr:rowOff>
    </xdr:from>
    <xdr:to>
      <xdr:col>36</xdr:col>
      <xdr:colOff>165100</xdr:colOff>
      <xdr:row>35</xdr:row>
      <xdr:rowOff>67945</xdr:rowOff>
    </xdr:to>
    <xdr:sp macro="" textlink="">
      <xdr:nvSpPr>
        <xdr:cNvPr id="138" name="楕円 137"/>
        <xdr:cNvSpPr/>
      </xdr:nvSpPr>
      <xdr:spPr>
        <a:xfrm>
          <a:off x="6921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170002</xdr:rowOff>
    </xdr:from>
    <xdr:to>
      <xdr:col>41</xdr:col>
      <xdr:colOff>50800</xdr:colOff>
      <xdr:row>35</xdr:row>
      <xdr:rowOff>17145</xdr:rowOff>
    </xdr:to>
    <xdr:cxnSp macro="">
      <xdr:nvCxnSpPr>
        <xdr:cNvPr id="139" name="直線コネクタ 138"/>
        <xdr:cNvCxnSpPr/>
      </xdr:nvCxnSpPr>
      <xdr:spPr>
        <a:xfrm flipV="1">
          <a:off x="6972300" y="599930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160494</xdr:rowOff>
    </xdr:from>
    <xdr:ext cx="469744" cy="259045"/>
    <xdr:sp macro="" textlink="">
      <xdr:nvSpPr>
        <xdr:cNvPr id="140" name="n_1aveValue【道路】&#10;一人当たり延長"/>
        <xdr:cNvSpPr txBox="1"/>
      </xdr:nvSpPr>
      <xdr:spPr>
        <a:xfrm>
          <a:off x="9391727" y="68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xdr:rowOff>
    </xdr:from>
    <xdr:ext cx="469744" cy="259045"/>
    <xdr:sp macro="" textlink="">
      <xdr:nvSpPr>
        <xdr:cNvPr id="141" name="n_2aveValue【道路】&#10;一人当たり延長"/>
        <xdr:cNvSpPr txBox="1"/>
      </xdr:nvSpPr>
      <xdr:spPr>
        <a:xfrm>
          <a:off x="8515427" y="68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6951</xdr:rowOff>
    </xdr:from>
    <xdr:ext cx="469744" cy="259045"/>
    <xdr:sp macro="" textlink="">
      <xdr:nvSpPr>
        <xdr:cNvPr id="142" name="n_3aveValue【道路】&#10;一人当たり延長"/>
        <xdr:cNvSpPr txBox="1"/>
      </xdr:nvSpPr>
      <xdr:spPr>
        <a:xfrm>
          <a:off x="7626427" y="68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6723</xdr:rowOff>
    </xdr:from>
    <xdr:ext cx="469744" cy="259045"/>
    <xdr:sp macro="" textlink="">
      <xdr:nvSpPr>
        <xdr:cNvPr id="143" name="n_4aveValue【道路】&#10;一人当たり延長"/>
        <xdr:cNvSpPr txBox="1"/>
      </xdr:nvSpPr>
      <xdr:spPr>
        <a:xfrm>
          <a:off x="6737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36237</xdr:rowOff>
    </xdr:from>
    <xdr:ext cx="534377" cy="259045"/>
    <xdr:sp macro="" textlink="">
      <xdr:nvSpPr>
        <xdr:cNvPr id="144" name="n_1mainValue【道路】&#10;一人当たり延長"/>
        <xdr:cNvSpPr txBox="1"/>
      </xdr:nvSpPr>
      <xdr:spPr>
        <a:xfrm>
          <a:off x="9359411" y="56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50944</xdr:rowOff>
    </xdr:from>
    <xdr:ext cx="534377" cy="259045"/>
    <xdr:sp macro="" textlink="">
      <xdr:nvSpPr>
        <xdr:cNvPr id="145" name="n_2mainValue【道路】&#10;一人当たり延長"/>
        <xdr:cNvSpPr txBox="1"/>
      </xdr:nvSpPr>
      <xdr:spPr>
        <a:xfrm>
          <a:off x="8483111" y="570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65879</xdr:rowOff>
    </xdr:from>
    <xdr:ext cx="534377" cy="259045"/>
    <xdr:sp macro="" textlink="">
      <xdr:nvSpPr>
        <xdr:cNvPr id="146" name="n_3mainValue【道路】&#10;一人当たり延長"/>
        <xdr:cNvSpPr txBox="1"/>
      </xdr:nvSpPr>
      <xdr:spPr>
        <a:xfrm>
          <a:off x="7594111" y="57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84472</xdr:rowOff>
    </xdr:from>
    <xdr:ext cx="534377" cy="259045"/>
    <xdr:sp macro="" textlink="">
      <xdr:nvSpPr>
        <xdr:cNvPr id="147" name="n_4mainValue【道路】&#10;一人当たり延長"/>
        <xdr:cNvSpPr txBox="1"/>
      </xdr:nvSpPr>
      <xdr:spPr>
        <a:xfrm>
          <a:off x="6705111" y="57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88" name="楕円 187"/>
        <xdr:cNvSpPr/>
      </xdr:nvSpPr>
      <xdr:spPr>
        <a:xfrm>
          <a:off x="4584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73042</xdr:rowOff>
    </xdr:from>
    <xdr:ext cx="405111" cy="259045"/>
    <xdr:sp macro="" textlink="">
      <xdr:nvSpPr>
        <xdr:cNvPr id="189" name="【橋りょう・トンネル】&#10;有形固定資産減価償却率該当値テキスト"/>
        <xdr:cNvSpPr txBox="1"/>
      </xdr:nvSpPr>
      <xdr:spPr>
        <a:xfrm>
          <a:off x="4673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21590</xdr:rowOff>
    </xdr:from>
    <xdr:to>
      <xdr:col>20</xdr:col>
      <xdr:colOff>38100</xdr:colOff>
      <xdr:row>59</xdr:row>
      <xdr:rowOff>123190</xdr:rowOff>
    </xdr:to>
    <xdr:sp macro="" textlink="">
      <xdr:nvSpPr>
        <xdr:cNvPr id="190" name="楕円 189"/>
        <xdr:cNvSpPr/>
      </xdr:nvSpPr>
      <xdr:spPr>
        <a:xfrm>
          <a:off x="3746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72390</xdr:rowOff>
    </xdr:from>
    <xdr:to>
      <xdr:col>24</xdr:col>
      <xdr:colOff>63500</xdr:colOff>
      <xdr:row>59</xdr:row>
      <xdr:rowOff>100965</xdr:rowOff>
    </xdr:to>
    <xdr:cxnSp macro="">
      <xdr:nvCxnSpPr>
        <xdr:cNvPr id="191" name="直線コネクタ 190"/>
        <xdr:cNvCxnSpPr/>
      </xdr:nvCxnSpPr>
      <xdr:spPr>
        <a:xfrm>
          <a:off x="3797300" y="101879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164465</xdr:rowOff>
    </xdr:from>
    <xdr:to>
      <xdr:col>15</xdr:col>
      <xdr:colOff>101600</xdr:colOff>
      <xdr:row>59</xdr:row>
      <xdr:rowOff>94615</xdr:rowOff>
    </xdr:to>
    <xdr:sp macro="" textlink="">
      <xdr:nvSpPr>
        <xdr:cNvPr id="192" name="楕円 191"/>
        <xdr:cNvSpPr/>
      </xdr:nvSpPr>
      <xdr:spPr>
        <a:xfrm>
          <a:off x="2857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72390</xdr:rowOff>
    </xdr:to>
    <xdr:cxnSp macro="">
      <xdr:nvCxnSpPr>
        <xdr:cNvPr id="193" name="直線コネクタ 192"/>
        <xdr:cNvCxnSpPr/>
      </xdr:nvCxnSpPr>
      <xdr:spPr>
        <a:xfrm>
          <a:off x="2908300" y="101593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94" name="楕円 193"/>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22860</xdr:rowOff>
    </xdr:from>
    <xdr:to>
      <xdr:col>15</xdr:col>
      <xdr:colOff>50800</xdr:colOff>
      <xdr:row>59</xdr:row>
      <xdr:rowOff>43815</xdr:rowOff>
    </xdr:to>
    <xdr:cxnSp macro="">
      <xdr:nvCxnSpPr>
        <xdr:cNvPr id="195" name="直線コネクタ 194"/>
        <xdr:cNvCxnSpPr/>
      </xdr:nvCxnSpPr>
      <xdr:spPr>
        <a:xfrm>
          <a:off x="2019300" y="101384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114935</xdr:rowOff>
    </xdr:from>
    <xdr:to>
      <xdr:col>6</xdr:col>
      <xdr:colOff>38100</xdr:colOff>
      <xdr:row>59</xdr:row>
      <xdr:rowOff>45085</xdr:rowOff>
    </xdr:to>
    <xdr:sp macro="" textlink="">
      <xdr:nvSpPr>
        <xdr:cNvPr id="196" name="楕円 195"/>
        <xdr:cNvSpPr/>
      </xdr:nvSpPr>
      <xdr:spPr>
        <a:xfrm>
          <a:off x="1079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165735</xdr:rowOff>
    </xdr:from>
    <xdr:to>
      <xdr:col>10</xdr:col>
      <xdr:colOff>114300</xdr:colOff>
      <xdr:row>59</xdr:row>
      <xdr:rowOff>22860</xdr:rowOff>
    </xdr:to>
    <xdr:cxnSp macro="">
      <xdr:nvCxnSpPr>
        <xdr:cNvPr id="197" name="直線コネクタ 196"/>
        <xdr:cNvCxnSpPr/>
      </xdr:nvCxnSpPr>
      <xdr:spPr>
        <a:xfrm>
          <a:off x="1130300" y="101098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139717</xdr:rowOff>
    </xdr:from>
    <xdr:ext cx="405111" cy="259045"/>
    <xdr:sp macro="" textlink="">
      <xdr:nvSpPr>
        <xdr:cNvPr id="202" name="n_1mainValue【橋りょう・トンネル】&#10;有形固定資産減価償却率"/>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111142</xdr:rowOff>
    </xdr:from>
    <xdr:ext cx="405111" cy="259045"/>
    <xdr:sp macro="" textlink="">
      <xdr:nvSpPr>
        <xdr:cNvPr id="203" name="n_2mainValue【橋りょう・トンネル】&#10;有形固定資産減価償却率"/>
        <xdr:cNvSpPr txBox="1"/>
      </xdr:nvSpPr>
      <xdr:spPr>
        <a:xfrm>
          <a:off x="2705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204" name="n_3mainValue【橋りょう・トンネ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61612</xdr:rowOff>
    </xdr:from>
    <xdr:ext cx="405111" cy="259045"/>
    <xdr:sp macro="" textlink="">
      <xdr:nvSpPr>
        <xdr:cNvPr id="205" name="n_4mainValue【橋りょう・トンネル】&#10;有形固定資産減価償却率"/>
        <xdr:cNvSpPr txBox="1"/>
      </xdr:nvSpPr>
      <xdr:spPr>
        <a:xfrm>
          <a:off x="927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16751</xdr:rowOff>
    </xdr:from>
    <xdr:to>
      <xdr:col>55</xdr:col>
      <xdr:colOff>50800</xdr:colOff>
      <xdr:row>57</xdr:row>
      <xdr:rowOff>118351</xdr:rowOff>
    </xdr:to>
    <xdr:sp macro="" textlink="">
      <xdr:nvSpPr>
        <xdr:cNvPr id="247" name="楕円 246"/>
        <xdr:cNvSpPr/>
      </xdr:nvSpPr>
      <xdr:spPr>
        <a:xfrm>
          <a:off x="10426700" y="97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39628</xdr:rowOff>
    </xdr:from>
    <xdr:ext cx="599010" cy="259045"/>
    <xdr:sp macro="" textlink="">
      <xdr:nvSpPr>
        <xdr:cNvPr id="248" name="【橋りょう・トンネル】&#10;一人当たり有形固定資産（償却資産）額該当値テキスト"/>
        <xdr:cNvSpPr txBox="1"/>
      </xdr:nvSpPr>
      <xdr:spPr>
        <a:xfrm>
          <a:off x="10515600" y="964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33175</xdr:rowOff>
    </xdr:from>
    <xdr:to>
      <xdr:col>50</xdr:col>
      <xdr:colOff>165100</xdr:colOff>
      <xdr:row>57</xdr:row>
      <xdr:rowOff>134775</xdr:rowOff>
    </xdr:to>
    <xdr:sp macro="" textlink="">
      <xdr:nvSpPr>
        <xdr:cNvPr id="249" name="楕円 248"/>
        <xdr:cNvSpPr/>
      </xdr:nvSpPr>
      <xdr:spPr>
        <a:xfrm>
          <a:off x="9588500" y="98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67551</xdr:rowOff>
    </xdr:from>
    <xdr:to>
      <xdr:col>55</xdr:col>
      <xdr:colOff>0</xdr:colOff>
      <xdr:row>57</xdr:row>
      <xdr:rowOff>83975</xdr:rowOff>
    </xdr:to>
    <xdr:cxnSp macro="">
      <xdr:nvCxnSpPr>
        <xdr:cNvPr id="250" name="直線コネクタ 249"/>
        <xdr:cNvCxnSpPr/>
      </xdr:nvCxnSpPr>
      <xdr:spPr>
        <a:xfrm flipV="1">
          <a:off x="9639300" y="9840201"/>
          <a:ext cx="838200" cy="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46711</xdr:rowOff>
    </xdr:from>
    <xdr:to>
      <xdr:col>46</xdr:col>
      <xdr:colOff>38100</xdr:colOff>
      <xdr:row>57</xdr:row>
      <xdr:rowOff>148311</xdr:rowOff>
    </xdr:to>
    <xdr:sp macro="" textlink="">
      <xdr:nvSpPr>
        <xdr:cNvPr id="251" name="楕円 250"/>
        <xdr:cNvSpPr/>
      </xdr:nvSpPr>
      <xdr:spPr>
        <a:xfrm>
          <a:off x="8699500" y="98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83975</xdr:rowOff>
    </xdr:from>
    <xdr:to>
      <xdr:col>50</xdr:col>
      <xdr:colOff>114300</xdr:colOff>
      <xdr:row>57</xdr:row>
      <xdr:rowOff>97511</xdr:rowOff>
    </xdr:to>
    <xdr:cxnSp macro="">
      <xdr:nvCxnSpPr>
        <xdr:cNvPr id="252" name="直線コネクタ 251"/>
        <xdr:cNvCxnSpPr/>
      </xdr:nvCxnSpPr>
      <xdr:spPr>
        <a:xfrm flipV="1">
          <a:off x="8750300" y="9856625"/>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69910</xdr:rowOff>
    </xdr:from>
    <xdr:to>
      <xdr:col>41</xdr:col>
      <xdr:colOff>101600</xdr:colOff>
      <xdr:row>58</xdr:row>
      <xdr:rowOff>60</xdr:rowOff>
    </xdr:to>
    <xdr:sp macro="" textlink="">
      <xdr:nvSpPr>
        <xdr:cNvPr id="253" name="楕円 252"/>
        <xdr:cNvSpPr/>
      </xdr:nvSpPr>
      <xdr:spPr>
        <a:xfrm>
          <a:off x="7810500" y="98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97511</xdr:rowOff>
    </xdr:from>
    <xdr:to>
      <xdr:col>45</xdr:col>
      <xdr:colOff>177800</xdr:colOff>
      <xdr:row>57</xdr:row>
      <xdr:rowOff>120710</xdr:rowOff>
    </xdr:to>
    <xdr:cxnSp macro="">
      <xdr:nvCxnSpPr>
        <xdr:cNvPr id="254" name="直線コネクタ 253"/>
        <xdr:cNvCxnSpPr/>
      </xdr:nvCxnSpPr>
      <xdr:spPr>
        <a:xfrm flipV="1">
          <a:off x="7861300" y="9870161"/>
          <a:ext cx="8890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86922</xdr:rowOff>
    </xdr:from>
    <xdr:to>
      <xdr:col>36</xdr:col>
      <xdr:colOff>165100</xdr:colOff>
      <xdr:row>58</xdr:row>
      <xdr:rowOff>17072</xdr:rowOff>
    </xdr:to>
    <xdr:sp macro="" textlink="">
      <xdr:nvSpPr>
        <xdr:cNvPr id="255" name="楕円 254"/>
        <xdr:cNvSpPr/>
      </xdr:nvSpPr>
      <xdr:spPr>
        <a:xfrm>
          <a:off x="6921500" y="98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120710</xdr:rowOff>
    </xdr:from>
    <xdr:to>
      <xdr:col>41</xdr:col>
      <xdr:colOff>50800</xdr:colOff>
      <xdr:row>57</xdr:row>
      <xdr:rowOff>137722</xdr:rowOff>
    </xdr:to>
    <xdr:cxnSp macro="">
      <xdr:nvCxnSpPr>
        <xdr:cNvPr id="256" name="直線コネクタ 255"/>
        <xdr:cNvCxnSpPr/>
      </xdr:nvCxnSpPr>
      <xdr:spPr>
        <a:xfrm flipV="1">
          <a:off x="6972300" y="9893360"/>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xdr:cNvSpPr txBox="1"/>
      </xdr:nvSpPr>
      <xdr:spPr>
        <a:xfrm>
          <a:off x="9359411" y="10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xdr:cNvSpPr txBox="1"/>
      </xdr:nvSpPr>
      <xdr:spPr>
        <a:xfrm>
          <a:off x="8483111" y="108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xdr:cNvSpPr txBox="1"/>
      </xdr:nvSpPr>
      <xdr:spPr>
        <a:xfrm>
          <a:off x="7594111" y="108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xdr:cNvSpPr txBox="1"/>
      </xdr:nvSpPr>
      <xdr:spPr>
        <a:xfrm>
          <a:off x="6705111" y="10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151302</xdr:rowOff>
    </xdr:from>
    <xdr:ext cx="599010" cy="259045"/>
    <xdr:sp macro="" textlink="">
      <xdr:nvSpPr>
        <xdr:cNvPr id="261" name="n_1mainValue【橋りょう・トンネル】&#10;一人当たり有形固定資産（償却資産）額"/>
        <xdr:cNvSpPr txBox="1"/>
      </xdr:nvSpPr>
      <xdr:spPr>
        <a:xfrm>
          <a:off x="9327095" y="958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164838</xdr:rowOff>
    </xdr:from>
    <xdr:ext cx="599010" cy="259045"/>
    <xdr:sp macro="" textlink="">
      <xdr:nvSpPr>
        <xdr:cNvPr id="262" name="n_2mainValue【橋りょう・トンネル】&#10;一人当たり有形固定資産（償却資産）額"/>
        <xdr:cNvSpPr txBox="1"/>
      </xdr:nvSpPr>
      <xdr:spPr>
        <a:xfrm>
          <a:off x="8450795" y="959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16587</xdr:rowOff>
    </xdr:from>
    <xdr:ext cx="599010" cy="259045"/>
    <xdr:sp macro="" textlink="">
      <xdr:nvSpPr>
        <xdr:cNvPr id="263" name="n_3mainValue【橋りょう・トンネル】&#10;一人当たり有形固定資産（償却資産）額"/>
        <xdr:cNvSpPr txBox="1"/>
      </xdr:nvSpPr>
      <xdr:spPr>
        <a:xfrm>
          <a:off x="7561795" y="961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33599</xdr:rowOff>
    </xdr:from>
    <xdr:ext cx="599010" cy="259045"/>
    <xdr:sp macro="" textlink="">
      <xdr:nvSpPr>
        <xdr:cNvPr id="264" name="n_4mainValue【橋りょう・トンネル】&#10;一人当たり有形固定資産（償却資産）額"/>
        <xdr:cNvSpPr txBox="1"/>
      </xdr:nvSpPr>
      <xdr:spPr>
        <a:xfrm>
          <a:off x="6672795" y="963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305" name="楕円 304"/>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27322</xdr:rowOff>
    </xdr:from>
    <xdr:ext cx="405111" cy="259045"/>
    <xdr:sp macro="" textlink="">
      <xdr:nvSpPr>
        <xdr:cNvPr id="306" name="【公営住宅】&#10;有形固定資産減価償却率該当値テキスト"/>
        <xdr:cNvSpPr txBox="1"/>
      </xdr:nvSpPr>
      <xdr:spPr>
        <a:xfrm>
          <a:off x="4673600"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307" name="楕円 306"/>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47625</xdr:rowOff>
    </xdr:from>
    <xdr:to>
      <xdr:col>24</xdr:col>
      <xdr:colOff>63500</xdr:colOff>
      <xdr:row>82</xdr:row>
      <xdr:rowOff>55245</xdr:rowOff>
    </xdr:to>
    <xdr:cxnSp macro="">
      <xdr:nvCxnSpPr>
        <xdr:cNvPr id="308" name="直線コネクタ 307"/>
        <xdr:cNvCxnSpPr/>
      </xdr:nvCxnSpPr>
      <xdr:spPr>
        <a:xfrm>
          <a:off x="3797300" y="141065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9" name="楕円 308"/>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47625</xdr:rowOff>
    </xdr:to>
    <xdr:cxnSp macro="">
      <xdr:nvCxnSpPr>
        <xdr:cNvPr id="310" name="直線コネクタ 309"/>
        <xdr:cNvCxnSpPr/>
      </xdr:nvCxnSpPr>
      <xdr:spPr>
        <a:xfrm>
          <a:off x="2908300" y="140741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311" name="楕円 310"/>
        <xdr:cNvSpPr/>
      </xdr:nvSpPr>
      <xdr:spPr>
        <a:xfrm>
          <a:off x="1968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28575</xdr:rowOff>
    </xdr:to>
    <xdr:cxnSp macro="">
      <xdr:nvCxnSpPr>
        <xdr:cNvPr id="312" name="直線コネクタ 311"/>
        <xdr:cNvCxnSpPr/>
      </xdr:nvCxnSpPr>
      <xdr:spPr>
        <a:xfrm flipV="1">
          <a:off x="2019300" y="140741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120650</xdr:rowOff>
    </xdr:from>
    <xdr:to>
      <xdr:col>6</xdr:col>
      <xdr:colOff>38100</xdr:colOff>
      <xdr:row>82</xdr:row>
      <xdr:rowOff>50800</xdr:rowOff>
    </xdr:to>
    <xdr:sp macro="" textlink="">
      <xdr:nvSpPr>
        <xdr:cNvPr id="313" name="楕円 312"/>
        <xdr:cNvSpPr/>
      </xdr:nvSpPr>
      <xdr:spPr>
        <a:xfrm>
          <a:off x="107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0</xdr:rowOff>
    </xdr:from>
    <xdr:to>
      <xdr:col>10</xdr:col>
      <xdr:colOff>114300</xdr:colOff>
      <xdr:row>82</xdr:row>
      <xdr:rowOff>28575</xdr:rowOff>
    </xdr:to>
    <xdr:cxnSp macro="">
      <xdr:nvCxnSpPr>
        <xdr:cNvPr id="314" name="直線コネクタ 313"/>
        <xdr:cNvCxnSpPr/>
      </xdr:nvCxnSpPr>
      <xdr:spPr>
        <a:xfrm>
          <a:off x="1130300" y="14058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114952</xdr:rowOff>
    </xdr:from>
    <xdr:ext cx="405111" cy="259045"/>
    <xdr:sp macro="" textlink="">
      <xdr:nvSpPr>
        <xdr:cNvPr id="319" name="n_1mainValue【公営住宅】&#10;有形固定資産減価償却率"/>
        <xdr:cNvSpPr txBox="1"/>
      </xdr:nvSpPr>
      <xdr:spPr>
        <a:xfrm>
          <a:off x="3582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320" name="n_2main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321" name="n_3main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67327</xdr:rowOff>
    </xdr:from>
    <xdr:ext cx="405111" cy="259045"/>
    <xdr:sp macro="" textlink="">
      <xdr:nvSpPr>
        <xdr:cNvPr id="322" name="n_4mainValue【公営住宅】&#10;有形固定資産減価償却率"/>
        <xdr:cNvSpPr txBox="1"/>
      </xdr:nvSpPr>
      <xdr:spPr>
        <a:xfrm>
          <a:off x="927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47" name="【公営住宅】&#10;一人当たり面積平均値テキスト"/>
        <xdr:cNvSpPr txBox="1"/>
      </xdr:nvSpPr>
      <xdr:spPr>
        <a:xfrm>
          <a:off x="10515600" y="14316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96456</xdr:rowOff>
    </xdr:from>
    <xdr:to>
      <xdr:col>55</xdr:col>
      <xdr:colOff>50800</xdr:colOff>
      <xdr:row>81</xdr:row>
      <xdr:rowOff>26606</xdr:rowOff>
    </xdr:to>
    <xdr:sp macro="" textlink="">
      <xdr:nvSpPr>
        <xdr:cNvPr id="358" name="楕円 357"/>
        <xdr:cNvSpPr/>
      </xdr:nvSpPr>
      <xdr:spPr>
        <a:xfrm>
          <a:off x="10426700" y="138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119333</xdr:rowOff>
    </xdr:from>
    <xdr:ext cx="469744" cy="259045"/>
    <xdr:sp macro="" textlink="">
      <xdr:nvSpPr>
        <xdr:cNvPr id="359" name="【公営住宅】&#10;一人当たり面積該当値テキスト"/>
        <xdr:cNvSpPr txBox="1"/>
      </xdr:nvSpPr>
      <xdr:spPr>
        <a:xfrm>
          <a:off x="10515600" y="1366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105600</xdr:rowOff>
    </xdr:from>
    <xdr:to>
      <xdr:col>50</xdr:col>
      <xdr:colOff>165100</xdr:colOff>
      <xdr:row>81</xdr:row>
      <xdr:rowOff>35750</xdr:rowOff>
    </xdr:to>
    <xdr:sp macro="" textlink="">
      <xdr:nvSpPr>
        <xdr:cNvPr id="360" name="楕円 359"/>
        <xdr:cNvSpPr/>
      </xdr:nvSpPr>
      <xdr:spPr>
        <a:xfrm>
          <a:off x="9588500" y="138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147256</xdr:rowOff>
    </xdr:from>
    <xdr:to>
      <xdr:col>55</xdr:col>
      <xdr:colOff>0</xdr:colOff>
      <xdr:row>80</xdr:row>
      <xdr:rowOff>156400</xdr:rowOff>
    </xdr:to>
    <xdr:cxnSp macro="">
      <xdr:nvCxnSpPr>
        <xdr:cNvPr id="361" name="直線コネクタ 360"/>
        <xdr:cNvCxnSpPr/>
      </xdr:nvCxnSpPr>
      <xdr:spPr>
        <a:xfrm flipV="1">
          <a:off x="9639300" y="138632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113601</xdr:rowOff>
    </xdr:from>
    <xdr:to>
      <xdr:col>46</xdr:col>
      <xdr:colOff>38100</xdr:colOff>
      <xdr:row>81</xdr:row>
      <xdr:rowOff>43751</xdr:rowOff>
    </xdr:to>
    <xdr:sp macro="" textlink="">
      <xdr:nvSpPr>
        <xdr:cNvPr id="362" name="楕円 361"/>
        <xdr:cNvSpPr/>
      </xdr:nvSpPr>
      <xdr:spPr>
        <a:xfrm>
          <a:off x="8699500" y="138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156400</xdr:rowOff>
    </xdr:from>
    <xdr:to>
      <xdr:col>50</xdr:col>
      <xdr:colOff>114300</xdr:colOff>
      <xdr:row>80</xdr:row>
      <xdr:rowOff>164401</xdr:rowOff>
    </xdr:to>
    <xdr:cxnSp macro="">
      <xdr:nvCxnSpPr>
        <xdr:cNvPr id="363" name="直線コネクタ 362"/>
        <xdr:cNvCxnSpPr/>
      </xdr:nvCxnSpPr>
      <xdr:spPr>
        <a:xfrm flipV="1">
          <a:off x="8750300" y="1387240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134747</xdr:rowOff>
    </xdr:from>
    <xdr:to>
      <xdr:col>41</xdr:col>
      <xdr:colOff>101600</xdr:colOff>
      <xdr:row>81</xdr:row>
      <xdr:rowOff>64897</xdr:rowOff>
    </xdr:to>
    <xdr:sp macro="" textlink="">
      <xdr:nvSpPr>
        <xdr:cNvPr id="364" name="楕円 363"/>
        <xdr:cNvSpPr/>
      </xdr:nvSpPr>
      <xdr:spPr>
        <a:xfrm>
          <a:off x="7810500" y="138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164401</xdr:rowOff>
    </xdr:from>
    <xdr:to>
      <xdr:col>45</xdr:col>
      <xdr:colOff>177800</xdr:colOff>
      <xdr:row>81</xdr:row>
      <xdr:rowOff>14097</xdr:rowOff>
    </xdr:to>
    <xdr:cxnSp macro="">
      <xdr:nvCxnSpPr>
        <xdr:cNvPr id="365" name="直線コネクタ 364"/>
        <xdr:cNvCxnSpPr/>
      </xdr:nvCxnSpPr>
      <xdr:spPr>
        <a:xfrm flipV="1">
          <a:off x="7861300" y="13880401"/>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127888</xdr:rowOff>
    </xdr:from>
    <xdr:to>
      <xdr:col>36</xdr:col>
      <xdr:colOff>165100</xdr:colOff>
      <xdr:row>81</xdr:row>
      <xdr:rowOff>58038</xdr:rowOff>
    </xdr:to>
    <xdr:sp macro="" textlink="">
      <xdr:nvSpPr>
        <xdr:cNvPr id="366" name="楕円 365"/>
        <xdr:cNvSpPr/>
      </xdr:nvSpPr>
      <xdr:spPr>
        <a:xfrm>
          <a:off x="6921500" y="138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7238</xdr:rowOff>
    </xdr:from>
    <xdr:to>
      <xdr:col>41</xdr:col>
      <xdr:colOff>50800</xdr:colOff>
      <xdr:row>81</xdr:row>
      <xdr:rowOff>14097</xdr:rowOff>
    </xdr:to>
    <xdr:cxnSp macro="">
      <xdr:nvCxnSpPr>
        <xdr:cNvPr id="367" name="直線コネクタ 366"/>
        <xdr:cNvCxnSpPr/>
      </xdr:nvCxnSpPr>
      <xdr:spPr>
        <a:xfrm>
          <a:off x="6972300" y="1389468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52024</xdr:rowOff>
    </xdr:from>
    <xdr:ext cx="469744" cy="259045"/>
    <xdr:sp macro="" textlink="">
      <xdr:nvSpPr>
        <xdr:cNvPr id="368" name="n_1aveValue【公営住宅】&#10;一人当たり面積"/>
        <xdr:cNvSpPr txBox="1"/>
      </xdr:nvSpPr>
      <xdr:spPr>
        <a:xfrm>
          <a:off x="9391727" y="1445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73741</xdr:rowOff>
    </xdr:from>
    <xdr:ext cx="469744" cy="259045"/>
    <xdr:sp macro="" textlink="">
      <xdr:nvSpPr>
        <xdr:cNvPr id="369" name="n_2aveValue【公営住宅】&#10;一人当たり面積"/>
        <xdr:cNvSpPr txBox="1"/>
      </xdr:nvSpPr>
      <xdr:spPr>
        <a:xfrm>
          <a:off x="8515427" y="144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78884</xdr:rowOff>
    </xdr:from>
    <xdr:ext cx="469744" cy="259045"/>
    <xdr:sp macro="" textlink="">
      <xdr:nvSpPr>
        <xdr:cNvPr id="370" name="n_3aveValue【公営住宅】&#10;一人当たり面積"/>
        <xdr:cNvSpPr txBox="1"/>
      </xdr:nvSpPr>
      <xdr:spPr>
        <a:xfrm>
          <a:off x="7626427"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1" name="n_4aveValue【公営住宅】&#10;一人当たり面積"/>
        <xdr:cNvSpPr txBox="1"/>
      </xdr:nvSpPr>
      <xdr:spPr>
        <a:xfrm>
          <a:off x="6737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52277</xdr:rowOff>
    </xdr:from>
    <xdr:ext cx="469744" cy="259045"/>
    <xdr:sp macro="" textlink="">
      <xdr:nvSpPr>
        <xdr:cNvPr id="372" name="n_1mainValue【公営住宅】&#10;一人当たり面積"/>
        <xdr:cNvSpPr txBox="1"/>
      </xdr:nvSpPr>
      <xdr:spPr>
        <a:xfrm>
          <a:off x="9391727" y="1359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60278</xdr:rowOff>
    </xdr:from>
    <xdr:ext cx="469744" cy="259045"/>
    <xdr:sp macro="" textlink="">
      <xdr:nvSpPr>
        <xdr:cNvPr id="373" name="n_2mainValue【公営住宅】&#10;一人当たり面積"/>
        <xdr:cNvSpPr txBox="1"/>
      </xdr:nvSpPr>
      <xdr:spPr>
        <a:xfrm>
          <a:off x="8515427" y="1360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81424</xdr:rowOff>
    </xdr:from>
    <xdr:ext cx="469744" cy="259045"/>
    <xdr:sp macro="" textlink="">
      <xdr:nvSpPr>
        <xdr:cNvPr id="374" name="n_3mainValue【公営住宅】&#10;一人当たり面積"/>
        <xdr:cNvSpPr txBox="1"/>
      </xdr:nvSpPr>
      <xdr:spPr>
        <a:xfrm>
          <a:off x="7626427" y="136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74565</xdr:rowOff>
    </xdr:from>
    <xdr:ext cx="469744" cy="259045"/>
    <xdr:sp macro="" textlink="">
      <xdr:nvSpPr>
        <xdr:cNvPr id="375" name="n_4mainValue【公営住宅】&#10;一人当たり面積"/>
        <xdr:cNvSpPr txBox="1"/>
      </xdr:nvSpPr>
      <xdr:spPr>
        <a:xfrm>
          <a:off x="6737427" y="1361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78740</xdr:rowOff>
    </xdr:from>
    <xdr:to>
      <xdr:col>85</xdr:col>
      <xdr:colOff>177800</xdr:colOff>
      <xdr:row>39</xdr:row>
      <xdr:rowOff>8890</xdr:rowOff>
    </xdr:to>
    <xdr:sp macro="" textlink="">
      <xdr:nvSpPr>
        <xdr:cNvPr id="432" name="楕円 431"/>
        <xdr:cNvSpPr/>
      </xdr:nvSpPr>
      <xdr:spPr>
        <a:xfrm>
          <a:off x="16268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57167</xdr:rowOff>
    </xdr:from>
    <xdr:ext cx="405111" cy="259045"/>
    <xdr:sp macro="" textlink="">
      <xdr:nvSpPr>
        <xdr:cNvPr id="433" name="【認定こども園・幼稚園・保育所】&#10;有形固定資産減価償却率該当値テキスト"/>
        <xdr:cNvSpPr txBox="1"/>
      </xdr:nvSpPr>
      <xdr:spPr>
        <a:xfrm>
          <a:off x="16357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434" name="楕円 433"/>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129540</xdr:rowOff>
    </xdr:to>
    <xdr:cxnSp macro="">
      <xdr:nvCxnSpPr>
        <xdr:cNvPr id="435" name="直線コネクタ 434"/>
        <xdr:cNvCxnSpPr/>
      </xdr:nvCxnSpPr>
      <xdr:spPr>
        <a:xfrm>
          <a:off x="15481300" y="66103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160655</xdr:rowOff>
    </xdr:from>
    <xdr:to>
      <xdr:col>76</xdr:col>
      <xdr:colOff>165100</xdr:colOff>
      <xdr:row>38</xdr:row>
      <xdr:rowOff>90805</xdr:rowOff>
    </xdr:to>
    <xdr:sp macro="" textlink="">
      <xdr:nvSpPr>
        <xdr:cNvPr id="436" name="楕円 435"/>
        <xdr:cNvSpPr/>
      </xdr:nvSpPr>
      <xdr:spPr>
        <a:xfrm>
          <a:off x="14541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40005</xdr:rowOff>
    </xdr:from>
    <xdr:to>
      <xdr:col>81</xdr:col>
      <xdr:colOff>50800</xdr:colOff>
      <xdr:row>38</xdr:row>
      <xdr:rowOff>95250</xdr:rowOff>
    </xdr:to>
    <xdr:cxnSp macro="">
      <xdr:nvCxnSpPr>
        <xdr:cNvPr id="437" name="直線コネクタ 436"/>
        <xdr:cNvCxnSpPr/>
      </xdr:nvCxnSpPr>
      <xdr:spPr>
        <a:xfrm>
          <a:off x="14592300" y="65551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107315</xdr:rowOff>
    </xdr:from>
    <xdr:to>
      <xdr:col>72</xdr:col>
      <xdr:colOff>38100</xdr:colOff>
      <xdr:row>38</xdr:row>
      <xdr:rowOff>37465</xdr:rowOff>
    </xdr:to>
    <xdr:sp macro="" textlink="">
      <xdr:nvSpPr>
        <xdr:cNvPr id="438" name="楕円 437"/>
        <xdr:cNvSpPr/>
      </xdr:nvSpPr>
      <xdr:spPr>
        <a:xfrm>
          <a:off x="13652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158115</xdr:rowOff>
    </xdr:from>
    <xdr:to>
      <xdr:col>76</xdr:col>
      <xdr:colOff>114300</xdr:colOff>
      <xdr:row>38</xdr:row>
      <xdr:rowOff>40005</xdr:rowOff>
    </xdr:to>
    <xdr:cxnSp macro="">
      <xdr:nvCxnSpPr>
        <xdr:cNvPr id="439" name="直線コネクタ 438"/>
        <xdr:cNvCxnSpPr/>
      </xdr:nvCxnSpPr>
      <xdr:spPr>
        <a:xfrm>
          <a:off x="13703300" y="65017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53975</xdr:rowOff>
    </xdr:from>
    <xdr:to>
      <xdr:col>67</xdr:col>
      <xdr:colOff>101600</xdr:colOff>
      <xdr:row>37</xdr:row>
      <xdr:rowOff>155575</xdr:rowOff>
    </xdr:to>
    <xdr:sp macro="" textlink="">
      <xdr:nvSpPr>
        <xdr:cNvPr id="440" name="楕円 439"/>
        <xdr:cNvSpPr/>
      </xdr:nvSpPr>
      <xdr:spPr>
        <a:xfrm>
          <a:off x="12763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104775</xdr:rowOff>
    </xdr:from>
    <xdr:to>
      <xdr:col>71</xdr:col>
      <xdr:colOff>177800</xdr:colOff>
      <xdr:row>37</xdr:row>
      <xdr:rowOff>158115</xdr:rowOff>
    </xdr:to>
    <xdr:cxnSp macro="">
      <xdr:nvCxnSpPr>
        <xdr:cNvPr id="441" name="直線コネクタ 440"/>
        <xdr:cNvCxnSpPr/>
      </xdr:nvCxnSpPr>
      <xdr:spPr>
        <a:xfrm>
          <a:off x="12814300" y="64484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2" name="n_1aveValue【認定こども園・幼稚園・保育所】&#10;有形固定資産減価償却率"/>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3" name="n_2aveValue【認定こども園・幼稚園・保育所】&#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44" name="n_3aveValue【認定こども園・幼稚園・保育所】&#10;有形固定資産減価償却率"/>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45"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446" name="n_1mainValue【認定こども園・幼稚園・保育所】&#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81932</xdr:rowOff>
    </xdr:from>
    <xdr:ext cx="405111" cy="259045"/>
    <xdr:sp macro="" textlink="">
      <xdr:nvSpPr>
        <xdr:cNvPr id="447" name="n_2mainValue【認定こども園・幼稚園・保育所】&#10;有形固定資産減価償却率"/>
        <xdr:cNvSpPr txBox="1"/>
      </xdr:nvSpPr>
      <xdr:spPr>
        <a:xfrm>
          <a:off x="14389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28592</xdr:rowOff>
    </xdr:from>
    <xdr:ext cx="405111" cy="259045"/>
    <xdr:sp macro="" textlink="">
      <xdr:nvSpPr>
        <xdr:cNvPr id="448" name="n_3mainValue【認定こども園・幼稚園・保育所】&#10;有形固定資産減価償却率"/>
        <xdr:cNvSpPr txBox="1"/>
      </xdr:nvSpPr>
      <xdr:spPr>
        <a:xfrm>
          <a:off x="13500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146702</xdr:rowOff>
    </xdr:from>
    <xdr:ext cx="405111" cy="259045"/>
    <xdr:sp macro="" textlink="">
      <xdr:nvSpPr>
        <xdr:cNvPr id="449" name="n_4mainValue【認定こども園・幼稚園・保育所】&#10;有形固定資産減価償却率"/>
        <xdr:cNvSpPr txBox="1"/>
      </xdr:nvSpPr>
      <xdr:spPr>
        <a:xfrm>
          <a:off x="12611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21590</xdr:rowOff>
    </xdr:from>
    <xdr:to>
      <xdr:col>116</xdr:col>
      <xdr:colOff>114300</xdr:colOff>
      <xdr:row>41</xdr:row>
      <xdr:rowOff>123190</xdr:rowOff>
    </xdr:to>
    <xdr:sp macro="" textlink="">
      <xdr:nvSpPr>
        <xdr:cNvPr id="489" name="楕円 488"/>
        <xdr:cNvSpPr/>
      </xdr:nvSpPr>
      <xdr:spPr>
        <a:xfrm>
          <a:off x="22110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107967</xdr:rowOff>
    </xdr:from>
    <xdr:ext cx="469744" cy="259045"/>
    <xdr:sp macro="" textlink="">
      <xdr:nvSpPr>
        <xdr:cNvPr id="490" name="【認定こども園・幼稚園・保育所】&#10;一人当たり面積該当値テキスト"/>
        <xdr:cNvSpPr txBox="1"/>
      </xdr:nvSpPr>
      <xdr:spPr>
        <a:xfrm>
          <a:off x="22199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21590</xdr:rowOff>
    </xdr:from>
    <xdr:to>
      <xdr:col>112</xdr:col>
      <xdr:colOff>38100</xdr:colOff>
      <xdr:row>41</xdr:row>
      <xdr:rowOff>123190</xdr:rowOff>
    </xdr:to>
    <xdr:sp macro="" textlink="">
      <xdr:nvSpPr>
        <xdr:cNvPr id="491" name="楕円 490"/>
        <xdr:cNvSpPr/>
      </xdr:nvSpPr>
      <xdr:spPr>
        <a:xfrm>
          <a:off x="21272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72390</xdr:rowOff>
    </xdr:from>
    <xdr:to>
      <xdr:col>116</xdr:col>
      <xdr:colOff>63500</xdr:colOff>
      <xdr:row>41</xdr:row>
      <xdr:rowOff>72390</xdr:rowOff>
    </xdr:to>
    <xdr:cxnSp macro="">
      <xdr:nvCxnSpPr>
        <xdr:cNvPr id="492" name="直線コネクタ 491"/>
        <xdr:cNvCxnSpPr/>
      </xdr:nvCxnSpPr>
      <xdr:spPr>
        <a:xfrm>
          <a:off x="21323300" y="710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21590</xdr:rowOff>
    </xdr:from>
    <xdr:to>
      <xdr:col>107</xdr:col>
      <xdr:colOff>101600</xdr:colOff>
      <xdr:row>41</xdr:row>
      <xdr:rowOff>123190</xdr:rowOff>
    </xdr:to>
    <xdr:sp macro="" textlink="">
      <xdr:nvSpPr>
        <xdr:cNvPr id="493" name="楕円 492"/>
        <xdr:cNvSpPr/>
      </xdr:nvSpPr>
      <xdr:spPr>
        <a:xfrm>
          <a:off x="20383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72390</xdr:rowOff>
    </xdr:from>
    <xdr:to>
      <xdr:col>111</xdr:col>
      <xdr:colOff>177800</xdr:colOff>
      <xdr:row>41</xdr:row>
      <xdr:rowOff>72390</xdr:rowOff>
    </xdr:to>
    <xdr:cxnSp macro="">
      <xdr:nvCxnSpPr>
        <xdr:cNvPr id="494" name="直線コネクタ 493"/>
        <xdr:cNvCxnSpPr/>
      </xdr:nvCxnSpPr>
      <xdr:spPr>
        <a:xfrm>
          <a:off x="20434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xdr:rowOff>
    </xdr:from>
    <xdr:to>
      <xdr:col>102</xdr:col>
      <xdr:colOff>165100</xdr:colOff>
      <xdr:row>41</xdr:row>
      <xdr:rowOff>107950</xdr:rowOff>
    </xdr:to>
    <xdr:sp macro="" textlink="">
      <xdr:nvSpPr>
        <xdr:cNvPr id="495" name="楕円 494"/>
        <xdr:cNvSpPr/>
      </xdr:nvSpPr>
      <xdr:spPr>
        <a:xfrm>
          <a:off x="19494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57150</xdr:rowOff>
    </xdr:from>
    <xdr:to>
      <xdr:col>107</xdr:col>
      <xdr:colOff>50800</xdr:colOff>
      <xdr:row>41</xdr:row>
      <xdr:rowOff>72390</xdr:rowOff>
    </xdr:to>
    <xdr:cxnSp macro="">
      <xdr:nvCxnSpPr>
        <xdr:cNvPr id="496" name="直線コネクタ 495"/>
        <xdr:cNvCxnSpPr/>
      </xdr:nvCxnSpPr>
      <xdr:spPr>
        <a:xfrm>
          <a:off x="19545300" y="7086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13970</xdr:rowOff>
    </xdr:from>
    <xdr:to>
      <xdr:col>98</xdr:col>
      <xdr:colOff>38100</xdr:colOff>
      <xdr:row>41</xdr:row>
      <xdr:rowOff>115570</xdr:rowOff>
    </xdr:to>
    <xdr:sp macro="" textlink="">
      <xdr:nvSpPr>
        <xdr:cNvPr id="497" name="楕円 496"/>
        <xdr:cNvSpPr/>
      </xdr:nvSpPr>
      <xdr:spPr>
        <a:xfrm>
          <a:off x="18605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57150</xdr:rowOff>
    </xdr:from>
    <xdr:to>
      <xdr:col>102</xdr:col>
      <xdr:colOff>114300</xdr:colOff>
      <xdr:row>41</xdr:row>
      <xdr:rowOff>64770</xdr:rowOff>
    </xdr:to>
    <xdr:cxnSp macro="">
      <xdr:nvCxnSpPr>
        <xdr:cNvPr id="498" name="直線コネクタ 497"/>
        <xdr:cNvCxnSpPr/>
      </xdr:nvCxnSpPr>
      <xdr:spPr>
        <a:xfrm flipV="1">
          <a:off x="18656300" y="7086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114317</xdr:rowOff>
    </xdr:from>
    <xdr:ext cx="469744" cy="259045"/>
    <xdr:sp macro="" textlink="">
      <xdr:nvSpPr>
        <xdr:cNvPr id="503" name="n_1mainValue【認定こども園・幼稚園・保育所】&#10;一人当たり面積"/>
        <xdr:cNvSpPr txBox="1"/>
      </xdr:nvSpPr>
      <xdr:spPr>
        <a:xfrm>
          <a:off x="21075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114317</xdr:rowOff>
    </xdr:from>
    <xdr:ext cx="469744" cy="259045"/>
    <xdr:sp macro="" textlink="">
      <xdr:nvSpPr>
        <xdr:cNvPr id="504" name="n_2mainValue【認定こども園・幼稚園・保育所】&#10;一人当たり面積"/>
        <xdr:cNvSpPr txBox="1"/>
      </xdr:nvSpPr>
      <xdr:spPr>
        <a:xfrm>
          <a:off x="20199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99077</xdr:rowOff>
    </xdr:from>
    <xdr:ext cx="469744" cy="259045"/>
    <xdr:sp macro="" textlink="">
      <xdr:nvSpPr>
        <xdr:cNvPr id="505" name="n_3mainValue【認定こども園・幼稚園・保育所】&#10;一人当たり面積"/>
        <xdr:cNvSpPr txBox="1"/>
      </xdr:nvSpPr>
      <xdr:spPr>
        <a:xfrm>
          <a:off x="19310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106697</xdr:rowOff>
    </xdr:from>
    <xdr:ext cx="469744" cy="259045"/>
    <xdr:sp macro="" textlink="">
      <xdr:nvSpPr>
        <xdr:cNvPr id="506" name="n_4mainValue【認定こども園・幼稚園・保育所】&#10;一人当たり面積"/>
        <xdr:cNvSpPr txBox="1"/>
      </xdr:nvSpPr>
      <xdr:spPr>
        <a:xfrm>
          <a:off x="18421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93218</xdr:rowOff>
    </xdr:from>
    <xdr:to>
      <xdr:col>85</xdr:col>
      <xdr:colOff>177800</xdr:colOff>
      <xdr:row>62</xdr:row>
      <xdr:rowOff>23368</xdr:rowOff>
    </xdr:to>
    <xdr:sp macro="" textlink="">
      <xdr:nvSpPr>
        <xdr:cNvPr id="545" name="楕円 544"/>
        <xdr:cNvSpPr/>
      </xdr:nvSpPr>
      <xdr:spPr>
        <a:xfrm>
          <a:off x="16268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116095</xdr:rowOff>
    </xdr:from>
    <xdr:ext cx="405111" cy="259045"/>
    <xdr:sp macro="" textlink="">
      <xdr:nvSpPr>
        <xdr:cNvPr id="546" name="【学校施設】&#10;有形固定資産減価償却率該当値テキスト"/>
        <xdr:cNvSpPr txBox="1"/>
      </xdr:nvSpPr>
      <xdr:spPr>
        <a:xfrm>
          <a:off x="16357600" y="1040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81788</xdr:rowOff>
    </xdr:from>
    <xdr:to>
      <xdr:col>81</xdr:col>
      <xdr:colOff>101600</xdr:colOff>
      <xdr:row>62</xdr:row>
      <xdr:rowOff>11938</xdr:rowOff>
    </xdr:to>
    <xdr:sp macro="" textlink="">
      <xdr:nvSpPr>
        <xdr:cNvPr id="547" name="楕円 546"/>
        <xdr:cNvSpPr/>
      </xdr:nvSpPr>
      <xdr:spPr>
        <a:xfrm>
          <a:off x="15430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132588</xdr:rowOff>
    </xdr:from>
    <xdr:to>
      <xdr:col>85</xdr:col>
      <xdr:colOff>127000</xdr:colOff>
      <xdr:row>61</xdr:row>
      <xdr:rowOff>144018</xdr:rowOff>
    </xdr:to>
    <xdr:cxnSp macro="">
      <xdr:nvCxnSpPr>
        <xdr:cNvPr id="548" name="直線コネクタ 547"/>
        <xdr:cNvCxnSpPr/>
      </xdr:nvCxnSpPr>
      <xdr:spPr>
        <a:xfrm>
          <a:off x="15481300" y="1059103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77216</xdr:rowOff>
    </xdr:from>
    <xdr:to>
      <xdr:col>76</xdr:col>
      <xdr:colOff>165100</xdr:colOff>
      <xdr:row>62</xdr:row>
      <xdr:rowOff>7366</xdr:rowOff>
    </xdr:to>
    <xdr:sp macro="" textlink="">
      <xdr:nvSpPr>
        <xdr:cNvPr id="549" name="楕円 548"/>
        <xdr:cNvSpPr/>
      </xdr:nvSpPr>
      <xdr:spPr>
        <a:xfrm>
          <a:off x="14541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128016</xdr:rowOff>
    </xdr:from>
    <xdr:to>
      <xdr:col>81</xdr:col>
      <xdr:colOff>50800</xdr:colOff>
      <xdr:row>61</xdr:row>
      <xdr:rowOff>132588</xdr:rowOff>
    </xdr:to>
    <xdr:cxnSp macro="">
      <xdr:nvCxnSpPr>
        <xdr:cNvPr id="550" name="直線コネクタ 549"/>
        <xdr:cNvCxnSpPr/>
      </xdr:nvCxnSpPr>
      <xdr:spPr>
        <a:xfrm>
          <a:off x="14592300" y="105864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551" name="楕円 550"/>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128016</xdr:rowOff>
    </xdr:from>
    <xdr:to>
      <xdr:col>76</xdr:col>
      <xdr:colOff>114300</xdr:colOff>
      <xdr:row>61</xdr:row>
      <xdr:rowOff>148590</xdr:rowOff>
    </xdr:to>
    <xdr:cxnSp macro="">
      <xdr:nvCxnSpPr>
        <xdr:cNvPr id="552" name="直線コネクタ 551"/>
        <xdr:cNvCxnSpPr/>
      </xdr:nvCxnSpPr>
      <xdr:spPr>
        <a:xfrm flipV="1">
          <a:off x="13703300" y="105864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79502</xdr:rowOff>
    </xdr:from>
    <xdr:to>
      <xdr:col>67</xdr:col>
      <xdr:colOff>101600</xdr:colOff>
      <xdr:row>62</xdr:row>
      <xdr:rowOff>9652</xdr:rowOff>
    </xdr:to>
    <xdr:sp macro="" textlink="">
      <xdr:nvSpPr>
        <xdr:cNvPr id="553" name="楕円 552"/>
        <xdr:cNvSpPr/>
      </xdr:nvSpPr>
      <xdr:spPr>
        <a:xfrm>
          <a:off x="12763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130302</xdr:rowOff>
    </xdr:from>
    <xdr:to>
      <xdr:col>71</xdr:col>
      <xdr:colOff>177800</xdr:colOff>
      <xdr:row>61</xdr:row>
      <xdr:rowOff>148590</xdr:rowOff>
    </xdr:to>
    <xdr:cxnSp macro="">
      <xdr:nvCxnSpPr>
        <xdr:cNvPr id="554" name="直線コネクタ 553"/>
        <xdr:cNvCxnSpPr/>
      </xdr:nvCxnSpPr>
      <xdr:spPr>
        <a:xfrm>
          <a:off x="12814300" y="10588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55" name="n_1aveValue【学校施設】&#10;有形固定資産減価償却率"/>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56" name="n_2aveValue【学校施設】&#10;有形固定資産減価償却率"/>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57" name="n_3ave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58" name="n_4aveValue【学校施設】&#10;有形固定資産減価償却率"/>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28465</xdr:rowOff>
    </xdr:from>
    <xdr:ext cx="405111" cy="259045"/>
    <xdr:sp macro="" textlink="">
      <xdr:nvSpPr>
        <xdr:cNvPr id="559" name="n_1mainValue【学校施設】&#10;有形固定資産減価償却率"/>
        <xdr:cNvSpPr txBox="1"/>
      </xdr:nvSpPr>
      <xdr:spPr>
        <a:xfrm>
          <a:off x="152660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23893</xdr:rowOff>
    </xdr:from>
    <xdr:ext cx="405111" cy="259045"/>
    <xdr:sp macro="" textlink="">
      <xdr:nvSpPr>
        <xdr:cNvPr id="560" name="n_2mainValue【学校施設】&#10;有形固定資産減価償却率"/>
        <xdr:cNvSpPr txBox="1"/>
      </xdr:nvSpPr>
      <xdr:spPr>
        <a:xfrm>
          <a:off x="14389744" y="1031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44467</xdr:rowOff>
    </xdr:from>
    <xdr:ext cx="405111" cy="259045"/>
    <xdr:sp macro="" textlink="">
      <xdr:nvSpPr>
        <xdr:cNvPr id="561" name="n_3mainValue【学校施設】&#10;有形固定資産減価償却率"/>
        <xdr:cNvSpPr txBox="1"/>
      </xdr:nvSpPr>
      <xdr:spPr>
        <a:xfrm>
          <a:off x="13500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26179</xdr:rowOff>
    </xdr:from>
    <xdr:ext cx="405111" cy="259045"/>
    <xdr:sp macro="" textlink="">
      <xdr:nvSpPr>
        <xdr:cNvPr id="562" name="n_4mainValue【学校施設】&#10;有形固定資産減価償却率"/>
        <xdr:cNvSpPr txBox="1"/>
      </xdr:nvSpPr>
      <xdr:spPr>
        <a:xfrm>
          <a:off x="12611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594" name="【学校施設】&#10;一人当たり面積平均値テキスト"/>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130447</xdr:rowOff>
    </xdr:from>
    <xdr:to>
      <xdr:col>116</xdr:col>
      <xdr:colOff>114300</xdr:colOff>
      <xdr:row>56</xdr:row>
      <xdr:rowOff>60597</xdr:rowOff>
    </xdr:to>
    <xdr:sp macro="" textlink="">
      <xdr:nvSpPr>
        <xdr:cNvPr id="605" name="楕円 604"/>
        <xdr:cNvSpPr/>
      </xdr:nvSpPr>
      <xdr:spPr>
        <a:xfrm>
          <a:off x="221107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45374</xdr:rowOff>
    </xdr:from>
    <xdr:ext cx="469744" cy="259045"/>
    <xdr:sp macro="" textlink="">
      <xdr:nvSpPr>
        <xdr:cNvPr id="606" name="【学校施設】&#10;一人当たり面積該当値テキスト"/>
        <xdr:cNvSpPr txBox="1"/>
      </xdr:nvSpPr>
      <xdr:spPr>
        <a:xfrm>
          <a:off x="22199600" y="94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158750</xdr:rowOff>
    </xdr:from>
    <xdr:to>
      <xdr:col>112</xdr:col>
      <xdr:colOff>38100</xdr:colOff>
      <xdr:row>56</xdr:row>
      <xdr:rowOff>88900</xdr:rowOff>
    </xdr:to>
    <xdr:sp macro="" textlink="">
      <xdr:nvSpPr>
        <xdr:cNvPr id="607" name="楕円 606"/>
        <xdr:cNvSpPr/>
      </xdr:nvSpPr>
      <xdr:spPr>
        <a:xfrm>
          <a:off x="2127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9797</xdr:rowOff>
    </xdr:from>
    <xdr:to>
      <xdr:col>116</xdr:col>
      <xdr:colOff>63500</xdr:colOff>
      <xdr:row>56</xdr:row>
      <xdr:rowOff>38100</xdr:rowOff>
    </xdr:to>
    <xdr:cxnSp macro="">
      <xdr:nvCxnSpPr>
        <xdr:cNvPr id="608" name="直線コネクタ 607"/>
        <xdr:cNvCxnSpPr/>
      </xdr:nvCxnSpPr>
      <xdr:spPr>
        <a:xfrm flipV="1">
          <a:off x="21323300" y="9610997"/>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5806</xdr:rowOff>
    </xdr:from>
    <xdr:to>
      <xdr:col>107</xdr:col>
      <xdr:colOff>101600</xdr:colOff>
      <xdr:row>56</xdr:row>
      <xdr:rowOff>107406</xdr:rowOff>
    </xdr:to>
    <xdr:sp macro="" textlink="">
      <xdr:nvSpPr>
        <xdr:cNvPr id="609" name="楕円 608"/>
        <xdr:cNvSpPr/>
      </xdr:nvSpPr>
      <xdr:spPr>
        <a:xfrm>
          <a:off x="20383500" y="96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38100</xdr:rowOff>
    </xdr:from>
    <xdr:to>
      <xdr:col>111</xdr:col>
      <xdr:colOff>177800</xdr:colOff>
      <xdr:row>56</xdr:row>
      <xdr:rowOff>56606</xdr:rowOff>
    </xdr:to>
    <xdr:cxnSp macro="">
      <xdr:nvCxnSpPr>
        <xdr:cNvPr id="610" name="直線コネクタ 609"/>
        <xdr:cNvCxnSpPr/>
      </xdr:nvCxnSpPr>
      <xdr:spPr>
        <a:xfrm flipV="1">
          <a:off x="20434300" y="9639300"/>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33020</xdr:rowOff>
    </xdr:from>
    <xdr:to>
      <xdr:col>102</xdr:col>
      <xdr:colOff>165100</xdr:colOff>
      <xdr:row>56</xdr:row>
      <xdr:rowOff>134620</xdr:rowOff>
    </xdr:to>
    <xdr:sp macro="" textlink="">
      <xdr:nvSpPr>
        <xdr:cNvPr id="611" name="楕円 610"/>
        <xdr:cNvSpPr/>
      </xdr:nvSpPr>
      <xdr:spPr>
        <a:xfrm>
          <a:off x="19494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56606</xdr:rowOff>
    </xdr:from>
    <xdr:to>
      <xdr:col>107</xdr:col>
      <xdr:colOff>50800</xdr:colOff>
      <xdr:row>56</xdr:row>
      <xdr:rowOff>83820</xdr:rowOff>
    </xdr:to>
    <xdr:cxnSp macro="">
      <xdr:nvCxnSpPr>
        <xdr:cNvPr id="612" name="直線コネクタ 611"/>
        <xdr:cNvCxnSpPr/>
      </xdr:nvCxnSpPr>
      <xdr:spPr>
        <a:xfrm flipV="1">
          <a:off x="19545300" y="9657806"/>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82550</xdr:rowOff>
    </xdr:from>
    <xdr:to>
      <xdr:col>98</xdr:col>
      <xdr:colOff>38100</xdr:colOff>
      <xdr:row>58</xdr:row>
      <xdr:rowOff>12700</xdr:rowOff>
    </xdr:to>
    <xdr:sp macro="" textlink="">
      <xdr:nvSpPr>
        <xdr:cNvPr id="613" name="楕円 612"/>
        <xdr:cNvSpPr/>
      </xdr:nvSpPr>
      <xdr:spPr>
        <a:xfrm>
          <a:off x="18605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83820</xdr:rowOff>
    </xdr:from>
    <xdr:to>
      <xdr:col>102</xdr:col>
      <xdr:colOff>114300</xdr:colOff>
      <xdr:row>57</xdr:row>
      <xdr:rowOff>133350</xdr:rowOff>
    </xdr:to>
    <xdr:cxnSp macro="">
      <xdr:nvCxnSpPr>
        <xdr:cNvPr id="614" name="直線コネクタ 613"/>
        <xdr:cNvCxnSpPr/>
      </xdr:nvCxnSpPr>
      <xdr:spPr>
        <a:xfrm flipV="1">
          <a:off x="18656300" y="96850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100710</xdr:rowOff>
    </xdr:from>
    <xdr:ext cx="469744" cy="259045"/>
    <xdr:sp macro="" textlink="">
      <xdr:nvSpPr>
        <xdr:cNvPr id="615" name="n_1aveValue【学校施設】&#10;一人当たり面積"/>
        <xdr:cNvSpPr txBox="1"/>
      </xdr:nvSpPr>
      <xdr:spPr>
        <a:xfrm>
          <a:off x="21075727" y="103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129012</xdr:rowOff>
    </xdr:from>
    <xdr:ext cx="469744" cy="259045"/>
    <xdr:sp macro="" textlink="">
      <xdr:nvSpPr>
        <xdr:cNvPr id="616" name="n_2aveValue【学校施設】&#10;一人当たり面積"/>
        <xdr:cNvSpPr txBox="1"/>
      </xdr:nvSpPr>
      <xdr:spPr>
        <a:xfrm>
          <a:off x="20199427" y="104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macro="" textlink="">
      <xdr:nvSpPr>
        <xdr:cNvPr id="617" name="n_3aveValue【学校施設】&#10;一人当たり面積"/>
        <xdr:cNvSpPr txBox="1"/>
      </xdr:nvSpPr>
      <xdr:spPr>
        <a:xfrm>
          <a:off x="19310427" y="104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114861</xdr:rowOff>
    </xdr:from>
    <xdr:ext cx="469744" cy="259045"/>
    <xdr:sp macro="" textlink="">
      <xdr:nvSpPr>
        <xdr:cNvPr id="618" name="n_4aveValue【学校施設】&#10;一人当たり面積"/>
        <xdr:cNvSpPr txBox="1"/>
      </xdr:nvSpPr>
      <xdr:spPr>
        <a:xfrm>
          <a:off x="18421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105427</xdr:rowOff>
    </xdr:from>
    <xdr:ext cx="469744" cy="259045"/>
    <xdr:sp macro="" textlink="">
      <xdr:nvSpPr>
        <xdr:cNvPr id="619" name="n_1mainValue【学校施設】&#10;一人当たり面積"/>
        <xdr:cNvSpPr txBox="1"/>
      </xdr:nvSpPr>
      <xdr:spPr>
        <a:xfrm>
          <a:off x="210757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123933</xdr:rowOff>
    </xdr:from>
    <xdr:ext cx="469744" cy="259045"/>
    <xdr:sp macro="" textlink="">
      <xdr:nvSpPr>
        <xdr:cNvPr id="620" name="n_2mainValue【学校施設】&#10;一人当たり面積"/>
        <xdr:cNvSpPr txBox="1"/>
      </xdr:nvSpPr>
      <xdr:spPr>
        <a:xfrm>
          <a:off x="20199427" y="938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151147</xdr:rowOff>
    </xdr:from>
    <xdr:ext cx="469744" cy="259045"/>
    <xdr:sp macro="" textlink="">
      <xdr:nvSpPr>
        <xdr:cNvPr id="621" name="n_3mainValue【学校施設】&#10;一人当たり面積"/>
        <xdr:cNvSpPr txBox="1"/>
      </xdr:nvSpPr>
      <xdr:spPr>
        <a:xfrm>
          <a:off x="193104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29227</xdr:rowOff>
    </xdr:from>
    <xdr:ext cx="469744" cy="259045"/>
    <xdr:sp macro="" textlink="">
      <xdr:nvSpPr>
        <xdr:cNvPr id="622" name="n_4mainValue【学校施設】&#10;一人当たり面積"/>
        <xdr:cNvSpPr txBox="1"/>
      </xdr:nvSpPr>
      <xdr:spPr>
        <a:xfrm>
          <a:off x="18421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663" name="楕円 662"/>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114316</xdr:rowOff>
    </xdr:from>
    <xdr:ext cx="405111" cy="259045"/>
    <xdr:sp macro="" textlink="">
      <xdr:nvSpPr>
        <xdr:cNvPr id="664" name="【児童館】&#10;有形固定資産減価償却率該当値テキスト"/>
        <xdr:cNvSpPr txBox="1"/>
      </xdr:nvSpPr>
      <xdr:spPr>
        <a:xfrm>
          <a:off x="16357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99695</xdr:rowOff>
    </xdr:from>
    <xdr:to>
      <xdr:col>81</xdr:col>
      <xdr:colOff>101600</xdr:colOff>
      <xdr:row>82</xdr:row>
      <xdr:rowOff>29845</xdr:rowOff>
    </xdr:to>
    <xdr:sp macro="" textlink="">
      <xdr:nvSpPr>
        <xdr:cNvPr id="665" name="楕円 664"/>
        <xdr:cNvSpPr/>
      </xdr:nvSpPr>
      <xdr:spPr>
        <a:xfrm>
          <a:off x="15430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150495</xdr:rowOff>
    </xdr:from>
    <xdr:to>
      <xdr:col>85</xdr:col>
      <xdr:colOff>127000</xdr:colOff>
      <xdr:row>82</xdr:row>
      <xdr:rowOff>15239</xdr:rowOff>
    </xdr:to>
    <xdr:cxnSp macro="">
      <xdr:nvCxnSpPr>
        <xdr:cNvPr id="666" name="直線コネクタ 665"/>
        <xdr:cNvCxnSpPr/>
      </xdr:nvCxnSpPr>
      <xdr:spPr>
        <a:xfrm>
          <a:off x="15481300" y="140379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67" name="楕円 666"/>
        <xdr:cNvSpPr/>
      </xdr:nvSpPr>
      <xdr:spPr>
        <a:xfrm>
          <a:off x="14541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114300</xdr:rowOff>
    </xdr:from>
    <xdr:to>
      <xdr:col>81</xdr:col>
      <xdr:colOff>50800</xdr:colOff>
      <xdr:row>81</xdr:row>
      <xdr:rowOff>150495</xdr:rowOff>
    </xdr:to>
    <xdr:cxnSp macro="">
      <xdr:nvCxnSpPr>
        <xdr:cNvPr id="668" name="直線コネクタ 667"/>
        <xdr:cNvCxnSpPr/>
      </xdr:nvCxnSpPr>
      <xdr:spPr>
        <a:xfrm>
          <a:off x="14592300" y="1400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27305</xdr:rowOff>
    </xdr:from>
    <xdr:to>
      <xdr:col>72</xdr:col>
      <xdr:colOff>38100</xdr:colOff>
      <xdr:row>81</xdr:row>
      <xdr:rowOff>128905</xdr:rowOff>
    </xdr:to>
    <xdr:sp macro="" textlink="">
      <xdr:nvSpPr>
        <xdr:cNvPr id="669" name="楕円 668"/>
        <xdr:cNvSpPr/>
      </xdr:nvSpPr>
      <xdr:spPr>
        <a:xfrm>
          <a:off x="13652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78105</xdr:rowOff>
    </xdr:from>
    <xdr:to>
      <xdr:col>76</xdr:col>
      <xdr:colOff>114300</xdr:colOff>
      <xdr:row>81</xdr:row>
      <xdr:rowOff>114300</xdr:rowOff>
    </xdr:to>
    <xdr:cxnSp macro="">
      <xdr:nvCxnSpPr>
        <xdr:cNvPr id="670" name="直線コネクタ 669"/>
        <xdr:cNvCxnSpPr/>
      </xdr:nvCxnSpPr>
      <xdr:spPr>
        <a:xfrm>
          <a:off x="13703300" y="139655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162561</xdr:rowOff>
    </xdr:from>
    <xdr:to>
      <xdr:col>67</xdr:col>
      <xdr:colOff>101600</xdr:colOff>
      <xdr:row>81</xdr:row>
      <xdr:rowOff>92711</xdr:rowOff>
    </xdr:to>
    <xdr:sp macro="" textlink="">
      <xdr:nvSpPr>
        <xdr:cNvPr id="671" name="楕円 670"/>
        <xdr:cNvSpPr/>
      </xdr:nvSpPr>
      <xdr:spPr>
        <a:xfrm>
          <a:off x="12763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41911</xdr:rowOff>
    </xdr:from>
    <xdr:to>
      <xdr:col>71</xdr:col>
      <xdr:colOff>177800</xdr:colOff>
      <xdr:row>81</xdr:row>
      <xdr:rowOff>78105</xdr:rowOff>
    </xdr:to>
    <xdr:cxnSp macro="">
      <xdr:nvCxnSpPr>
        <xdr:cNvPr id="672" name="直線コネクタ 671"/>
        <xdr:cNvCxnSpPr/>
      </xdr:nvCxnSpPr>
      <xdr:spPr>
        <a:xfrm>
          <a:off x="12814300" y="139293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41927</xdr:rowOff>
    </xdr:from>
    <xdr:ext cx="405111" cy="259045"/>
    <xdr:sp macro="" textlink="">
      <xdr:nvSpPr>
        <xdr:cNvPr id="673" name="n_1aveValue【児童館】&#10;有形固定資産減価償却率"/>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674" name="n_2aveValue【児童館】&#10;有形固定資産減価償却率"/>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675" name="n_3aveValue【児童館】&#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121938</xdr:rowOff>
    </xdr:from>
    <xdr:ext cx="405111" cy="259045"/>
    <xdr:sp macro="" textlink="">
      <xdr:nvSpPr>
        <xdr:cNvPr id="676" name="n_4aveValue【児童館】&#10;有形固定資産減価償却率"/>
        <xdr:cNvSpPr txBox="1"/>
      </xdr:nvSpPr>
      <xdr:spPr>
        <a:xfrm>
          <a:off x="12611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46372</xdr:rowOff>
    </xdr:from>
    <xdr:ext cx="405111" cy="259045"/>
    <xdr:sp macro="" textlink="">
      <xdr:nvSpPr>
        <xdr:cNvPr id="677" name="n_1mainValue【児童館】&#10;有形固定資産減価償却率"/>
        <xdr:cNvSpPr txBox="1"/>
      </xdr:nvSpPr>
      <xdr:spPr>
        <a:xfrm>
          <a:off x="15266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8" name="n_2main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145432</xdr:rowOff>
    </xdr:from>
    <xdr:ext cx="405111" cy="259045"/>
    <xdr:sp macro="" textlink="">
      <xdr:nvSpPr>
        <xdr:cNvPr id="679" name="n_3mainValue【児童館】&#10;有形固定資産減価償却率"/>
        <xdr:cNvSpPr txBox="1"/>
      </xdr:nvSpPr>
      <xdr:spPr>
        <a:xfrm>
          <a:off x="13500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109238</xdr:rowOff>
    </xdr:from>
    <xdr:ext cx="405111" cy="259045"/>
    <xdr:sp macro="" textlink="">
      <xdr:nvSpPr>
        <xdr:cNvPr id="680" name="n_4mainValue【児童館】&#10;有形固定資産減価償却率"/>
        <xdr:cNvSpPr txBox="1"/>
      </xdr:nvSpPr>
      <xdr:spPr>
        <a:xfrm>
          <a:off x="12611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7"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18" name="楕円 717"/>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19"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0" name="楕円 719"/>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21" name="直線コネクタ 720"/>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2" name="楕円 721"/>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23" name="直線コネクタ 722"/>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4" name="楕円 723"/>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5" name="直線コネクタ 724"/>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6" name="楕円 725"/>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27" name="直線コネクタ 726"/>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9"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0"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1"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2"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3"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4"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5"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5"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57786</xdr:rowOff>
    </xdr:from>
    <xdr:to>
      <xdr:col>85</xdr:col>
      <xdr:colOff>177800</xdr:colOff>
      <xdr:row>107</xdr:row>
      <xdr:rowOff>159386</xdr:rowOff>
    </xdr:to>
    <xdr:sp macro="" textlink="">
      <xdr:nvSpPr>
        <xdr:cNvPr id="776" name="楕円 775"/>
        <xdr:cNvSpPr/>
      </xdr:nvSpPr>
      <xdr:spPr>
        <a:xfrm>
          <a:off x="16268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144163</xdr:rowOff>
    </xdr:from>
    <xdr:ext cx="405111" cy="259045"/>
    <xdr:sp macro="" textlink="">
      <xdr:nvSpPr>
        <xdr:cNvPr id="777" name="【公民館】&#10;有形固定資産減価償却率該当値テキスト"/>
        <xdr:cNvSpPr txBox="1"/>
      </xdr:nvSpPr>
      <xdr:spPr>
        <a:xfrm>
          <a:off x="16357600" y="1831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17780</xdr:rowOff>
    </xdr:from>
    <xdr:to>
      <xdr:col>81</xdr:col>
      <xdr:colOff>101600</xdr:colOff>
      <xdr:row>107</xdr:row>
      <xdr:rowOff>119380</xdr:rowOff>
    </xdr:to>
    <xdr:sp macro="" textlink="">
      <xdr:nvSpPr>
        <xdr:cNvPr id="778" name="楕円 777"/>
        <xdr:cNvSpPr/>
      </xdr:nvSpPr>
      <xdr:spPr>
        <a:xfrm>
          <a:off x="15430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68580</xdr:rowOff>
    </xdr:from>
    <xdr:to>
      <xdr:col>85</xdr:col>
      <xdr:colOff>127000</xdr:colOff>
      <xdr:row>107</xdr:row>
      <xdr:rowOff>108586</xdr:rowOff>
    </xdr:to>
    <xdr:cxnSp macro="">
      <xdr:nvCxnSpPr>
        <xdr:cNvPr id="779" name="直線コネクタ 778"/>
        <xdr:cNvCxnSpPr/>
      </xdr:nvCxnSpPr>
      <xdr:spPr>
        <a:xfrm>
          <a:off x="15481300" y="184137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149225</xdr:rowOff>
    </xdr:from>
    <xdr:to>
      <xdr:col>76</xdr:col>
      <xdr:colOff>165100</xdr:colOff>
      <xdr:row>107</xdr:row>
      <xdr:rowOff>79375</xdr:rowOff>
    </xdr:to>
    <xdr:sp macro="" textlink="">
      <xdr:nvSpPr>
        <xdr:cNvPr id="780" name="楕円 779"/>
        <xdr:cNvSpPr/>
      </xdr:nvSpPr>
      <xdr:spPr>
        <a:xfrm>
          <a:off x="14541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28575</xdr:rowOff>
    </xdr:from>
    <xdr:to>
      <xdr:col>81</xdr:col>
      <xdr:colOff>50800</xdr:colOff>
      <xdr:row>107</xdr:row>
      <xdr:rowOff>68580</xdr:rowOff>
    </xdr:to>
    <xdr:cxnSp macro="">
      <xdr:nvCxnSpPr>
        <xdr:cNvPr id="781" name="直線コネクタ 780"/>
        <xdr:cNvCxnSpPr/>
      </xdr:nvCxnSpPr>
      <xdr:spPr>
        <a:xfrm>
          <a:off x="14592300" y="18373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145414</xdr:rowOff>
    </xdr:from>
    <xdr:to>
      <xdr:col>72</xdr:col>
      <xdr:colOff>38100</xdr:colOff>
      <xdr:row>107</xdr:row>
      <xdr:rowOff>75564</xdr:rowOff>
    </xdr:to>
    <xdr:sp macro="" textlink="">
      <xdr:nvSpPr>
        <xdr:cNvPr id="782" name="楕円 781"/>
        <xdr:cNvSpPr/>
      </xdr:nvSpPr>
      <xdr:spPr>
        <a:xfrm>
          <a:off x="13652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24764</xdr:rowOff>
    </xdr:from>
    <xdr:to>
      <xdr:col>76</xdr:col>
      <xdr:colOff>114300</xdr:colOff>
      <xdr:row>107</xdr:row>
      <xdr:rowOff>28575</xdr:rowOff>
    </xdr:to>
    <xdr:cxnSp macro="">
      <xdr:nvCxnSpPr>
        <xdr:cNvPr id="783" name="直線コネクタ 782"/>
        <xdr:cNvCxnSpPr/>
      </xdr:nvCxnSpPr>
      <xdr:spPr>
        <a:xfrm>
          <a:off x="13703300" y="183699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107314</xdr:rowOff>
    </xdr:from>
    <xdr:to>
      <xdr:col>67</xdr:col>
      <xdr:colOff>101600</xdr:colOff>
      <xdr:row>107</xdr:row>
      <xdr:rowOff>37464</xdr:rowOff>
    </xdr:to>
    <xdr:sp macro="" textlink="">
      <xdr:nvSpPr>
        <xdr:cNvPr id="784" name="楕円 783"/>
        <xdr:cNvSpPr/>
      </xdr:nvSpPr>
      <xdr:spPr>
        <a:xfrm>
          <a:off x="12763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158114</xdr:rowOff>
    </xdr:from>
    <xdr:to>
      <xdr:col>71</xdr:col>
      <xdr:colOff>177800</xdr:colOff>
      <xdr:row>107</xdr:row>
      <xdr:rowOff>24764</xdr:rowOff>
    </xdr:to>
    <xdr:cxnSp macro="">
      <xdr:nvCxnSpPr>
        <xdr:cNvPr id="785" name="直線コネクタ 784"/>
        <xdr:cNvCxnSpPr/>
      </xdr:nvCxnSpPr>
      <xdr:spPr>
        <a:xfrm>
          <a:off x="12814300" y="18331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786" name="n_1aveValue【公民館】&#10;有形固定資産減価償却率"/>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7"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788" name="n_3aveValue【公民館】&#10;有形固定資産減価償却率"/>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89" name="n_4aveValue【公民館】&#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110507</xdr:rowOff>
    </xdr:from>
    <xdr:ext cx="405111" cy="259045"/>
    <xdr:sp macro="" textlink="">
      <xdr:nvSpPr>
        <xdr:cNvPr id="790" name="n_1mainValue【公民館】&#10;有形固定資産減価償却率"/>
        <xdr:cNvSpPr txBox="1"/>
      </xdr:nvSpPr>
      <xdr:spPr>
        <a:xfrm>
          <a:off x="152660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70502</xdr:rowOff>
    </xdr:from>
    <xdr:ext cx="405111" cy="259045"/>
    <xdr:sp macro="" textlink="">
      <xdr:nvSpPr>
        <xdr:cNvPr id="791" name="n_2mainValue【公民館】&#10;有形固定資産減価償却率"/>
        <xdr:cNvSpPr txBox="1"/>
      </xdr:nvSpPr>
      <xdr:spPr>
        <a:xfrm>
          <a:off x="143897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66691</xdr:rowOff>
    </xdr:from>
    <xdr:ext cx="405111" cy="259045"/>
    <xdr:sp macro="" textlink="">
      <xdr:nvSpPr>
        <xdr:cNvPr id="792" name="n_3mainValue【公民館】&#10;有形固定資産減価償却率"/>
        <xdr:cNvSpPr txBox="1"/>
      </xdr:nvSpPr>
      <xdr:spPr>
        <a:xfrm>
          <a:off x="13500744"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28591</xdr:rowOff>
    </xdr:from>
    <xdr:ext cx="405111" cy="259045"/>
    <xdr:sp macro="" textlink="">
      <xdr:nvSpPr>
        <xdr:cNvPr id="793" name="n_4mainValue【公民館】&#10;有形固定資産減価償却率"/>
        <xdr:cNvSpPr txBox="1"/>
      </xdr:nvSpPr>
      <xdr:spPr>
        <a:xfrm>
          <a:off x="12611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22" name="【公民館】&#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6" name="フローチャート: 判断 825"/>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833" name="楕円 832"/>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834" name="【公民館】&#10;一人当たり面積該当値テキスト"/>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835" name="楕円 834"/>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118111</xdr:rowOff>
    </xdr:to>
    <xdr:cxnSp macro="">
      <xdr:nvCxnSpPr>
        <xdr:cNvPr id="836" name="直線コネクタ 835"/>
        <xdr:cNvCxnSpPr/>
      </xdr:nvCxnSpPr>
      <xdr:spPr>
        <a:xfrm flipV="1">
          <a:off x="21323300" y="18455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837" name="楕円 836"/>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118111</xdr:rowOff>
    </xdr:to>
    <xdr:cxnSp macro="">
      <xdr:nvCxnSpPr>
        <xdr:cNvPr id="838" name="直線コネクタ 837"/>
        <xdr:cNvCxnSpPr/>
      </xdr:nvCxnSpPr>
      <xdr:spPr>
        <a:xfrm>
          <a:off x="20434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839" name="楕円 838"/>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107</xdr:row>
      <xdr:rowOff>118111</xdr:rowOff>
    </xdr:to>
    <xdr:cxnSp macro="">
      <xdr:nvCxnSpPr>
        <xdr:cNvPr id="840" name="直線コネクタ 839"/>
        <xdr:cNvCxnSpPr/>
      </xdr:nvCxnSpPr>
      <xdr:spPr>
        <a:xfrm>
          <a:off x="19545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841" name="楕円 840"/>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118111</xdr:rowOff>
    </xdr:from>
    <xdr:to>
      <xdr:col>102</xdr:col>
      <xdr:colOff>114300</xdr:colOff>
      <xdr:row>107</xdr:row>
      <xdr:rowOff>125730</xdr:rowOff>
    </xdr:to>
    <xdr:cxnSp macro="">
      <xdr:nvCxnSpPr>
        <xdr:cNvPr id="842" name="直線コネクタ 841"/>
        <xdr:cNvCxnSpPr/>
      </xdr:nvCxnSpPr>
      <xdr:spPr>
        <a:xfrm flipV="1">
          <a:off x="18656300" y="1846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843" name="n_1ave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845" name="n_3aveValue【公民館】&#10;一人当たり面積"/>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46"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847"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848" name="n_2mainValue【公民館】&#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849" name="n_3mainValue【公民館】&#10;一人当たり面積"/>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167657</xdr:rowOff>
    </xdr:from>
    <xdr:ext cx="469744" cy="259045"/>
    <xdr:sp macro="" textlink="">
      <xdr:nvSpPr>
        <xdr:cNvPr id="850" name="n_4mainValue【公民館】&#10;一人当たり面積"/>
        <xdr:cNvSpPr txBox="1"/>
      </xdr:nvSpPr>
      <xdr:spPr>
        <a:xfrm>
          <a:off x="18421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類似団体と比較して特に有形固定資産減価償却率が高くなっている施設は公民館であり、特に低くなっている施設は橋りょう・トンネルである。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公民館については、取得日から相当年数経過しているため、類似団体と比較して有形固定資産減価償却率が上回っている。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橋りょう・トンネルについては、これまでに計画的に補修工事等を行ってきていることにより、有形固定資産減価償却率が類似団体を下回っている。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119,352
118,906
868.02
75,934,099
71,960,873
2,543,985
33,171,044
56,172,738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74" name="楕円 73"/>
        <xdr:cNvSpPr/>
      </xdr:nvSpPr>
      <xdr:spPr>
        <a:xfrm>
          <a:off x="4584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74040</xdr:rowOff>
    </xdr:from>
    <xdr:ext cx="405111" cy="259045"/>
    <xdr:sp macro="" textlink="">
      <xdr:nvSpPr>
        <xdr:cNvPr id="75" name="【図書館】&#10;有形固定資産減価償却率該当値テキスト"/>
        <xdr:cNvSpPr txBox="1"/>
      </xdr:nvSpPr>
      <xdr:spPr>
        <a:xfrm>
          <a:off x="4673600"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6" name="楕円 75"/>
        <xdr:cNvSpPr/>
      </xdr:nvSpPr>
      <xdr:spPr>
        <a:xfrm>
          <a:off x="3746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112123</xdr:rowOff>
    </xdr:from>
    <xdr:to>
      <xdr:col>24</xdr:col>
      <xdr:colOff>63500</xdr:colOff>
      <xdr:row>37</xdr:row>
      <xdr:rowOff>146413</xdr:rowOff>
    </xdr:to>
    <xdr:cxnSp macro="">
      <xdr:nvCxnSpPr>
        <xdr:cNvPr id="77" name="直線コネクタ 76"/>
        <xdr:cNvCxnSpPr/>
      </xdr:nvCxnSpPr>
      <xdr:spPr>
        <a:xfrm>
          <a:off x="3797300" y="64557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27033</xdr:rowOff>
    </xdr:from>
    <xdr:to>
      <xdr:col>15</xdr:col>
      <xdr:colOff>101600</xdr:colOff>
      <xdr:row>37</xdr:row>
      <xdr:rowOff>128633</xdr:rowOff>
    </xdr:to>
    <xdr:sp macro="" textlink="">
      <xdr:nvSpPr>
        <xdr:cNvPr id="78" name="楕円 77"/>
        <xdr:cNvSpPr/>
      </xdr:nvSpPr>
      <xdr:spPr>
        <a:xfrm>
          <a:off x="2857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77833</xdr:rowOff>
    </xdr:from>
    <xdr:to>
      <xdr:col>19</xdr:col>
      <xdr:colOff>177800</xdr:colOff>
      <xdr:row>37</xdr:row>
      <xdr:rowOff>112123</xdr:rowOff>
    </xdr:to>
    <xdr:cxnSp macro="">
      <xdr:nvCxnSpPr>
        <xdr:cNvPr id="79" name="直線コネクタ 78"/>
        <xdr:cNvCxnSpPr/>
      </xdr:nvCxnSpPr>
      <xdr:spPr>
        <a:xfrm>
          <a:off x="2908300" y="64214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80" name="楕円 79"/>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77833</xdr:rowOff>
    </xdr:to>
    <xdr:cxnSp macro="">
      <xdr:nvCxnSpPr>
        <xdr:cNvPr id="81" name="直線コネクタ 80"/>
        <xdr:cNvCxnSpPr/>
      </xdr:nvCxnSpPr>
      <xdr:spPr>
        <a:xfrm>
          <a:off x="2019300" y="63855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2" name="楕円 81"/>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41910</xdr:rowOff>
    </xdr:to>
    <xdr:cxnSp macro="">
      <xdr:nvCxnSpPr>
        <xdr:cNvPr id="83" name="直線コネクタ 82"/>
        <xdr:cNvCxnSpPr/>
      </xdr:nvCxnSpPr>
      <xdr:spPr>
        <a:xfrm>
          <a:off x="1130300" y="6351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158949</xdr:rowOff>
    </xdr:from>
    <xdr:ext cx="405111" cy="259045"/>
    <xdr:sp macro="" textlink="">
      <xdr:nvSpPr>
        <xdr:cNvPr id="84" name="n_1aveValue【図書館】&#10;有形固定資産減価償却率"/>
        <xdr:cNvSpPr txBox="1"/>
      </xdr:nvSpPr>
      <xdr:spPr>
        <a:xfrm>
          <a:off x="3582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86" name="n_3aveValue【図書館】&#10;有形固定資産減価償却率"/>
        <xdr:cNvSpPr txBox="1"/>
      </xdr:nvSpPr>
      <xdr:spPr>
        <a:xfrm>
          <a:off x="1816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8000</xdr:rowOff>
    </xdr:from>
    <xdr:ext cx="405111" cy="259045"/>
    <xdr:sp macro="" textlink="">
      <xdr:nvSpPr>
        <xdr:cNvPr id="88" name="n_1mainValue【図書館】&#10;有形固定資産減価償却率"/>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9" name="n_2main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90" name="n_3main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91" name="n_4main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33" name="楕円 132"/>
        <xdr:cNvSpPr/>
      </xdr:nvSpPr>
      <xdr:spPr>
        <a:xfrm>
          <a:off x="104267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4734</xdr:rowOff>
    </xdr:from>
    <xdr:ext cx="469744" cy="259045"/>
    <xdr:sp macro="" textlink="">
      <xdr:nvSpPr>
        <xdr:cNvPr id="134" name="【図書館】&#10;一人当たり面積該当値テキスト"/>
        <xdr:cNvSpPr txBox="1"/>
      </xdr:nvSpPr>
      <xdr:spPr>
        <a:xfrm>
          <a:off x="10515600"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35" name="楕円 134"/>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32657</xdr:rowOff>
    </xdr:from>
    <xdr:to>
      <xdr:col>55</xdr:col>
      <xdr:colOff>0</xdr:colOff>
      <xdr:row>40</xdr:row>
      <xdr:rowOff>43543</xdr:rowOff>
    </xdr:to>
    <xdr:cxnSp macro="">
      <xdr:nvCxnSpPr>
        <xdr:cNvPr id="136" name="直線コネクタ 135"/>
        <xdr:cNvCxnSpPr/>
      </xdr:nvCxnSpPr>
      <xdr:spPr>
        <a:xfrm flipV="1">
          <a:off x="9639300" y="6890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37" name="楕円 136"/>
        <xdr:cNvSpPr/>
      </xdr:nvSpPr>
      <xdr:spPr>
        <a:xfrm>
          <a:off x="869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43543</xdr:rowOff>
    </xdr:to>
    <xdr:cxnSp macro="">
      <xdr:nvCxnSpPr>
        <xdr:cNvPr id="138" name="直線コネクタ 137"/>
        <xdr:cNvCxnSpPr/>
      </xdr:nvCxnSpPr>
      <xdr:spPr>
        <a:xfrm>
          <a:off x="8750300" y="690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3628</xdr:rowOff>
    </xdr:from>
    <xdr:to>
      <xdr:col>41</xdr:col>
      <xdr:colOff>101600</xdr:colOff>
      <xdr:row>40</xdr:row>
      <xdr:rowOff>105228</xdr:rowOff>
    </xdr:to>
    <xdr:sp macro="" textlink="">
      <xdr:nvSpPr>
        <xdr:cNvPr id="139" name="楕円 138"/>
        <xdr:cNvSpPr/>
      </xdr:nvSpPr>
      <xdr:spPr>
        <a:xfrm>
          <a:off x="7810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43543</xdr:rowOff>
    </xdr:from>
    <xdr:to>
      <xdr:col>45</xdr:col>
      <xdr:colOff>177800</xdr:colOff>
      <xdr:row>40</xdr:row>
      <xdr:rowOff>54428</xdr:rowOff>
    </xdr:to>
    <xdr:cxnSp macro="">
      <xdr:nvCxnSpPr>
        <xdr:cNvPr id="140" name="直線コネクタ 139"/>
        <xdr:cNvCxnSpPr/>
      </xdr:nvCxnSpPr>
      <xdr:spPr>
        <a:xfrm flipV="1">
          <a:off x="7861300" y="6901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3628</xdr:rowOff>
    </xdr:from>
    <xdr:to>
      <xdr:col>36</xdr:col>
      <xdr:colOff>165100</xdr:colOff>
      <xdr:row>40</xdr:row>
      <xdr:rowOff>105228</xdr:rowOff>
    </xdr:to>
    <xdr:sp macro="" textlink="">
      <xdr:nvSpPr>
        <xdr:cNvPr id="141" name="楕円 140"/>
        <xdr:cNvSpPr/>
      </xdr:nvSpPr>
      <xdr:spPr>
        <a:xfrm>
          <a:off x="6921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54428</xdr:rowOff>
    </xdr:from>
    <xdr:to>
      <xdr:col>41</xdr:col>
      <xdr:colOff>50800</xdr:colOff>
      <xdr:row>40</xdr:row>
      <xdr:rowOff>54428</xdr:rowOff>
    </xdr:to>
    <xdr:cxnSp macro="">
      <xdr:nvCxnSpPr>
        <xdr:cNvPr id="142" name="直線コネクタ 141"/>
        <xdr:cNvCxnSpPr/>
      </xdr:nvCxnSpPr>
      <xdr:spPr>
        <a:xfrm>
          <a:off x="6972300" y="6912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110870</xdr:rowOff>
    </xdr:from>
    <xdr:ext cx="469744" cy="259045"/>
    <xdr:sp macro="" textlink="">
      <xdr:nvSpPr>
        <xdr:cNvPr id="147" name="n_1main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8" name="n_2main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96355</xdr:rowOff>
    </xdr:from>
    <xdr:ext cx="469744" cy="259045"/>
    <xdr:sp macro="" textlink="">
      <xdr:nvSpPr>
        <xdr:cNvPr id="149" name="n_3mainValue【図書館】&#10;一人当たり面積"/>
        <xdr:cNvSpPr txBox="1"/>
      </xdr:nvSpPr>
      <xdr:spPr>
        <a:xfrm>
          <a:off x="7626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50" name="n_4mainValue【図書館】&#10;一人当たり面積"/>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23495</xdr:rowOff>
    </xdr:from>
    <xdr:to>
      <xdr:col>24</xdr:col>
      <xdr:colOff>114300</xdr:colOff>
      <xdr:row>62</xdr:row>
      <xdr:rowOff>125095</xdr:rowOff>
    </xdr:to>
    <xdr:sp macro="" textlink="">
      <xdr:nvSpPr>
        <xdr:cNvPr id="191" name="楕円 190"/>
        <xdr:cNvSpPr/>
      </xdr:nvSpPr>
      <xdr:spPr>
        <a:xfrm>
          <a:off x="4584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1922</xdr:rowOff>
    </xdr:from>
    <xdr:ext cx="405111" cy="259045"/>
    <xdr:sp macro="" textlink="">
      <xdr:nvSpPr>
        <xdr:cNvPr id="192" name="【体育館・プール】&#10;有形固定資産減価償却率該当値テキスト"/>
        <xdr:cNvSpPr txBox="1"/>
      </xdr:nvSpPr>
      <xdr:spPr>
        <a:xfrm>
          <a:off x="4673600"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93" name="楕円 192"/>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74295</xdr:rowOff>
    </xdr:to>
    <xdr:cxnSp macro="">
      <xdr:nvCxnSpPr>
        <xdr:cNvPr id="194" name="直線コネクタ 193"/>
        <xdr:cNvCxnSpPr/>
      </xdr:nvCxnSpPr>
      <xdr:spPr>
        <a:xfrm>
          <a:off x="3797300" y="106756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5" name="楕円 194"/>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45720</xdr:rowOff>
    </xdr:to>
    <xdr:cxnSp macro="">
      <xdr:nvCxnSpPr>
        <xdr:cNvPr id="196" name="直線コネクタ 195"/>
        <xdr:cNvCxnSpPr/>
      </xdr:nvCxnSpPr>
      <xdr:spPr>
        <a:xfrm>
          <a:off x="2908300" y="10641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97" name="楕円 196"/>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150495</xdr:rowOff>
    </xdr:from>
    <xdr:to>
      <xdr:col>15</xdr:col>
      <xdr:colOff>50800</xdr:colOff>
      <xdr:row>62</xdr:row>
      <xdr:rowOff>11430</xdr:rowOff>
    </xdr:to>
    <xdr:cxnSp macro="">
      <xdr:nvCxnSpPr>
        <xdr:cNvPr id="198" name="直線コネクタ 197"/>
        <xdr:cNvCxnSpPr/>
      </xdr:nvCxnSpPr>
      <xdr:spPr>
        <a:xfrm>
          <a:off x="2019300" y="1060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76835</xdr:rowOff>
    </xdr:from>
    <xdr:to>
      <xdr:col>6</xdr:col>
      <xdr:colOff>38100</xdr:colOff>
      <xdr:row>62</xdr:row>
      <xdr:rowOff>6985</xdr:rowOff>
    </xdr:to>
    <xdr:sp macro="" textlink="">
      <xdr:nvSpPr>
        <xdr:cNvPr id="199" name="楕円 198"/>
        <xdr:cNvSpPr/>
      </xdr:nvSpPr>
      <xdr:spPr>
        <a:xfrm>
          <a:off x="1079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127635</xdr:rowOff>
    </xdr:from>
    <xdr:to>
      <xdr:col>10</xdr:col>
      <xdr:colOff>114300</xdr:colOff>
      <xdr:row>61</xdr:row>
      <xdr:rowOff>150495</xdr:rowOff>
    </xdr:to>
    <xdr:cxnSp macro="">
      <xdr:nvCxnSpPr>
        <xdr:cNvPr id="200" name="直線コネクタ 199"/>
        <xdr:cNvCxnSpPr/>
      </xdr:nvCxnSpPr>
      <xdr:spPr>
        <a:xfrm>
          <a:off x="1130300" y="105860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205" name="n_1mainValue【体育館・プー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6" name="n_2mainValue【体育館・プー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20972</xdr:rowOff>
    </xdr:from>
    <xdr:ext cx="405111" cy="259045"/>
    <xdr:sp macro="" textlink="">
      <xdr:nvSpPr>
        <xdr:cNvPr id="207" name="n_3mainValue【体育館・プール】&#10;有形固定資産減価償却率"/>
        <xdr:cNvSpPr txBox="1"/>
      </xdr:nvSpPr>
      <xdr:spPr>
        <a:xfrm>
          <a:off x="1816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169562</xdr:rowOff>
    </xdr:from>
    <xdr:ext cx="405111" cy="259045"/>
    <xdr:sp macro="" textlink="">
      <xdr:nvSpPr>
        <xdr:cNvPr id="208" name="n_4mainValue【体育館・プール】&#10;有形固定資産減価償却率"/>
        <xdr:cNvSpPr txBox="1"/>
      </xdr:nvSpPr>
      <xdr:spPr>
        <a:xfrm>
          <a:off x="927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8" name="楕円 247"/>
        <xdr:cNvSpPr/>
      </xdr:nvSpPr>
      <xdr:spPr>
        <a:xfrm>
          <a:off x="10426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86377</xdr:rowOff>
    </xdr:from>
    <xdr:ext cx="469744" cy="259045"/>
    <xdr:sp macro="" textlink="">
      <xdr:nvSpPr>
        <xdr:cNvPr id="249" name="【体育館・プール】&#10;一人当たり面積該当値テキスト"/>
        <xdr:cNvSpPr txBox="1"/>
      </xdr:nvSpPr>
      <xdr:spPr>
        <a:xfrm>
          <a:off x="105156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71120</xdr:rowOff>
    </xdr:from>
    <xdr:to>
      <xdr:col>50</xdr:col>
      <xdr:colOff>165100</xdr:colOff>
      <xdr:row>62</xdr:row>
      <xdr:rowOff>1270</xdr:rowOff>
    </xdr:to>
    <xdr:sp macro="" textlink="">
      <xdr:nvSpPr>
        <xdr:cNvPr id="250" name="楕円 249"/>
        <xdr:cNvSpPr/>
      </xdr:nvSpPr>
      <xdr:spPr>
        <a:xfrm>
          <a:off x="9588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121920</xdr:rowOff>
    </xdr:to>
    <xdr:cxnSp macro="">
      <xdr:nvCxnSpPr>
        <xdr:cNvPr id="251" name="直線コネクタ 250"/>
        <xdr:cNvCxnSpPr/>
      </xdr:nvCxnSpPr>
      <xdr:spPr>
        <a:xfrm flipV="1">
          <a:off x="9639300" y="105727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52" name="楕円 251"/>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121920</xdr:rowOff>
    </xdr:from>
    <xdr:to>
      <xdr:col>50</xdr:col>
      <xdr:colOff>114300</xdr:colOff>
      <xdr:row>61</xdr:row>
      <xdr:rowOff>125730</xdr:rowOff>
    </xdr:to>
    <xdr:cxnSp macro="">
      <xdr:nvCxnSpPr>
        <xdr:cNvPr id="253" name="直線コネクタ 252"/>
        <xdr:cNvCxnSpPr/>
      </xdr:nvCxnSpPr>
      <xdr:spPr>
        <a:xfrm flipV="1">
          <a:off x="8750300" y="1058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54" name="楕円 253"/>
        <xdr:cNvSpPr/>
      </xdr:nvSpPr>
      <xdr:spPr>
        <a:xfrm>
          <a:off x="781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125730</xdr:rowOff>
    </xdr:from>
    <xdr:to>
      <xdr:col>45</xdr:col>
      <xdr:colOff>177800</xdr:colOff>
      <xdr:row>61</xdr:row>
      <xdr:rowOff>133350</xdr:rowOff>
    </xdr:to>
    <xdr:cxnSp macro="">
      <xdr:nvCxnSpPr>
        <xdr:cNvPr id="255" name="直線コネクタ 254"/>
        <xdr:cNvCxnSpPr/>
      </xdr:nvCxnSpPr>
      <xdr:spPr>
        <a:xfrm flipV="1">
          <a:off x="7861300" y="1058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86360</xdr:rowOff>
    </xdr:from>
    <xdr:to>
      <xdr:col>36</xdr:col>
      <xdr:colOff>165100</xdr:colOff>
      <xdr:row>62</xdr:row>
      <xdr:rowOff>16510</xdr:rowOff>
    </xdr:to>
    <xdr:sp macro="" textlink="">
      <xdr:nvSpPr>
        <xdr:cNvPr id="256" name="楕円 255"/>
        <xdr:cNvSpPr/>
      </xdr:nvSpPr>
      <xdr:spPr>
        <a:xfrm>
          <a:off x="692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133350</xdr:rowOff>
    </xdr:from>
    <xdr:to>
      <xdr:col>41</xdr:col>
      <xdr:colOff>50800</xdr:colOff>
      <xdr:row>61</xdr:row>
      <xdr:rowOff>137160</xdr:rowOff>
    </xdr:to>
    <xdr:cxnSp macro="">
      <xdr:nvCxnSpPr>
        <xdr:cNvPr id="257" name="直線コネクタ 256"/>
        <xdr:cNvCxnSpPr/>
      </xdr:nvCxnSpPr>
      <xdr:spPr>
        <a:xfrm flipV="1">
          <a:off x="6972300" y="1059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17797</xdr:rowOff>
    </xdr:from>
    <xdr:ext cx="469744" cy="259045"/>
    <xdr:sp macro="" textlink="">
      <xdr:nvSpPr>
        <xdr:cNvPr id="262" name="n_1mainValue【体育館・プール】&#10;一人当たり面積"/>
        <xdr:cNvSpPr txBox="1"/>
      </xdr:nvSpPr>
      <xdr:spPr>
        <a:xfrm>
          <a:off x="93917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63" name="n_2main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4" name="n_3mainValue【体育館・プール】&#10;一人当たり面積"/>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7637</xdr:rowOff>
    </xdr:from>
    <xdr:ext cx="469744" cy="259045"/>
    <xdr:sp macro="" textlink="">
      <xdr:nvSpPr>
        <xdr:cNvPr id="265" name="n_4mainValue【体育館・プール】&#10;一人当たり面積"/>
        <xdr:cNvSpPr txBox="1"/>
      </xdr:nvSpPr>
      <xdr:spPr>
        <a:xfrm>
          <a:off x="6737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2539</xdr:rowOff>
    </xdr:from>
    <xdr:to>
      <xdr:col>24</xdr:col>
      <xdr:colOff>114300</xdr:colOff>
      <xdr:row>80</xdr:row>
      <xdr:rowOff>104139</xdr:rowOff>
    </xdr:to>
    <xdr:sp macro="" textlink="">
      <xdr:nvSpPr>
        <xdr:cNvPr id="306" name="楕円 305"/>
        <xdr:cNvSpPr/>
      </xdr:nvSpPr>
      <xdr:spPr>
        <a:xfrm>
          <a:off x="45847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25416</xdr:rowOff>
    </xdr:from>
    <xdr:ext cx="405111" cy="259045"/>
    <xdr:sp macro="" textlink="">
      <xdr:nvSpPr>
        <xdr:cNvPr id="307" name="【福祉施設】&#10;有形固定資産減価償却率該当値テキスト"/>
        <xdr:cNvSpPr txBox="1"/>
      </xdr:nvSpPr>
      <xdr:spPr>
        <a:xfrm>
          <a:off x="4673600"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308" name="楕円 307"/>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53339</xdr:rowOff>
    </xdr:from>
    <xdr:to>
      <xdr:col>24</xdr:col>
      <xdr:colOff>63500</xdr:colOff>
      <xdr:row>80</xdr:row>
      <xdr:rowOff>53339</xdr:rowOff>
    </xdr:to>
    <xdr:cxnSp macro="">
      <xdr:nvCxnSpPr>
        <xdr:cNvPr id="309" name="直線コネクタ 308"/>
        <xdr:cNvCxnSpPr/>
      </xdr:nvCxnSpPr>
      <xdr:spPr>
        <a:xfrm>
          <a:off x="3797300" y="1376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48261</xdr:rowOff>
    </xdr:from>
    <xdr:to>
      <xdr:col>15</xdr:col>
      <xdr:colOff>101600</xdr:colOff>
      <xdr:row>82</xdr:row>
      <xdr:rowOff>149861</xdr:rowOff>
    </xdr:to>
    <xdr:sp macro="" textlink="">
      <xdr:nvSpPr>
        <xdr:cNvPr id="310" name="楕円 309"/>
        <xdr:cNvSpPr/>
      </xdr:nvSpPr>
      <xdr:spPr>
        <a:xfrm>
          <a:off x="2857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82</xdr:row>
      <xdr:rowOff>99061</xdr:rowOff>
    </xdr:to>
    <xdr:cxnSp macro="">
      <xdr:nvCxnSpPr>
        <xdr:cNvPr id="311" name="直線コネクタ 310"/>
        <xdr:cNvCxnSpPr/>
      </xdr:nvCxnSpPr>
      <xdr:spPr>
        <a:xfrm flipV="1">
          <a:off x="2908300" y="13769339"/>
          <a:ext cx="889000" cy="3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27305</xdr:rowOff>
    </xdr:from>
    <xdr:to>
      <xdr:col>10</xdr:col>
      <xdr:colOff>165100</xdr:colOff>
      <xdr:row>82</xdr:row>
      <xdr:rowOff>128905</xdr:rowOff>
    </xdr:to>
    <xdr:sp macro="" textlink="">
      <xdr:nvSpPr>
        <xdr:cNvPr id="312" name="楕円 311"/>
        <xdr:cNvSpPr/>
      </xdr:nvSpPr>
      <xdr:spPr>
        <a:xfrm>
          <a:off x="1968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78105</xdr:rowOff>
    </xdr:from>
    <xdr:to>
      <xdr:col>15</xdr:col>
      <xdr:colOff>50800</xdr:colOff>
      <xdr:row>82</xdr:row>
      <xdr:rowOff>99061</xdr:rowOff>
    </xdr:to>
    <xdr:cxnSp macro="">
      <xdr:nvCxnSpPr>
        <xdr:cNvPr id="313" name="直線コネクタ 312"/>
        <xdr:cNvCxnSpPr/>
      </xdr:nvCxnSpPr>
      <xdr:spPr>
        <a:xfrm>
          <a:off x="2019300" y="141370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164464</xdr:rowOff>
    </xdr:from>
    <xdr:to>
      <xdr:col>6</xdr:col>
      <xdr:colOff>38100</xdr:colOff>
      <xdr:row>82</xdr:row>
      <xdr:rowOff>94614</xdr:rowOff>
    </xdr:to>
    <xdr:sp macro="" textlink="">
      <xdr:nvSpPr>
        <xdr:cNvPr id="314" name="楕円 313"/>
        <xdr:cNvSpPr/>
      </xdr:nvSpPr>
      <xdr:spPr>
        <a:xfrm>
          <a:off x="1079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43814</xdr:rowOff>
    </xdr:from>
    <xdr:to>
      <xdr:col>10</xdr:col>
      <xdr:colOff>114300</xdr:colOff>
      <xdr:row>82</xdr:row>
      <xdr:rowOff>78105</xdr:rowOff>
    </xdr:to>
    <xdr:cxnSp macro="">
      <xdr:nvCxnSpPr>
        <xdr:cNvPr id="315" name="直線コネクタ 314"/>
        <xdr:cNvCxnSpPr/>
      </xdr:nvCxnSpPr>
      <xdr:spPr>
        <a:xfrm>
          <a:off x="1130300" y="141027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福祉施設】&#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18" name="n_3aveValue【福祉施設】&#10;有形固定資産減価償却率"/>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19" name="n_4aveValue【福祉施設】&#10;有形固定資産減価償却率"/>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320" name="n_1mainValue【福祉施設】&#10;有形固定資産減価償却率"/>
        <xdr:cNvSpPr txBox="1"/>
      </xdr:nvSpPr>
      <xdr:spPr>
        <a:xfrm>
          <a:off x="3582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21" name="n_2mainValue【福祉施設】&#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120032</xdr:rowOff>
    </xdr:from>
    <xdr:ext cx="405111" cy="259045"/>
    <xdr:sp macro="" textlink="">
      <xdr:nvSpPr>
        <xdr:cNvPr id="322" name="n_3mainValue【福祉施設】&#10;有形固定資産減価償却率"/>
        <xdr:cNvSpPr txBox="1"/>
      </xdr:nvSpPr>
      <xdr:spPr>
        <a:xfrm>
          <a:off x="1816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85741</xdr:rowOff>
    </xdr:from>
    <xdr:ext cx="405111" cy="259045"/>
    <xdr:sp macro="" textlink="">
      <xdr:nvSpPr>
        <xdr:cNvPr id="323" name="n_4mainValue【福祉施設】&#10;有形固定資産減価償却率"/>
        <xdr:cNvSpPr txBox="1"/>
      </xdr:nvSpPr>
      <xdr:spPr>
        <a:xfrm>
          <a:off x="927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17236</xdr:rowOff>
    </xdr:from>
    <xdr:to>
      <xdr:col>55</xdr:col>
      <xdr:colOff>50800</xdr:colOff>
      <xdr:row>81</xdr:row>
      <xdr:rowOff>118836</xdr:rowOff>
    </xdr:to>
    <xdr:sp macro="" textlink="">
      <xdr:nvSpPr>
        <xdr:cNvPr id="365" name="楕円 364"/>
        <xdr:cNvSpPr/>
      </xdr:nvSpPr>
      <xdr:spPr>
        <a:xfrm>
          <a:off x="10426700" y="139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40113</xdr:rowOff>
    </xdr:from>
    <xdr:ext cx="469744" cy="259045"/>
    <xdr:sp macro="" textlink="">
      <xdr:nvSpPr>
        <xdr:cNvPr id="366" name="【福祉施設】&#10;一人当たり面積該当値テキスト"/>
        <xdr:cNvSpPr txBox="1"/>
      </xdr:nvSpPr>
      <xdr:spPr>
        <a:xfrm>
          <a:off x="10515600"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156029</xdr:rowOff>
    </xdr:from>
    <xdr:to>
      <xdr:col>50</xdr:col>
      <xdr:colOff>165100</xdr:colOff>
      <xdr:row>81</xdr:row>
      <xdr:rowOff>86179</xdr:rowOff>
    </xdr:to>
    <xdr:sp macro="" textlink="">
      <xdr:nvSpPr>
        <xdr:cNvPr id="367" name="楕円 366"/>
        <xdr:cNvSpPr/>
      </xdr:nvSpPr>
      <xdr:spPr>
        <a:xfrm>
          <a:off x="95885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35379</xdr:rowOff>
    </xdr:from>
    <xdr:to>
      <xdr:col>55</xdr:col>
      <xdr:colOff>0</xdr:colOff>
      <xdr:row>81</xdr:row>
      <xdr:rowOff>68036</xdr:rowOff>
    </xdr:to>
    <xdr:cxnSp macro="">
      <xdr:nvCxnSpPr>
        <xdr:cNvPr id="368" name="直線コネクタ 367"/>
        <xdr:cNvCxnSpPr/>
      </xdr:nvCxnSpPr>
      <xdr:spPr>
        <a:xfrm>
          <a:off x="9639300" y="13922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147864</xdr:rowOff>
    </xdr:from>
    <xdr:to>
      <xdr:col>46</xdr:col>
      <xdr:colOff>38100</xdr:colOff>
      <xdr:row>82</xdr:row>
      <xdr:rowOff>78014</xdr:rowOff>
    </xdr:to>
    <xdr:sp macro="" textlink="">
      <xdr:nvSpPr>
        <xdr:cNvPr id="369" name="楕円 368"/>
        <xdr:cNvSpPr/>
      </xdr:nvSpPr>
      <xdr:spPr>
        <a:xfrm>
          <a:off x="8699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35379</xdr:rowOff>
    </xdr:from>
    <xdr:to>
      <xdr:col>50</xdr:col>
      <xdr:colOff>114300</xdr:colOff>
      <xdr:row>82</xdr:row>
      <xdr:rowOff>27214</xdr:rowOff>
    </xdr:to>
    <xdr:cxnSp macro="">
      <xdr:nvCxnSpPr>
        <xdr:cNvPr id="370" name="直線コネクタ 369"/>
        <xdr:cNvCxnSpPr/>
      </xdr:nvCxnSpPr>
      <xdr:spPr>
        <a:xfrm flipV="1">
          <a:off x="8750300" y="139228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169636</xdr:rowOff>
    </xdr:from>
    <xdr:to>
      <xdr:col>41</xdr:col>
      <xdr:colOff>101600</xdr:colOff>
      <xdr:row>82</xdr:row>
      <xdr:rowOff>99786</xdr:rowOff>
    </xdr:to>
    <xdr:sp macro="" textlink="">
      <xdr:nvSpPr>
        <xdr:cNvPr id="371" name="楕円 370"/>
        <xdr:cNvSpPr/>
      </xdr:nvSpPr>
      <xdr:spPr>
        <a:xfrm>
          <a:off x="7810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27214</xdr:rowOff>
    </xdr:from>
    <xdr:to>
      <xdr:col>45</xdr:col>
      <xdr:colOff>177800</xdr:colOff>
      <xdr:row>82</xdr:row>
      <xdr:rowOff>48986</xdr:rowOff>
    </xdr:to>
    <xdr:cxnSp macro="">
      <xdr:nvCxnSpPr>
        <xdr:cNvPr id="372" name="直線コネクタ 371"/>
        <xdr:cNvCxnSpPr/>
      </xdr:nvCxnSpPr>
      <xdr:spPr>
        <a:xfrm flipV="1">
          <a:off x="7861300" y="140861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9071</xdr:rowOff>
    </xdr:from>
    <xdr:to>
      <xdr:col>36</xdr:col>
      <xdr:colOff>165100</xdr:colOff>
      <xdr:row>82</xdr:row>
      <xdr:rowOff>110671</xdr:rowOff>
    </xdr:to>
    <xdr:sp macro="" textlink="">
      <xdr:nvSpPr>
        <xdr:cNvPr id="373" name="楕円 372"/>
        <xdr:cNvSpPr/>
      </xdr:nvSpPr>
      <xdr:spPr>
        <a:xfrm>
          <a:off x="69215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48986</xdr:rowOff>
    </xdr:from>
    <xdr:to>
      <xdr:col>41</xdr:col>
      <xdr:colOff>50800</xdr:colOff>
      <xdr:row>82</xdr:row>
      <xdr:rowOff>59871</xdr:rowOff>
    </xdr:to>
    <xdr:cxnSp macro="">
      <xdr:nvCxnSpPr>
        <xdr:cNvPr id="374" name="直線コネクタ 373"/>
        <xdr:cNvCxnSpPr/>
      </xdr:nvCxnSpPr>
      <xdr:spPr>
        <a:xfrm flipV="1">
          <a:off x="6972300" y="141078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158948</xdr:rowOff>
    </xdr:from>
    <xdr:ext cx="469744" cy="259045"/>
    <xdr:sp macro="" textlink="">
      <xdr:nvSpPr>
        <xdr:cNvPr id="375" name="n_1aveValue【福祉施設】&#10;一人当たり面積"/>
        <xdr:cNvSpPr txBox="1"/>
      </xdr:nvSpPr>
      <xdr:spPr>
        <a:xfrm>
          <a:off x="9391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6" name="n_2ave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7" name="n_3aveValue【福祉施設】&#10;一人当たり面積"/>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8"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102706</xdr:rowOff>
    </xdr:from>
    <xdr:ext cx="469744" cy="259045"/>
    <xdr:sp macro="" textlink="">
      <xdr:nvSpPr>
        <xdr:cNvPr id="379" name="n_1mainValue【福祉施設】&#10;一人当たり面積"/>
        <xdr:cNvSpPr txBox="1"/>
      </xdr:nvSpPr>
      <xdr:spPr>
        <a:xfrm>
          <a:off x="9391727"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94541</xdr:rowOff>
    </xdr:from>
    <xdr:ext cx="469744" cy="259045"/>
    <xdr:sp macro="" textlink="">
      <xdr:nvSpPr>
        <xdr:cNvPr id="380" name="n_2mainValue【福祉施設】&#10;一人当たり面積"/>
        <xdr:cNvSpPr txBox="1"/>
      </xdr:nvSpPr>
      <xdr:spPr>
        <a:xfrm>
          <a:off x="8515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116313</xdr:rowOff>
    </xdr:from>
    <xdr:ext cx="469744" cy="259045"/>
    <xdr:sp macro="" textlink="">
      <xdr:nvSpPr>
        <xdr:cNvPr id="381" name="n_3mainValue【福祉施設】&#10;一人当たり面積"/>
        <xdr:cNvSpPr txBox="1"/>
      </xdr:nvSpPr>
      <xdr:spPr>
        <a:xfrm>
          <a:off x="76264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127198</xdr:rowOff>
    </xdr:from>
    <xdr:ext cx="469744" cy="259045"/>
    <xdr:sp macro="" textlink="">
      <xdr:nvSpPr>
        <xdr:cNvPr id="382" name="n_4mainValue【福祉施設】&#10;一人当たり面積"/>
        <xdr:cNvSpPr txBox="1"/>
      </xdr:nvSpPr>
      <xdr:spPr>
        <a:xfrm>
          <a:off x="6737427" y="138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23" name="楕円 422"/>
        <xdr:cNvSpPr/>
      </xdr:nvSpPr>
      <xdr:spPr>
        <a:xfrm>
          <a:off x="4584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3827</xdr:rowOff>
    </xdr:from>
    <xdr:ext cx="405111" cy="259045"/>
    <xdr:sp macro="" textlink="">
      <xdr:nvSpPr>
        <xdr:cNvPr id="424" name="【市民会館】&#10;有形固定資産減価償却率該当値テキスト"/>
        <xdr:cNvSpPr txBox="1"/>
      </xdr:nvSpPr>
      <xdr:spPr>
        <a:xfrm>
          <a:off x="4673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166370</xdr:rowOff>
    </xdr:from>
    <xdr:to>
      <xdr:col>20</xdr:col>
      <xdr:colOff>38100</xdr:colOff>
      <xdr:row>105</xdr:row>
      <xdr:rowOff>96520</xdr:rowOff>
    </xdr:to>
    <xdr:sp macro="" textlink="">
      <xdr:nvSpPr>
        <xdr:cNvPr id="425" name="楕円 424"/>
        <xdr:cNvSpPr/>
      </xdr:nvSpPr>
      <xdr:spPr>
        <a:xfrm>
          <a:off x="3746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45720</xdr:rowOff>
    </xdr:from>
    <xdr:to>
      <xdr:col>24</xdr:col>
      <xdr:colOff>63500</xdr:colOff>
      <xdr:row>105</xdr:row>
      <xdr:rowOff>76200</xdr:rowOff>
    </xdr:to>
    <xdr:cxnSp macro="">
      <xdr:nvCxnSpPr>
        <xdr:cNvPr id="426" name="直線コネクタ 425"/>
        <xdr:cNvCxnSpPr/>
      </xdr:nvCxnSpPr>
      <xdr:spPr>
        <a:xfrm>
          <a:off x="3797300" y="180479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143511</xdr:rowOff>
    </xdr:from>
    <xdr:to>
      <xdr:col>15</xdr:col>
      <xdr:colOff>101600</xdr:colOff>
      <xdr:row>105</xdr:row>
      <xdr:rowOff>73661</xdr:rowOff>
    </xdr:to>
    <xdr:sp macro="" textlink="">
      <xdr:nvSpPr>
        <xdr:cNvPr id="427" name="楕円 426"/>
        <xdr:cNvSpPr/>
      </xdr:nvSpPr>
      <xdr:spPr>
        <a:xfrm>
          <a:off x="2857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45720</xdr:rowOff>
    </xdr:to>
    <xdr:cxnSp macro="">
      <xdr:nvCxnSpPr>
        <xdr:cNvPr id="428" name="直線コネクタ 427"/>
        <xdr:cNvCxnSpPr/>
      </xdr:nvCxnSpPr>
      <xdr:spPr>
        <a:xfrm>
          <a:off x="2908300" y="18025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xdr:rowOff>
    </xdr:from>
    <xdr:to>
      <xdr:col>10</xdr:col>
      <xdr:colOff>165100</xdr:colOff>
      <xdr:row>105</xdr:row>
      <xdr:rowOff>109855</xdr:rowOff>
    </xdr:to>
    <xdr:sp macro="" textlink="">
      <xdr:nvSpPr>
        <xdr:cNvPr id="429" name="楕円 428"/>
        <xdr:cNvSpPr/>
      </xdr:nvSpPr>
      <xdr:spPr>
        <a:xfrm>
          <a:off x="1968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22861</xdr:rowOff>
    </xdr:from>
    <xdr:to>
      <xdr:col>15</xdr:col>
      <xdr:colOff>50800</xdr:colOff>
      <xdr:row>105</xdr:row>
      <xdr:rowOff>59055</xdr:rowOff>
    </xdr:to>
    <xdr:cxnSp macro="">
      <xdr:nvCxnSpPr>
        <xdr:cNvPr id="430" name="直線コネクタ 429"/>
        <xdr:cNvCxnSpPr/>
      </xdr:nvCxnSpPr>
      <xdr:spPr>
        <a:xfrm flipV="1">
          <a:off x="2019300" y="180251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149225</xdr:rowOff>
    </xdr:from>
    <xdr:to>
      <xdr:col>6</xdr:col>
      <xdr:colOff>38100</xdr:colOff>
      <xdr:row>105</xdr:row>
      <xdr:rowOff>79375</xdr:rowOff>
    </xdr:to>
    <xdr:sp macro="" textlink="">
      <xdr:nvSpPr>
        <xdr:cNvPr id="431" name="楕円 430"/>
        <xdr:cNvSpPr/>
      </xdr:nvSpPr>
      <xdr:spPr>
        <a:xfrm>
          <a:off x="1079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28575</xdr:rowOff>
    </xdr:from>
    <xdr:to>
      <xdr:col>10</xdr:col>
      <xdr:colOff>114300</xdr:colOff>
      <xdr:row>105</xdr:row>
      <xdr:rowOff>59055</xdr:rowOff>
    </xdr:to>
    <xdr:cxnSp macro="">
      <xdr:nvCxnSpPr>
        <xdr:cNvPr id="432" name="直線コネクタ 431"/>
        <xdr:cNvCxnSpPr/>
      </xdr:nvCxnSpPr>
      <xdr:spPr>
        <a:xfrm>
          <a:off x="1130300" y="180308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435" name="n_3aveValue【市民会館】&#10;有形固定資産減価償却率"/>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6" name="n_4aveValue【市民会館】&#10;有形固定資産減価償却率"/>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87647</xdr:rowOff>
    </xdr:from>
    <xdr:ext cx="405111" cy="259045"/>
    <xdr:sp macro="" textlink="">
      <xdr:nvSpPr>
        <xdr:cNvPr id="437" name="n_1mainValue【市民会館】&#10;有形固定資産減価償却率"/>
        <xdr:cNvSpPr txBox="1"/>
      </xdr:nvSpPr>
      <xdr:spPr>
        <a:xfrm>
          <a:off x="3582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64788</xdr:rowOff>
    </xdr:from>
    <xdr:ext cx="405111" cy="259045"/>
    <xdr:sp macro="" textlink="">
      <xdr:nvSpPr>
        <xdr:cNvPr id="438" name="n_2mainValue【市民会館】&#10;有形固定資産減価償却率"/>
        <xdr:cNvSpPr txBox="1"/>
      </xdr:nvSpPr>
      <xdr:spPr>
        <a:xfrm>
          <a:off x="2705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100982</xdr:rowOff>
    </xdr:from>
    <xdr:ext cx="405111" cy="259045"/>
    <xdr:sp macro="" textlink="">
      <xdr:nvSpPr>
        <xdr:cNvPr id="439" name="n_3mainValue【市民会館】&#10;有形固定資産減価償却率"/>
        <xdr:cNvSpPr txBox="1"/>
      </xdr:nvSpPr>
      <xdr:spPr>
        <a:xfrm>
          <a:off x="1816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70502</xdr:rowOff>
    </xdr:from>
    <xdr:ext cx="405111" cy="259045"/>
    <xdr:sp macro="" textlink="">
      <xdr:nvSpPr>
        <xdr:cNvPr id="440" name="n_4mainValue【市民会館】&#10;有形固定資産減価償却率"/>
        <xdr:cNvSpPr txBox="1"/>
      </xdr:nvSpPr>
      <xdr:spPr>
        <a:xfrm>
          <a:off x="927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78" name="楕円 477"/>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79" name="【市民会館】&#10;一人当たり面積該当値テキスト"/>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75692</xdr:rowOff>
    </xdr:from>
    <xdr:to>
      <xdr:col>50</xdr:col>
      <xdr:colOff>165100</xdr:colOff>
      <xdr:row>107</xdr:row>
      <xdr:rowOff>5842</xdr:rowOff>
    </xdr:to>
    <xdr:sp macro="" textlink="">
      <xdr:nvSpPr>
        <xdr:cNvPr id="480" name="楕円 479"/>
        <xdr:cNvSpPr/>
      </xdr:nvSpPr>
      <xdr:spPr>
        <a:xfrm>
          <a:off x="9588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126492</xdr:rowOff>
    </xdr:to>
    <xdr:cxnSp macro="">
      <xdr:nvCxnSpPr>
        <xdr:cNvPr id="481" name="直線コネクタ 480"/>
        <xdr:cNvCxnSpPr/>
      </xdr:nvCxnSpPr>
      <xdr:spPr>
        <a:xfrm flipV="1">
          <a:off x="9639300" y="1829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75692</xdr:rowOff>
    </xdr:from>
    <xdr:to>
      <xdr:col>46</xdr:col>
      <xdr:colOff>38100</xdr:colOff>
      <xdr:row>107</xdr:row>
      <xdr:rowOff>5842</xdr:rowOff>
    </xdr:to>
    <xdr:sp macro="" textlink="">
      <xdr:nvSpPr>
        <xdr:cNvPr id="482" name="楕円 481"/>
        <xdr:cNvSpPr/>
      </xdr:nvSpPr>
      <xdr:spPr>
        <a:xfrm>
          <a:off x="8699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126492</xdr:rowOff>
    </xdr:from>
    <xdr:to>
      <xdr:col>50</xdr:col>
      <xdr:colOff>114300</xdr:colOff>
      <xdr:row>106</xdr:row>
      <xdr:rowOff>126492</xdr:rowOff>
    </xdr:to>
    <xdr:cxnSp macro="">
      <xdr:nvCxnSpPr>
        <xdr:cNvPr id="483" name="直線コネクタ 482"/>
        <xdr:cNvCxnSpPr/>
      </xdr:nvCxnSpPr>
      <xdr:spPr>
        <a:xfrm>
          <a:off x="8750300" y="1830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155702</xdr:rowOff>
    </xdr:from>
    <xdr:to>
      <xdr:col>41</xdr:col>
      <xdr:colOff>101600</xdr:colOff>
      <xdr:row>106</xdr:row>
      <xdr:rowOff>85852</xdr:rowOff>
    </xdr:to>
    <xdr:sp macro="" textlink="">
      <xdr:nvSpPr>
        <xdr:cNvPr id="484" name="楕円 483"/>
        <xdr:cNvSpPr/>
      </xdr:nvSpPr>
      <xdr:spPr>
        <a:xfrm>
          <a:off x="7810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35052</xdr:rowOff>
    </xdr:from>
    <xdr:to>
      <xdr:col>45</xdr:col>
      <xdr:colOff>177800</xdr:colOff>
      <xdr:row>106</xdr:row>
      <xdr:rowOff>126492</xdr:rowOff>
    </xdr:to>
    <xdr:cxnSp macro="">
      <xdr:nvCxnSpPr>
        <xdr:cNvPr id="485" name="直線コネクタ 484"/>
        <xdr:cNvCxnSpPr/>
      </xdr:nvCxnSpPr>
      <xdr:spPr>
        <a:xfrm>
          <a:off x="7861300" y="182087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160274</xdr:rowOff>
    </xdr:from>
    <xdr:to>
      <xdr:col>36</xdr:col>
      <xdr:colOff>165100</xdr:colOff>
      <xdr:row>106</xdr:row>
      <xdr:rowOff>90424</xdr:rowOff>
    </xdr:to>
    <xdr:sp macro="" textlink="">
      <xdr:nvSpPr>
        <xdr:cNvPr id="486" name="楕円 485"/>
        <xdr:cNvSpPr/>
      </xdr:nvSpPr>
      <xdr:spPr>
        <a:xfrm>
          <a:off x="6921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35052</xdr:rowOff>
    </xdr:from>
    <xdr:to>
      <xdr:col>41</xdr:col>
      <xdr:colOff>50800</xdr:colOff>
      <xdr:row>106</xdr:row>
      <xdr:rowOff>39624</xdr:rowOff>
    </xdr:to>
    <xdr:cxnSp macro="">
      <xdr:nvCxnSpPr>
        <xdr:cNvPr id="487" name="直線コネクタ 486"/>
        <xdr:cNvCxnSpPr/>
      </xdr:nvCxnSpPr>
      <xdr:spPr>
        <a:xfrm flipV="1">
          <a:off x="6972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168419</xdr:rowOff>
    </xdr:from>
    <xdr:ext cx="469744" cy="259045"/>
    <xdr:sp macro="" textlink="">
      <xdr:nvSpPr>
        <xdr:cNvPr id="492" name="n_1mainValue【市民会館】&#10;一人当たり面積"/>
        <xdr:cNvSpPr txBox="1"/>
      </xdr:nvSpPr>
      <xdr:spPr>
        <a:xfrm>
          <a:off x="93917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168419</xdr:rowOff>
    </xdr:from>
    <xdr:ext cx="469744" cy="259045"/>
    <xdr:sp macro="" textlink="">
      <xdr:nvSpPr>
        <xdr:cNvPr id="493" name="n_2mainValue【市民会館】&#10;一人当たり面積"/>
        <xdr:cNvSpPr txBox="1"/>
      </xdr:nvSpPr>
      <xdr:spPr>
        <a:xfrm>
          <a:off x="8515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76979</xdr:rowOff>
    </xdr:from>
    <xdr:ext cx="469744" cy="259045"/>
    <xdr:sp macro="" textlink="">
      <xdr:nvSpPr>
        <xdr:cNvPr id="494" name="n_3mainValue【市民会館】&#10;一人当たり面積"/>
        <xdr:cNvSpPr txBox="1"/>
      </xdr:nvSpPr>
      <xdr:spPr>
        <a:xfrm>
          <a:off x="7626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81551</xdr:rowOff>
    </xdr:from>
    <xdr:ext cx="469744" cy="259045"/>
    <xdr:sp macro="" textlink="">
      <xdr:nvSpPr>
        <xdr:cNvPr id="495" name="n_4mainValue【市民会館】&#10;一人当たり面積"/>
        <xdr:cNvSpPr txBox="1"/>
      </xdr:nvSpPr>
      <xdr:spPr>
        <a:xfrm>
          <a:off x="6737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537" name="楕円 536"/>
        <xdr:cNvSpPr/>
      </xdr:nvSpPr>
      <xdr:spPr>
        <a:xfrm>
          <a:off x="16268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538" name="【一般廃棄物処理施設】&#10;有形固定資産減価償却率該当値テキスト"/>
        <xdr:cNvSpPr txBox="1"/>
      </xdr:nvSpPr>
      <xdr:spPr>
        <a:xfrm>
          <a:off x="16357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115207</xdr:rowOff>
    </xdr:from>
    <xdr:to>
      <xdr:col>81</xdr:col>
      <xdr:colOff>101600</xdr:colOff>
      <xdr:row>39</xdr:row>
      <xdr:rowOff>45357</xdr:rowOff>
    </xdr:to>
    <xdr:sp macro="" textlink="">
      <xdr:nvSpPr>
        <xdr:cNvPr id="539" name="楕円 538"/>
        <xdr:cNvSpPr/>
      </xdr:nvSpPr>
      <xdr:spPr>
        <a:xfrm>
          <a:off x="15430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166007</xdr:rowOff>
    </xdr:from>
    <xdr:to>
      <xdr:col>85</xdr:col>
      <xdr:colOff>127000</xdr:colOff>
      <xdr:row>39</xdr:row>
      <xdr:rowOff>38644</xdr:rowOff>
    </xdr:to>
    <xdr:cxnSp macro="">
      <xdr:nvCxnSpPr>
        <xdr:cNvPr id="540" name="直線コネクタ 539"/>
        <xdr:cNvCxnSpPr/>
      </xdr:nvCxnSpPr>
      <xdr:spPr>
        <a:xfrm>
          <a:off x="15481300" y="66811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31931</xdr:rowOff>
    </xdr:from>
    <xdr:to>
      <xdr:col>76</xdr:col>
      <xdr:colOff>165100</xdr:colOff>
      <xdr:row>38</xdr:row>
      <xdr:rowOff>133531</xdr:rowOff>
    </xdr:to>
    <xdr:sp macro="" textlink="">
      <xdr:nvSpPr>
        <xdr:cNvPr id="541" name="楕円 540"/>
        <xdr:cNvSpPr/>
      </xdr:nvSpPr>
      <xdr:spPr>
        <a:xfrm>
          <a:off x="14541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82731</xdr:rowOff>
    </xdr:from>
    <xdr:to>
      <xdr:col>81</xdr:col>
      <xdr:colOff>50800</xdr:colOff>
      <xdr:row>38</xdr:row>
      <xdr:rowOff>166007</xdr:rowOff>
    </xdr:to>
    <xdr:cxnSp macro="">
      <xdr:nvCxnSpPr>
        <xdr:cNvPr id="542" name="直線コネクタ 541"/>
        <xdr:cNvCxnSpPr/>
      </xdr:nvCxnSpPr>
      <xdr:spPr>
        <a:xfrm>
          <a:off x="14592300" y="659783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115207</xdr:rowOff>
    </xdr:from>
    <xdr:to>
      <xdr:col>72</xdr:col>
      <xdr:colOff>38100</xdr:colOff>
      <xdr:row>38</xdr:row>
      <xdr:rowOff>45357</xdr:rowOff>
    </xdr:to>
    <xdr:sp macro="" textlink="">
      <xdr:nvSpPr>
        <xdr:cNvPr id="543" name="楕円 542"/>
        <xdr:cNvSpPr/>
      </xdr:nvSpPr>
      <xdr:spPr>
        <a:xfrm>
          <a:off x="13652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166007</xdr:rowOff>
    </xdr:from>
    <xdr:to>
      <xdr:col>76</xdr:col>
      <xdr:colOff>114300</xdr:colOff>
      <xdr:row>38</xdr:row>
      <xdr:rowOff>82731</xdr:rowOff>
    </xdr:to>
    <xdr:cxnSp macro="">
      <xdr:nvCxnSpPr>
        <xdr:cNvPr id="544" name="直線コネクタ 543"/>
        <xdr:cNvCxnSpPr/>
      </xdr:nvCxnSpPr>
      <xdr:spPr>
        <a:xfrm>
          <a:off x="13703300" y="650965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23767</xdr:rowOff>
    </xdr:from>
    <xdr:to>
      <xdr:col>67</xdr:col>
      <xdr:colOff>101600</xdr:colOff>
      <xdr:row>37</xdr:row>
      <xdr:rowOff>125367</xdr:rowOff>
    </xdr:to>
    <xdr:sp macro="" textlink="">
      <xdr:nvSpPr>
        <xdr:cNvPr id="545" name="楕円 544"/>
        <xdr:cNvSpPr/>
      </xdr:nvSpPr>
      <xdr:spPr>
        <a:xfrm>
          <a:off x="12763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74567</xdr:rowOff>
    </xdr:from>
    <xdr:to>
      <xdr:col>71</xdr:col>
      <xdr:colOff>177800</xdr:colOff>
      <xdr:row>37</xdr:row>
      <xdr:rowOff>166007</xdr:rowOff>
    </xdr:to>
    <xdr:cxnSp macro="">
      <xdr:nvCxnSpPr>
        <xdr:cNvPr id="546" name="直線コネクタ 545"/>
        <xdr:cNvCxnSpPr/>
      </xdr:nvCxnSpPr>
      <xdr:spPr>
        <a:xfrm>
          <a:off x="12814300" y="64182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47" name="n_1ave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548" name="n_2aveValue【一般廃棄物処理施設】&#10;有形固定資産減価償却率"/>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82204</xdr:rowOff>
    </xdr:from>
    <xdr:ext cx="405111" cy="259045"/>
    <xdr:sp macro="" textlink="">
      <xdr:nvSpPr>
        <xdr:cNvPr id="549" name="n_3aveValue【一般廃棄物処理施設】&#10;有形固定資産減価償却率"/>
        <xdr:cNvSpPr txBox="1"/>
      </xdr:nvSpPr>
      <xdr:spPr>
        <a:xfrm>
          <a:off x="13500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550" name="n_4aveValue【一般廃棄物処理施設】&#10;有形固定資産減価償却率"/>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61884</xdr:rowOff>
    </xdr:from>
    <xdr:ext cx="405111" cy="259045"/>
    <xdr:sp macro="" textlink="">
      <xdr:nvSpPr>
        <xdr:cNvPr id="551" name="n_1mainValue【一般廃棄物処理施設】&#10;有形固定資産減価償却率"/>
        <xdr:cNvSpPr txBox="1"/>
      </xdr:nvSpPr>
      <xdr:spPr>
        <a:xfrm>
          <a:off x="15266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150058</xdr:rowOff>
    </xdr:from>
    <xdr:ext cx="405111" cy="259045"/>
    <xdr:sp macro="" textlink="">
      <xdr:nvSpPr>
        <xdr:cNvPr id="552" name="n_2mainValue【一般廃棄物処理施設】&#10;有形固定資産減価償却率"/>
        <xdr:cNvSpPr txBox="1"/>
      </xdr:nvSpPr>
      <xdr:spPr>
        <a:xfrm>
          <a:off x="14389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61884</xdr:rowOff>
    </xdr:from>
    <xdr:ext cx="405111" cy="259045"/>
    <xdr:sp macro="" textlink="">
      <xdr:nvSpPr>
        <xdr:cNvPr id="553" name="n_3mainValue【一般廃棄物処理施設】&#10;有形固定資産減価償却率"/>
        <xdr:cNvSpPr txBox="1"/>
      </xdr:nvSpPr>
      <xdr:spPr>
        <a:xfrm>
          <a:off x="13500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141894</xdr:rowOff>
    </xdr:from>
    <xdr:ext cx="405111" cy="259045"/>
    <xdr:sp macro="" textlink="">
      <xdr:nvSpPr>
        <xdr:cNvPr id="554" name="n_4mainValue【一般廃棄物処理施設】&#10;有形固定資産減価償却率"/>
        <xdr:cNvSpPr txBox="1"/>
      </xdr:nvSpPr>
      <xdr:spPr>
        <a:xfrm>
          <a:off x="12611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581" name="【一般廃棄物処理施設】&#10;一人当たり有形固定資産（償却資産）額平均値テキスト"/>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84365</xdr:rowOff>
    </xdr:from>
    <xdr:to>
      <xdr:col>116</xdr:col>
      <xdr:colOff>114300</xdr:colOff>
      <xdr:row>39</xdr:row>
      <xdr:rowOff>14515</xdr:rowOff>
    </xdr:to>
    <xdr:sp macro="" textlink="">
      <xdr:nvSpPr>
        <xdr:cNvPr id="592" name="楕円 591"/>
        <xdr:cNvSpPr/>
      </xdr:nvSpPr>
      <xdr:spPr>
        <a:xfrm>
          <a:off x="22110700" y="65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107242</xdr:rowOff>
    </xdr:from>
    <xdr:ext cx="599010" cy="259045"/>
    <xdr:sp macro="" textlink="">
      <xdr:nvSpPr>
        <xdr:cNvPr id="593" name="【一般廃棄物処理施設】&#10;一人当たり有形固定資産（償却資産）額該当値テキスト"/>
        <xdr:cNvSpPr txBox="1"/>
      </xdr:nvSpPr>
      <xdr:spPr>
        <a:xfrm>
          <a:off x="22199600" y="645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91406</xdr:rowOff>
    </xdr:from>
    <xdr:to>
      <xdr:col>112</xdr:col>
      <xdr:colOff>38100</xdr:colOff>
      <xdr:row>39</xdr:row>
      <xdr:rowOff>21556</xdr:rowOff>
    </xdr:to>
    <xdr:sp macro="" textlink="">
      <xdr:nvSpPr>
        <xdr:cNvPr id="594" name="楕円 593"/>
        <xdr:cNvSpPr/>
      </xdr:nvSpPr>
      <xdr:spPr>
        <a:xfrm>
          <a:off x="21272500" y="66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135165</xdr:rowOff>
    </xdr:from>
    <xdr:to>
      <xdr:col>116</xdr:col>
      <xdr:colOff>63500</xdr:colOff>
      <xdr:row>38</xdr:row>
      <xdr:rowOff>142206</xdr:rowOff>
    </xdr:to>
    <xdr:cxnSp macro="">
      <xdr:nvCxnSpPr>
        <xdr:cNvPr id="595" name="直線コネクタ 594"/>
        <xdr:cNvCxnSpPr/>
      </xdr:nvCxnSpPr>
      <xdr:spPr>
        <a:xfrm flipV="1">
          <a:off x="21323300" y="6650265"/>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97327</xdr:rowOff>
    </xdr:from>
    <xdr:to>
      <xdr:col>107</xdr:col>
      <xdr:colOff>101600</xdr:colOff>
      <xdr:row>39</xdr:row>
      <xdr:rowOff>27477</xdr:rowOff>
    </xdr:to>
    <xdr:sp macro="" textlink="">
      <xdr:nvSpPr>
        <xdr:cNvPr id="596" name="楕円 595"/>
        <xdr:cNvSpPr/>
      </xdr:nvSpPr>
      <xdr:spPr>
        <a:xfrm>
          <a:off x="20383500" y="66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142206</xdr:rowOff>
    </xdr:from>
    <xdr:to>
      <xdr:col>111</xdr:col>
      <xdr:colOff>177800</xdr:colOff>
      <xdr:row>38</xdr:row>
      <xdr:rowOff>148127</xdr:rowOff>
    </xdr:to>
    <xdr:cxnSp macro="">
      <xdr:nvCxnSpPr>
        <xdr:cNvPr id="597" name="直線コネクタ 596"/>
        <xdr:cNvCxnSpPr/>
      </xdr:nvCxnSpPr>
      <xdr:spPr>
        <a:xfrm flipV="1">
          <a:off x="20434300" y="6657306"/>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103673</xdr:rowOff>
    </xdr:from>
    <xdr:to>
      <xdr:col>102</xdr:col>
      <xdr:colOff>165100</xdr:colOff>
      <xdr:row>39</xdr:row>
      <xdr:rowOff>33823</xdr:rowOff>
    </xdr:to>
    <xdr:sp macro="" textlink="">
      <xdr:nvSpPr>
        <xdr:cNvPr id="598" name="楕円 597"/>
        <xdr:cNvSpPr/>
      </xdr:nvSpPr>
      <xdr:spPr>
        <a:xfrm>
          <a:off x="19494500" y="66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148127</xdr:rowOff>
    </xdr:from>
    <xdr:to>
      <xdr:col>107</xdr:col>
      <xdr:colOff>50800</xdr:colOff>
      <xdr:row>38</xdr:row>
      <xdr:rowOff>154473</xdr:rowOff>
    </xdr:to>
    <xdr:cxnSp macro="">
      <xdr:nvCxnSpPr>
        <xdr:cNvPr id="599" name="直線コネクタ 598"/>
        <xdr:cNvCxnSpPr/>
      </xdr:nvCxnSpPr>
      <xdr:spPr>
        <a:xfrm flipV="1">
          <a:off x="19545300" y="6663227"/>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110608</xdr:rowOff>
    </xdr:from>
    <xdr:to>
      <xdr:col>98</xdr:col>
      <xdr:colOff>38100</xdr:colOff>
      <xdr:row>39</xdr:row>
      <xdr:rowOff>40758</xdr:rowOff>
    </xdr:to>
    <xdr:sp macro="" textlink="">
      <xdr:nvSpPr>
        <xdr:cNvPr id="600" name="楕円 599"/>
        <xdr:cNvSpPr/>
      </xdr:nvSpPr>
      <xdr:spPr>
        <a:xfrm>
          <a:off x="18605500" y="66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154473</xdr:rowOff>
    </xdr:from>
    <xdr:to>
      <xdr:col>102</xdr:col>
      <xdr:colOff>114300</xdr:colOff>
      <xdr:row>38</xdr:row>
      <xdr:rowOff>161408</xdr:rowOff>
    </xdr:to>
    <xdr:cxnSp macro="">
      <xdr:nvCxnSpPr>
        <xdr:cNvPr id="601" name="直線コネクタ 600"/>
        <xdr:cNvCxnSpPr/>
      </xdr:nvCxnSpPr>
      <xdr:spPr>
        <a:xfrm flipV="1">
          <a:off x="18656300" y="6669573"/>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602" name="n_1aveValue【一般廃棄物処理施設】&#10;一人当たり有形固定資産（償却資産）額"/>
        <xdr:cNvSpPr txBox="1"/>
      </xdr:nvSpPr>
      <xdr:spPr>
        <a:xfrm>
          <a:off x="21043411" y="68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129470</xdr:rowOff>
    </xdr:from>
    <xdr:ext cx="534377" cy="259045"/>
    <xdr:sp macro="" textlink="">
      <xdr:nvSpPr>
        <xdr:cNvPr id="603" name="n_2aveValue【一般廃棄物処理施設】&#10;一人当たり有形固定資産（償却資産）額"/>
        <xdr:cNvSpPr txBox="1"/>
      </xdr:nvSpPr>
      <xdr:spPr>
        <a:xfrm>
          <a:off x="201671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140795</xdr:rowOff>
    </xdr:from>
    <xdr:ext cx="534377" cy="259045"/>
    <xdr:sp macro="" textlink="">
      <xdr:nvSpPr>
        <xdr:cNvPr id="604" name="n_3aveValue【一般廃棄物処理施設】&#10;一人当たり有形固定資産（償却資産）額"/>
        <xdr:cNvSpPr txBox="1"/>
      </xdr:nvSpPr>
      <xdr:spPr>
        <a:xfrm>
          <a:off x="19278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605" name="n_4aveValue【一般廃棄物処理施設】&#10;一人当たり有形固定資産（償却資産）額"/>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38083</xdr:rowOff>
    </xdr:from>
    <xdr:ext cx="599010" cy="259045"/>
    <xdr:sp macro="" textlink="">
      <xdr:nvSpPr>
        <xdr:cNvPr id="606" name="n_1mainValue【一般廃棄物処理施設】&#10;一人当たり有形固定資産（償却資産）額"/>
        <xdr:cNvSpPr txBox="1"/>
      </xdr:nvSpPr>
      <xdr:spPr>
        <a:xfrm>
          <a:off x="21011095" y="638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44004</xdr:rowOff>
    </xdr:from>
    <xdr:ext cx="599010" cy="259045"/>
    <xdr:sp macro="" textlink="">
      <xdr:nvSpPr>
        <xdr:cNvPr id="607" name="n_2mainValue【一般廃棄物処理施設】&#10;一人当たり有形固定資産（償却資産）額"/>
        <xdr:cNvSpPr txBox="1"/>
      </xdr:nvSpPr>
      <xdr:spPr>
        <a:xfrm>
          <a:off x="20134795" y="638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50350</xdr:rowOff>
    </xdr:from>
    <xdr:ext cx="599010" cy="259045"/>
    <xdr:sp macro="" textlink="">
      <xdr:nvSpPr>
        <xdr:cNvPr id="608" name="n_3mainValue【一般廃棄物処理施設】&#10;一人当たり有形固定資産（償却資産）額"/>
        <xdr:cNvSpPr txBox="1"/>
      </xdr:nvSpPr>
      <xdr:spPr>
        <a:xfrm>
          <a:off x="19245795" y="639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57285</xdr:rowOff>
    </xdr:from>
    <xdr:ext cx="599010" cy="259045"/>
    <xdr:sp macro="" textlink="">
      <xdr:nvSpPr>
        <xdr:cNvPr id="609" name="n_4mainValue【一般廃棄物処理施設】&#10;一人当たり有形固定資産（償却資産）額"/>
        <xdr:cNvSpPr txBox="1"/>
      </xdr:nvSpPr>
      <xdr:spPr>
        <a:xfrm>
          <a:off x="18356795" y="640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40" name="【保健センター・保健所】&#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153307</xdr:rowOff>
    </xdr:from>
    <xdr:to>
      <xdr:col>85</xdr:col>
      <xdr:colOff>177800</xdr:colOff>
      <xdr:row>56</xdr:row>
      <xdr:rowOff>83457</xdr:rowOff>
    </xdr:to>
    <xdr:sp macro="" textlink="">
      <xdr:nvSpPr>
        <xdr:cNvPr id="651" name="楕円 650"/>
        <xdr:cNvSpPr/>
      </xdr:nvSpPr>
      <xdr:spPr>
        <a:xfrm>
          <a:off x="162687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68234</xdr:rowOff>
    </xdr:from>
    <xdr:ext cx="405111" cy="259045"/>
    <xdr:sp macro="" textlink="">
      <xdr:nvSpPr>
        <xdr:cNvPr id="652" name="【保健センター・保健所】&#10;有形固定資産減価償却率該当値テキスト"/>
        <xdr:cNvSpPr txBox="1"/>
      </xdr:nvSpPr>
      <xdr:spPr>
        <a:xfrm>
          <a:off x="16357600" y="949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653" name="楕円 652"/>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0</xdr:rowOff>
    </xdr:from>
    <xdr:to>
      <xdr:col>85</xdr:col>
      <xdr:colOff>127000</xdr:colOff>
      <xdr:row>56</xdr:row>
      <xdr:rowOff>32657</xdr:rowOff>
    </xdr:to>
    <xdr:cxnSp macro="">
      <xdr:nvCxnSpPr>
        <xdr:cNvPr id="654" name="直線コネクタ 653"/>
        <xdr:cNvCxnSpPr/>
      </xdr:nvCxnSpPr>
      <xdr:spPr>
        <a:xfrm>
          <a:off x="15481300" y="960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87993</xdr:rowOff>
    </xdr:from>
    <xdr:to>
      <xdr:col>76</xdr:col>
      <xdr:colOff>165100</xdr:colOff>
      <xdr:row>56</xdr:row>
      <xdr:rowOff>18143</xdr:rowOff>
    </xdr:to>
    <xdr:sp macro="" textlink="">
      <xdr:nvSpPr>
        <xdr:cNvPr id="655" name="楕円 654"/>
        <xdr:cNvSpPr/>
      </xdr:nvSpPr>
      <xdr:spPr>
        <a:xfrm>
          <a:off x="14541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138793</xdr:rowOff>
    </xdr:from>
    <xdr:to>
      <xdr:col>81</xdr:col>
      <xdr:colOff>50800</xdr:colOff>
      <xdr:row>56</xdr:row>
      <xdr:rowOff>0</xdr:rowOff>
    </xdr:to>
    <xdr:cxnSp macro="">
      <xdr:nvCxnSpPr>
        <xdr:cNvPr id="656" name="直線コネクタ 655"/>
        <xdr:cNvCxnSpPr/>
      </xdr:nvCxnSpPr>
      <xdr:spPr>
        <a:xfrm>
          <a:off x="14592300" y="956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55335</xdr:rowOff>
    </xdr:from>
    <xdr:to>
      <xdr:col>72</xdr:col>
      <xdr:colOff>38100</xdr:colOff>
      <xdr:row>55</xdr:row>
      <xdr:rowOff>156935</xdr:rowOff>
    </xdr:to>
    <xdr:sp macro="" textlink="">
      <xdr:nvSpPr>
        <xdr:cNvPr id="657" name="楕円 656"/>
        <xdr:cNvSpPr/>
      </xdr:nvSpPr>
      <xdr:spPr>
        <a:xfrm>
          <a:off x="13652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106135</xdr:rowOff>
    </xdr:from>
    <xdr:to>
      <xdr:col>76</xdr:col>
      <xdr:colOff>114300</xdr:colOff>
      <xdr:row>55</xdr:row>
      <xdr:rowOff>138793</xdr:rowOff>
    </xdr:to>
    <xdr:cxnSp macro="">
      <xdr:nvCxnSpPr>
        <xdr:cNvPr id="658" name="直線コネクタ 657"/>
        <xdr:cNvCxnSpPr/>
      </xdr:nvCxnSpPr>
      <xdr:spPr>
        <a:xfrm>
          <a:off x="13703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22678</xdr:rowOff>
    </xdr:from>
    <xdr:to>
      <xdr:col>67</xdr:col>
      <xdr:colOff>101600</xdr:colOff>
      <xdr:row>55</xdr:row>
      <xdr:rowOff>124278</xdr:rowOff>
    </xdr:to>
    <xdr:sp macro="" textlink="">
      <xdr:nvSpPr>
        <xdr:cNvPr id="659" name="楕円 658"/>
        <xdr:cNvSpPr/>
      </xdr:nvSpPr>
      <xdr:spPr>
        <a:xfrm>
          <a:off x="12763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73478</xdr:rowOff>
    </xdr:from>
    <xdr:to>
      <xdr:col>71</xdr:col>
      <xdr:colOff>177800</xdr:colOff>
      <xdr:row>55</xdr:row>
      <xdr:rowOff>106135</xdr:rowOff>
    </xdr:to>
    <xdr:cxnSp macro="">
      <xdr:nvCxnSpPr>
        <xdr:cNvPr id="660" name="直線コネクタ 659"/>
        <xdr:cNvCxnSpPr/>
      </xdr:nvCxnSpPr>
      <xdr:spPr>
        <a:xfrm>
          <a:off x="12814300" y="9503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56623</xdr:rowOff>
    </xdr:from>
    <xdr:ext cx="405111" cy="259045"/>
    <xdr:sp macro="" textlink="">
      <xdr:nvSpPr>
        <xdr:cNvPr id="661" name="n_1aveValue【保健センター・保健所】&#10;有形固定資産減価償却率"/>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662" name="n_2aveValue【保健センター・保健所】&#10;有形固定資産減価償却率"/>
        <xdr:cNvSpPr txBox="1"/>
      </xdr:nvSpPr>
      <xdr:spPr>
        <a:xfrm>
          <a:off x="14389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3"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64" name="n_4aveValue【保健センター・保健所】&#10;有形固定資産減価償却率"/>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67327</xdr:rowOff>
    </xdr:from>
    <xdr:ext cx="340478" cy="259045"/>
    <xdr:sp macro="" textlink="">
      <xdr:nvSpPr>
        <xdr:cNvPr id="665" name="n_1mainValue【保健センター・保健所】&#10;有形固定資産減価償却率"/>
        <xdr:cNvSpPr txBox="1"/>
      </xdr:nvSpPr>
      <xdr:spPr>
        <a:xfrm>
          <a:off x="152983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34670</xdr:rowOff>
    </xdr:from>
    <xdr:ext cx="340478" cy="259045"/>
    <xdr:sp macro="" textlink="">
      <xdr:nvSpPr>
        <xdr:cNvPr id="666" name="n_2mainValue【保健センター・保健所】&#10;有形固定資産減価償却率"/>
        <xdr:cNvSpPr txBox="1"/>
      </xdr:nvSpPr>
      <xdr:spPr>
        <a:xfrm>
          <a:off x="144220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2012</xdr:rowOff>
    </xdr:from>
    <xdr:ext cx="340478" cy="259045"/>
    <xdr:sp macro="" textlink="">
      <xdr:nvSpPr>
        <xdr:cNvPr id="667" name="n_3mainValue【保健センター・保健所】&#10;有形固定資産減価償却率"/>
        <xdr:cNvSpPr txBox="1"/>
      </xdr:nvSpPr>
      <xdr:spPr>
        <a:xfrm>
          <a:off x="13533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140805</xdr:rowOff>
    </xdr:from>
    <xdr:ext cx="340478" cy="259045"/>
    <xdr:sp macro="" textlink="">
      <xdr:nvSpPr>
        <xdr:cNvPr id="668" name="n_4mainValue【保健センター・保健所】&#10;有形固定資産減価償却率"/>
        <xdr:cNvSpPr txBox="1"/>
      </xdr:nvSpPr>
      <xdr:spPr>
        <a:xfrm>
          <a:off x="12644061" y="922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710" name="楕円 709"/>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711" name="【保健センター・保健所】&#10;一人当たり面積該当値テキスト"/>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712" name="楕円 711"/>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713" name="直線コネクタ 712"/>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714" name="楕円 713"/>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715" name="直線コネクタ 714"/>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716" name="楕円 715"/>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717" name="直線コネクタ 716"/>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718" name="楕円 717"/>
        <xdr:cNvSpPr/>
      </xdr:nvSpPr>
      <xdr:spPr>
        <a:xfrm>
          <a:off x="18605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719" name="直線コネクタ 718"/>
        <xdr:cNvCxnSpPr/>
      </xdr:nvCxnSpPr>
      <xdr:spPr>
        <a:xfrm>
          <a:off x="18656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20"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1"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22"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3" name="n_4ave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724" name="n_1mainValue【保健センター・保健所】&#10;一人当たり面積"/>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725" name="n_2mainValue【保健センター・保健所】&#10;一人当たり面積"/>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726" name="n_3mainValue【保健センター・保健所】&#10;一人当たり面積"/>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727" name="n_4mainValue【保健センター・保健所】&#10;一人当たり面積"/>
        <xdr:cNvSpPr txBox="1"/>
      </xdr:nvSpPr>
      <xdr:spPr>
        <a:xfrm>
          <a:off x="18421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95886</xdr:rowOff>
    </xdr:from>
    <xdr:to>
      <xdr:col>85</xdr:col>
      <xdr:colOff>177800</xdr:colOff>
      <xdr:row>81</xdr:row>
      <xdr:rowOff>26036</xdr:rowOff>
    </xdr:to>
    <xdr:sp macro="" textlink="">
      <xdr:nvSpPr>
        <xdr:cNvPr id="768" name="楕円 767"/>
        <xdr:cNvSpPr/>
      </xdr:nvSpPr>
      <xdr:spPr>
        <a:xfrm>
          <a:off x="16268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118763</xdr:rowOff>
    </xdr:from>
    <xdr:ext cx="405111" cy="259045"/>
    <xdr:sp macro="" textlink="">
      <xdr:nvSpPr>
        <xdr:cNvPr id="769" name="【消防施設】&#10;有形固定資産減価償却率該当値テキスト"/>
        <xdr:cNvSpPr txBox="1"/>
      </xdr:nvSpPr>
      <xdr:spPr>
        <a:xfrm>
          <a:off x="16357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46355</xdr:rowOff>
    </xdr:from>
    <xdr:to>
      <xdr:col>81</xdr:col>
      <xdr:colOff>101600</xdr:colOff>
      <xdr:row>80</xdr:row>
      <xdr:rowOff>147955</xdr:rowOff>
    </xdr:to>
    <xdr:sp macro="" textlink="">
      <xdr:nvSpPr>
        <xdr:cNvPr id="770" name="楕円 769"/>
        <xdr:cNvSpPr/>
      </xdr:nvSpPr>
      <xdr:spPr>
        <a:xfrm>
          <a:off x="15430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80</xdr:row>
      <xdr:rowOff>146686</xdr:rowOff>
    </xdr:to>
    <xdr:cxnSp macro="">
      <xdr:nvCxnSpPr>
        <xdr:cNvPr id="771" name="直線コネクタ 770"/>
        <xdr:cNvCxnSpPr/>
      </xdr:nvCxnSpPr>
      <xdr:spPr>
        <a:xfrm>
          <a:off x="15481300" y="138131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636</xdr:rowOff>
    </xdr:from>
    <xdr:to>
      <xdr:col>76</xdr:col>
      <xdr:colOff>165100</xdr:colOff>
      <xdr:row>80</xdr:row>
      <xdr:rowOff>102236</xdr:rowOff>
    </xdr:to>
    <xdr:sp macro="" textlink="">
      <xdr:nvSpPr>
        <xdr:cNvPr id="772" name="楕円 771"/>
        <xdr:cNvSpPr/>
      </xdr:nvSpPr>
      <xdr:spPr>
        <a:xfrm>
          <a:off x="14541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51436</xdr:rowOff>
    </xdr:from>
    <xdr:to>
      <xdr:col>81</xdr:col>
      <xdr:colOff>50800</xdr:colOff>
      <xdr:row>80</xdr:row>
      <xdr:rowOff>97155</xdr:rowOff>
    </xdr:to>
    <xdr:cxnSp macro="">
      <xdr:nvCxnSpPr>
        <xdr:cNvPr id="773" name="直線コネクタ 772"/>
        <xdr:cNvCxnSpPr/>
      </xdr:nvCxnSpPr>
      <xdr:spPr>
        <a:xfrm>
          <a:off x="14592300" y="137674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31114</xdr:rowOff>
    </xdr:from>
    <xdr:to>
      <xdr:col>72</xdr:col>
      <xdr:colOff>38100</xdr:colOff>
      <xdr:row>81</xdr:row>
      <xdr:rowOff>132714</xdr:rowOff>
    </xdr:to>
    <xdr:sp macro="" textlink="">
      <xdr:nvSpPr>
        <xdr:cNvPr id="774" name="楕円 773"/>
        <xdr:cNvSpPr/>
      </xdr:nvSpPr>
      <xdr:spPr>
        <a:xfrm>
          <a:off x="13652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51436</xdr:rowOff>
    </xdr:from>
    <xdr:to>
      <xdr:col>76</xdr:col>
      <xdr:colOff>114300</xdr:colOff>
      <xdr:row>81</xdr:row>
      <xdr:rowOff>81914</xdr:rowOff>
    </xdr:to>
    <xdr:cxnSp macro="">
      <xdr:nvCxnSpPr>
        <xdr:cNvPr id="775" name="直線コネクタ 774"/>
        <xdr:cNvCxnSpPr/>
      </xdr:nvCxnSpPr>
      <xdr:spPr>
        <a:xfrm flipV="1">
          <a:off x="13703300" y="13767436"/>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162561</xdr:rowOff>
    </xdr:from>
    <xdr:to>
      <xdr:col>67</xdr:col>
      <xdr:colOff>101600</xdr:colOff>
      <xdr:row>81</xdr:row>
      <xdr:rowOff>92711</xdr:rowOff>
    </xdr:to>
    <xdr:sp macro="" textlink="">
      <xdr:nvSpPr>
        <xdr:cNvPr id="776" name="楕円 775"/>
        <xdr:cNvSpPr/>
      </xdr:nvSpPr>
      <xdr:spPr>
        <a:xfrm>
          <a:off x="12763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41911</xdr:rowOff>
    </xdr:from>
    <xdr:to>
      <xdr:col>71</xdr:col>
      <xdr:colOff>177800</xdr:colOff>
      <xdr:row>81</xdr:row>
      <xdr:rowOff>81914</xdr:rowOff>
    </xdr:to>
    <xdr:cxnSp macro="">
      <xdr:nvCxnSpPr>
        <xdr:cNvPr id="777" name="直線コネクタ 776"/>
        <xdr:cNvCxnSpPr/>
      </xdr:nvCxnSpPr>
      <xdr:spPr>
        <a:xfrm>
          <a:off x="12814300" y="13929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164482</xdr:rowOff>
    </xdr:from>
    <xdr:ext cx="405111" cy="259045"/>
    <xdr:sp macro="" textlink="">
      <xdr:nvSpPr>
        <xdr:cNvPr id="782" name="n_1mainValue【消防施設】&#10;有形固定資産減価償却率"/>
        <xdr:cNvSpPr txBox="1"/>
      </xdr:nvSpPr>
      <xdr:spPr>
        <a:xfrm>
          <a:off x="15266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118763</xdr:rowOff>
    </xdr:from>
    <xdr:ext cx="405111" cy="259045"/>
    <xdr:sp macro="" textlink="">
      <xdr:nvSpPr>
        <xdr:cNvPr id="783" name="n_2mainValue【消防施設】&#10;有形固定資産減価償却率"/>
        <xdr:cNvSpPr txBox="1"/>
      </xdr:nvSpPr>
      <xdr:spPr>
        <a:xfrm>
          <a:off x="14389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149241</xdr:rowOff>
    </xdr:from>
    <xdr:ext cx="405111" cy="259045"/>
    <xdr:sp macro="" textlink="">
      <xdr:nvSpPr>
        <xdr:cNvPr id="784" name="n_3mainValue【消防施設】&#10;有形固定資産減価償却率"/>
        <xdr:cNvSpPr txBox="1"/>
      </xdr:nvSpPr>
      <xdr:spPr>
        <a:xfrm>
          <a:off x="13500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109238</xdr:rowOff>
    </xdr:from>
    <xdr:ext cx="405111" cy="259045"/>
    <xdr:sp macro="" textlink="">
      <xdr:nvSpPr>
        <xdr:cNvPr id="785" name="n_4mainValue【消防施設】&#10;有形固定資産減価償却率"/>
        <xdr:cNvSpPr txBox="1"/>
      </xdr:nvSpPr>
      <xdr:spPr>
        <a:xfrm>
          <a:off x="12611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814" name="【消防施設】&#10;一人当たり面積平均値テキスト"/>
        <xdr:cNvSpPr txBox="1"/>
      </xdr:nvSpPr>
      <xdr:spPr>
        <a:xfrm>
          <a:off x="22199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825" name="楕円 824"/>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139716</xdr:rowOff>
    </xdr:from>
    <xdr:ext cx="469744" cy="259045"/>
    <xdr:sp macro="" textlink="">
      <xdr:nvSpPr>
        <xdr:cNvPr id="826" name="【消防施設】&#10;一人当たり面積該当値テキスト"/>
        <xdr:cNvSpPr txBox="1"/>
      </xdr:nvSpPr>
      <xdr:spPr>
        <a:xfrm>
          <a:off x="22199600"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827" name="楕円 826"/>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85</xdr:row>
      <xdr:rowOff>0</xdr:rowOff>
    </xdr:to>
    <xdr:cxnSp macro="">
      <xdr:nvCxnSpPr>
        <xdr:cNvPr id="828" name="直線コネクタ 827"/>
        <xdr:cNvCxnSpPr/>
      </xdr:nvCxnSpPr>
      <xdr:spPr>
        <a:xfrm flipV="1">
          <a:off x="21323300" y="145694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29" name="楕円 828"/>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3811</xdr:rowOff>
    </xdr:to>
    <xdr:cxnSp macro="">
      <xdr:nvCxnSpPr>
        <xdr:cNvPr id="830" name="直線コネクタ 829"/>
        <xdr:cNvCxnSpPr/>
      </xdr:nvCxnSpPr>
      <xdr:spPr>
        <a:xfrm flipV="1">
          <a:off x="20434300" y="1457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151130</xdr:rowOff>
    </xdr:from>
    <xdr:to>
      <xdr:col>102</xdr:col>
      <xdr:colOff>165100</xdr:colOff>
      <xdr:row>85</xdr:row>
      <xdr:rowOff>81280</xdr:rowOff>
    </xdr:to>
    <xdr:sp macro="" textlink="">
      <xdr:nvSpPr>
        <xdr:cNvPr id="831" name="楕円 830"/>
        <xdr:cNvSpPr/>
      </xdr:nvSpPr>
      <xdr:spPr>
        <a:xfrm>
          <a:off x="19494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30480</xdr:rowOff>
    </xdr:to>
    <xdr:cxnSp macro="">
      <xdr:nvCxnSpPr>
        <xdr:cNvPr id="832" name="直線コネクタ 831"/>
        <xdr:cNvCxnSpPr/>
      </xdr:nvCxnSpPr>
      <xdr:spPr>
        <a:xfrm flipV="1">
          <a:off x="19545300" y="14577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154939</xdr:rowOff>
    </xdr:from>
    <xdr:to>
      <xdr:col>98</xdr:col>
      <xdr:colOff>38100</xdr:colOff>
      <xdr:row>85</xdr:row>
      <xdr:rowOff>85089</xdr:rowOff>
    </xdr:to>
    <xdr:sp macro="" textlink="">
      <xdr:nvSpPr>
        <xdr:cNvPr id="833" name="楕円 832"/>
        <xdr:cNvSpPr/>
      </xdr:nvSpPr>
      <xdr:spPr>
        <a:xfrm>
          <a:off x="18605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30480</xdr:rowOff>
    </xdr:from>
    <xdr:to>
      <xdr:col>102</xdr:col>
      <xdr:colOff>114300</xdr:colOff>
      <xdr:row>85</xdr:row>
      <xdr:rowOff>34289</xdr:rowOff>
    </xdr:to>
    <xdr:cxnSp macro="">
      <xdr:nvCxnSpPr>
        <xdr:cNvPr id="834" name="直線コネクタ 833"/>
        <xdr:cNvCxnSpPr/>
      </xdr:nvCxnSpPr>
      <xdr:spPr>
        <a:xfrm flipV="1">
          <a:off x="18656300" y="1460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835" name="n_1aveValue【消防施設】&#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6"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837" name="n_3aveValue【消防施設】&#10;一人当たり面積"/>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macro="" textlink="">
      <xdr:nvSpPr>
        <xdr:cNvPr id="838" name="n_4aveValue【消防施設】&#10;一人当たり面積"/>
        <xdr:cNvSpPr txBox="1"/>
      </xdr:nvSpPr>
      <xdr:spPr>
        <a:xfrm>
          <a:off x="18421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67327</xdr:rowOff>
    </xdr:from>
    <xdr:ext cx="469744" cy="259045"/>
    <xdr:sp macro="" textlink="">
      <xdr:nvSpPr>
        <xdr:cNvPr id="839" name="n_1mainValue【消防施設】&#10;一人当たり面積"/>
        <xdr:cNvSpPr txBox="1"/>
      </xdr:nvSpPr>
      <xdr:spPr>
        <a:xfrm>
          <a:off x="210757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71138</xdr:rowOff>
    </xdr:from>
    <xdr:ext cx="469744" cy="259045"/>
    <xdr:sp macro="" textlink="">
      <xdr:nvSpPr>
        <xdr:cNvPr id="840" name="n_2mainValue【消防施設】&#10;一人当たり面積"/>
        <xdr:cNvSpPr txBox="1"/>
      </xdr:nvSpPr>
      <xdr:spPr>
        <a:xfrm>
          <a:off x="20199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97807</xdr:rowOff>
    </xdr:from>
    <xdr:ext cx="469744" cy="259045"/>
    <xdr:sp macro="" textlink="">
      <xdr:nvSpPr>
        <xdr:cNvPr id="841" name="n_3mainValue【消防施設】&#10;一人当たり面積"/>
        <xdr:cNvSpPr txBox="1"/>
      </xdr:nvSpPr>
      <xdr:spPr>
        <a:xfrm>
          <a:off x="19310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842" name="n_4mainValue【消防施設】&#10;一人当たり面積"/>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884" name="楕円 883"/>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885" name="【庁舎】&#10;有形固定資産減価償却率該当値テキスト"/>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74386</xdr:rowOff>
    </xdr:from>
    <xdr:to>
      <xdr:col>81</xdr:col>
      <xdr:colOff>101600</xdr:colOff>
      <xdr:row>103</xdr:row>
      <xdr:rowOff>4536</xdr:rowOff>
    </xdr:to>
    <xdr:sp macro="" textlink="">
      <xdr:nvSpPr>
        <xdr:cNvPr id="886" name="楕円 885"/>
        <xdr:cNvSpPr/>
      </xdr:nvSpPr>
      <xdr:spPr>
        <a:xfrm>
          <a:off x="15430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125186</xdr:rowOff>
    </xdr:from>
    <xdr:to>
      <xdr:col>85</xdr:col>
      <xdr:colOff>127000</xdr:colOff>
      <xdr:row>102</xdr:row>
      <xdr:rowOff>157843</xdr:rowOff>
    </xdr:to>
    <xdr:cxnSp macro="">
      <xdr:nvCxnSpPr>
        <xdr:cNvPr id="887" name="直線コネクタ 886"/>
        <xdr:cNvCxnSpPr/>
      </xdr:nvCxnSpPr>
      <xdr:spPr>
        <a:xfrm>
          <a:off x="15481300" y="1761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40095</xdr:rowOff>
    </xdr:from>
    <xdr:to>
      <xdr:col>76</xdr:col>
      <xdr:colOff>165100</xdr:colOff>
      <xdr:row>102</xdr:row>
      <xdr:rowOff>141695</xdr:rowOff>
    </xdr:to>
    <xdr:sp macro="" textlink="">
      <xdr:nvSpPr>
        <xdr:cNvPr id="888" name="楕円 887"/>
        <xdr:cNvSpPr/>
      </xdr:nvSpPr>
      <xdr:spPr>
        <a:xfrm>
          <a:off x="14541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90895</xdr:rowOff>
    </xdr:from>
    <xdr:to>
      <xdr:col>81</xdr:col>
      <xdr:colOff>50800</xdr:colOff>
      <xdr:row>102</xdr:row>
      <xdr:rowOff>125186</xdr:rowOff>
    </xdr:to>
    <xdr:cxnSp macro="">
      <xdr:nvCxnSpPr>
        <xdr:cNvPr id="889" name="直線コネクタ 888"/>
        <xdr:cNvCxnSpPr/>
      </xdr:nvCxnSpPr>
      <xdr:spPr>
        <a:xfrm>
          <a:off x="14592300" y="175787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12337</xdr:rowOff>
    </xdr:from>
    <xdr:to>
      <xdr:col>72</xdr:col>
      <xdr:colOff>38100</xdr:colOff>
      <xdr:row>102</xdr:row>
      <xdr:rowOff>113937</xdr:rowOff>
    </xdr:to>
    <xdr:sp macro="" textlink="">
      <xdr:nvSpPr>
        <xdr:cNvPr id="890" name="楕円 889"/>
        <xdr:cNvSpPr/>
      </xdr:nvSpPr>
      <xdr:spPr>
        <a:xfrm>
          <a:off x="13652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63137</xdr:rowOff>
    </xdr:from>
    <xdr:to>
      <xdr:col>76</xdr:col>
      <xdr:colOff>114300</xdr:colOff>
      <xdr:row>102</xdr:row>
      <xdr:rowOff>90895</xdr:rowOff>
    </xdr:to>
    <xdr:cxnSp macro="">
      <xdr:nvCxnSpPr>
        <xdr:cNvPr id="891" name="直線コネクタ 890"/>
        <xdr:cNvCxnSpPr/>
      </xdr:nvCxnSpPr>
      <xdr:spPr>
        <a:xfrm>
          <a:off x="13703300" y="175510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149498</xdr:rowOff>
    </xdr:from>
    <xdr:to>
      <xdr:col>67</xdr:col>
      <xdr:colOff>101600</xdr:colOff>
      <xdr:row>102</xdr:row>
      <xdr:rowOff>79648</xdr:rowOff>
    </xdr:to>
    <xdr:sp macro="" textlink="">
      <xdr:nvSpPr>
        <xdr:cNvPr id="892" name="楕円 891"/>
        <xdr:cNvSpPr/>
      </xdr:nvSpPr>
      <xdr:spPr>
        <a:xfrm>
          <a:off x="12763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28848</xdr:rowOff>
    </xdr:from>
    <xdr:to>
      <xdr:col>71</xdr:col>
      <xdr:colOff>177800</xdr:colOff>
      <xdr:row>102</xdr:row>
      <xdr:rowOff>63137</xdr:rowOff>
    </xdr:to>
    <xdr:cxnSp macro="">
      <xdr:nvCxnSpPr>
        <xdr:cNvPr id="893" name="直線コネクタ 892"/>
        <xdr:cNvCxnSpPr/>
      </xdr:nvCxnSpPr>
      <xdr:spPr>
        <a:xfrm>
          <a:off x="12814300" y="175167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121393</xdr:rowOff>
    </xdr:from>
    <xdr:ext cx="405111" cy="259045"/>
    <xdr:sp macro="" textlink="">
      <xdr:nvSpPr>
        <xdr:cNvPr id="894" name="n_1aveValue【庁舎】&#10;有形固定資産減価償却率"/>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895" name="n_2aveValue【庁舎】&#10;有形固定資産減価償却率"/>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56078</xdr:rowOff>
    </xdr:from>
    <xdr:ext cx="405111" cy="259045"/>
    <xdr:sp macro="" textlink="">
      <xdr:nvSpPr>
        <xdr:cNvPr id="896" name="n_3aveValue【庁舎】&#10;有形固定資産減価償却率"/>
        <xdr:cNvSpPr txBox="1"/>
      </xdr:nvSpPr>
      <xdr:spPr>
        <a:xfrm>
          <a:off x="13500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97" name="n_4aveValue【庁舎】&#10;有形固定資産減価償却率"/>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21063</xdr:rowOff>
    </xdr:from>
    <xdr:ext cx="405111" cy="259045"/>
    <xdr:sp macro="" textlink="">
      <xdr:nvSpPr>
        <xdr:cNvPr id="898" name="n_1mainValue【庁舎】&#10;有形固定資産減価償却率"/>
        <xdr:cNvSpPr txBox="1"/>
      </xdr:nvSpPr>
      <xdr:spPr>
        <a:xfrm>
          <a:off x="15266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158222</xdr:rowOff>
    </xdr:from>
    <xdr:ext cx="405111" cy="259045"/>
    <xdr:sp macro="" textlink="">
      <xdr:nvSpPr>
        <xdr:cNvPr id="899" name="n_2mainValue【庁舎】&#10;有形固定資産減価償却率"/>
        <xdr:cNvSpPr txBox="1"/>
      </xdr:nvSpPr>
      <xdr:spPr>
        <a:xfrm>
          <a:off x="14389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130464</xdr:rowOff>
    </xdr:from>
    <xdr:ext cx="405111" cy="259045"/>
    <xdr:sp macro="" textlink="">
      <xdr:nvSpPr>
        <xdr:cNvPr id="900" name="n_3mainValue【庁舎】&#10;有形固定資産減価償却率"/>
        <xdr:cNvSpPr txBox="1"/>
      </xdr:nvSpPr>
      <xdr:spPr>
        <a:xfrm>
          <a:off x="135007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96175</xdr:rowOff>
    </xdr:from>
    <xdr:ext cx="405111" cy="259045"/>
    <xdr:sp macro="" textlink="">
      <xdr:nvSpPr>
        <xdr:cNvPr id="901" name="n_4mainValue【庁舎】&#10;有形固定資産減価償却率"/>
        <xdr:cNvSpPr txBox="1"/>
      </xdr:nvSpPr>
      <xdr:spPr>
        <a:xfrm>
          <a:off x="126117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930" name="【庁舎】&#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132080</xdr:rowOff>
    </xdr:from>
    <xdr:to>
      <xdr:col>116</xdr:col>
      <xdr:colOff>114300</xdr:colOff>
      <xdr:row>104</xdr:row>
      <xdr:rowOff>62230</xdr:rowOff>
    </xdr:to>
    <xdr:sp macro="" textlink="">
      <xdr:nvSpPr>
        <xdr:cNvPr id="941" name="楕円 940"/>
        <xdr:cNvSpPr/>
      </xdr:nvSpPr>
      <xdr:spPr>
        <a:xfrm>
          <a:off x="22110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154957</xdr:rowOff>
    </xdr:from>
    <xdr:ext cx="469744" cy="259045"/>
    <xdr:sp macro="" textlink="">
      <xdr:nvSpPr>
        <xdr:cNvPr id="942" name="【庁舎】&#10;一人当たり面積該当値テキスト"/>
        <xdr:cNvSpPr txBox="1"/>
      </xdr:nvSpPr>
      <xdr:spPr>
        <a:xfrm>
          <a:off x="22199600"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143511</xdr:rowOff>
    </xdr:from>
    <xdr:to>
      <xdr:col>112</xdr:col>
      <xdr:colOff>38100</xdr:colOff>
      <xdr:row>104</xdr:row>
      <xdr:rowOff>73661</xdr:rowOff>
    </xdr:to>
    <xdr:sp macro="" textlink="">
      <xdr:nvSpPr>
        <xdr:cNvPr id="943" name="楕円 942"/>
        <xdr:cNvSpPr/>
      </xdr:nvSpPr>
      <xdr:spPr>
        <a:xfrm>
          <a:off x="21272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xdr:rowOff>
    </xdr:from>
    <xdr:to>
      <xdr:col>116</xdr:col>
      <xdr:colOff>63500</xdr:colOff>
      <xdr:row>104</xdr:row>
      <xdr:rowOff>22861</xdr:rowOff>
    </xdr:to>
    <xdr:cxnSp macro="">
      <xdr:nvCxnSpPr>
        <xdr:cNvPr id="944" name="直線コネクタ 943"/>
        <xdr:cNvCxnSpPr/>
      </xdr:nvCxnSpPr>
      <xdr:spPr>
        <a:xfrm flipV="1">
          <a:off x="21323300" y="178422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151130</xdr:rowOff>
    </xdr:from>
    <xdr:to>
      <xdr:col>107</xdr:col>
      <xdr:colOff>101600</xdr:colOff>
      <xdr:row>104</xdr:row>
      <xdr:rowOff>81280</xdr:rowOff>
    </xdr:to>
    <xdr:sp macro="" textlink="">
      <xdr:nvSpPr>
        <xdr:cNvPr id="945" name="楕円 944"/>
        <xdr:cNvSpPr/>
      </xdr:nvSpPr>
      <xdr:spPr>
        <a:xfrm>
          <a:off x="2038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22861</xdr:rowOff>
    </xdr:from>
    <xdr:to>
      <xdr:col>111</xdr:col>
      <xdr:colOff>177800</xdr:colOff>
      <xdr:row>104</xdr:row>
      <xdr:rowOff>30480</xdr:rowOff>
    </xdr:to>
    <xdr:cxnSp macro="">
      <xdr:nvCxnSpPr>
        <xdr:cNvPr id="946" name="直線コネクタ 945"/>
        <xdr:cNvCxnSpPr/>
      </xdr:nvCxnSpPr>
      <xdr:spPr>
        <a:xfrm flipV="1">
          <a:off x="20434300" y="17853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132080</xdr:rowOff>
    </xdr:from>
    <xdr:to>
      <xdr:col>102</xdr:col>
      <xdr:colOff>165100</xdr:colOff>
      <xdr:row>104</xdr:row>
      <xdr:rowOff>62230</xdr:rowOff>
    </xdr:to>
    <xdr:sp macro="" textlink="">
      <xdr:nvSpPr>
        <xdr:cNvPr id="947" name="楕円 946"/>
        <xdr:cNvSpPr/>
      </xdr:nvSpPr>
      <xdr:spPr>
        <a:xfrm>
          <a:off x="19494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xdr:rowOff>
    </xdr:from>
    <xdr:to>
      <xdr:col>107</xdr:col>
      <xdr:colOff>50800</xdr:colOff>
      <xdr:row>104</xdr:row>
      <xdr:rowOff>30480</xdr:rowOff>
    </xdr:to>
    <xdr:cxnSp macro="">
      <xdr:nvCxnSpPr>
        <xdr:cNvPr id="948" name="直線コネクタ 947"/>
        <xdr:cNvCxnSpPr/>
      </xdr:nvCxnSpPr>
      <xdr:spPr>
        <a:xfrm>
          <a:off x="19545300" y="17842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143511</xdr:rowOff>
    </xdr:from>
    <xdr:to>
      <xdr:col>98</xdr:col>
      <xdr:colOff>38100</xdr:colOff>
      <xdr:row>104</xdr:row>
      <xdr:rowOff>73661</xdr:rowOff>
    </xdr:to>
    <xdr:sp macro="" textlink="">
      <xdr:nvSpPr>
        <xdr:cNvPr id="949" name="楕円 948"/>
        <xdr:cNvSpPr/>
      </xdr:nvSpPr>
      <xdr:spPr>
        <a:xfrm>
          <a:off x="18605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11430</xdr:rowOff>
    </xdr:from>
    <xdr:to>
      <xdr:col>102</xdr:col>
      <xdr:colOff>114300</xdr:colOff>
      <xdr:row>104</xdr:row>
      <xdr:rowOff>22861</xdr:rowOff>
    </xdr:to>
    <xdr:cxnSp macro="">
      <xdr:nvCxnSpPr>
        <xdr:cNvPr id="950" name="直線コネクタ 949"/>
        <xdr:cNvCxnSpPr/>
      </xdr:nvCxnSpPr>
      <xdr:spPr>
        <a:xfrm flipV="1">
          <a:off x="18656300" y="178422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951" name="n_1aveValue【庁舎】&#10;一人当たり面積"/>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52" name="n_2aveValue【庁舎】&#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953" name="n_3aveValue【庁舎】&#10;一人当たり面積"/>
        <xdr:cNvSpPr txBox="1"/>
      </xdr:nvSpPr>
      <xdr:spPr>
        <a:xfrm>
          <a:off x="19310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954" name="n_4aveValue【庁舎】&#10;一人当たり面積"/>
        <xdr:cNvSpPr txBox="1"/>
      </xdr:nvSpPr>
      <xdr:spPr>
        <a:xfrm>
          <a:off x="18421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90188</xdr:rowOff>
    </xdr:from>
    <xdr:ext cx="469744" cy="259045"/>
    <xdr:sp macro="" textlink="">
      <xdr:nvSpPr>
        <xdr:cNvPr id="955" name="n_1mainValue【庁舎】&#10;一人当たり面積"/>
        <xdr:cNvSpPr txBox="1"/>
      </xdr:nvSpPr>
      <xdr:spPr>
        <a:xfrm>
          <a:off x="210757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97807</xdr:rowOff>
    </xdr:from>
    <xdr:ext cx="469744" cy="259045"/>
    <xdr:sp macro="" textlink="">
      <xdr:nvSpPr>
        <xdr:cNvPr id="956" name="n_2mainValue【庁舎】&#10;一人当たり面積"/>
        <xdr:cNvSpPr txBox="1"/>
      </xdr:nvSpPr>
      <xdr:spPr>
        <a:xfrm>
          <a:off x="20199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78757</xdr:rowOff>
    </xdr:from>
    <xdr:ext cx="469744" cy="259045"/>
    <xdr:sp macro="" textlink="">
      <xdr:nvSpPr>
        <xdr:cNvPr id="957" name="n_3mainValue【庁舎】&#10;一人当たり面積"/>
        <xdr:cNvSpPr txBox="1"/>
      </xdr:nvSpPr>
      <xdr:spPr>
        <a:xfrm>
          <a:off x="193104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90188</xdr:rowOff>
    </xdr:from>
    <xdr:ext cx="469744" cy="259045"/>
    <xdr:sp macro="" textlink="">
      <xdr:nvSpPr>
        <xdr:cNvPr id="958" name="n_4mainValue【庁舎】&#10;一人当たり面積"/>
        <xdr:cNvSpPr txBox="1"/>
      </xdr:nvSpPr>
      <xdr:spPr>
        <a:xfrm>
          <a:off x="18421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類似団体と比較して特に有形固定資産減価償却率が特に高くなっているのは、体育館・プールであるが、これは昭和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年に取得した市民体育館の老朽化によるものであり、今後解体し県体育館として整備する。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特に低くなっているのは、保健センター・保健所であり、これは平成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年度に新たに取得したためである。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また、福祉施設については令和２年度に大きく改善しているが、これは新たに子育て支援総合拠点施設えんキッズを取得したためである。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119,352
118,906
868.02
75,934,099
71,960,873
2,543,985
33,171,044
56,172,738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4.0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592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全国平均を上回る高齢化率（令和３年</a:t>
          </a:r>
          <a:r>
            <a:rPr kumimoji="1" lang="en-US" altLang="ja-JP" sz="1300">
              <a:latin typeface="ＭＳ Ｐゴシック"/>
              <a:ea typeface="ＭＳ Ｐゴシック"/>
            </a:rPr>
            <a:t>10</a:t>
          </a:r>
          <a:r>
            <a:rPr kumimoji="1" lang="ja-JP" altLang="en-US" sz="1300">
              <a:latin typeface="ＭＳ Ｐゴシック"/>
              <a:ea typeface="ＭＳ Ｐゴシック"/>
            </a:rPr>
            <a:t>月１日現在：</a:t>
          </a:r>
          <a:r>
            <a:rPr kumimoji="1" lang="en-US" altLang="ja-JP" sz="1300">
              <a:latin typeface="ＭＳ Ｐゴシック"/>
              <a:ea typeface="ＭＳ Ｐゴシック"/>
            </a:rPr>
            <a:t>34.57</a:t>
          </a:r>
          <a:r>
            <a:rPr kumimoji="1" lang="ja-JP" altLang="en-US" sz="1300">
              <a:latin typeface="ＭＳ Ｐゴシック"/>
              <a:ea typeface="ＭＳ Ｐゴシック"/>
            </a:rPr>
            <a:t>％）により、社会保障関係経費が高い状況であるため、類似団体平均を下回っている。歳出の徹底的な見直し、定員管理・給与の適正化などの取組を通じて、財政基盤の強化に努める。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27940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53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0</xdr:rowOff>
    </xdr:from>
    <xdr:ext cx="762000" cy="259080"/>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27940</xdr:rowOff>
    </xdr:from>
    <xdr:to>
      <xdr:col>24</xdr:col>
      <xdr:colOff>12700</xdr:colOff>
      <xdr:row>45</xdr:row>
      <xdr:rowOff>27940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2000" cy="2584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130810</xdr:rowOff>
    </xdr:from>
    <xdr:to>
      <xdr:col>23</xdr:col>
      <xdr:colOff>133350</xdr:colOff>
      <xdr:row>44</xdr:row>
      <xdr:rowOff>147955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6746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145415</xdr:rowOff>
    </xdr:from>
    <xdr:ext cx="762000" cy="2584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4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128905</xdr:rowOff>
    </xdr:from>
    <xdr:to>
      <xdr:col>23</xdr:col>
      <xdr:colOff>184150</xdr:colOff>
      <xdr:row>42</xdr:row>
      <xdr:rowOff>59055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147955</xdr:rowOff>
    </xdr:from>
    <xdr:to>
      <xdr:col>19</xdr:col>
      <xdr:colOff>133350</xdr:colOff>
      <xdr:row>44</xdr:row>
      <xdr:rowOff>147955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917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94615</xdr:rowOff>
    </xdr:from>
    <xdr:to>
      <xdr:col>19</xdr:col>
      <xdr:colOff>184150</xdr:colOff>
      <xdr:row>42</xdr:row>
      <xdr:rowOff>24765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34925</xdr:rowOff>
    </xdr:from>
    <xdr:ext cx="7366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92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147955</xdr:rowOff>
    </xdr:from>
    <xdr:to>
      <xdr:col>15</xdr:col>
      <xdr:colOff>82550</xdr:colOff>
      <xdr:row>44</xdr:row>
      <xdr:rowOff>165100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917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94615</xdr:rowOff>
    </xdr:from>
    <xdr:to>
      <xdr:col>15</xdr:col>
      <xdr:colOff>133350</xdr:colOff>
      <xdr:row>42</xdr:row>
      <xdr:rowOff>24765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34925</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08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94615</xdr:rowOff>
    </xdr:from>
    <xdr:to>
      <xdr:col>11</xdr:col>
      <xdr:colOff>82550</xdr:colOff>
      <xdr:row>42</xdr:row>
      <xdr:rowOff>24765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34925</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111760</xdr:rowOff>
    </xdr:from>
    <xdr:to>
      <xdr:col>7</xdr:col>
      <xdr:colOff>31750</xdr:colOff>
      <xdr:row>42</xdr:row>
      <xdr:rowOff>41910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52070</xdr:rowOff>
    </xdr:from>
    <xdr:ext cx="762000" cy="2584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10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44</xdr:row>
      <xdr:rowOff>80010</xdr:rowOff>
    </xdr:from>
    <xdr:to>
      <xdr:col>23</xdr:col>
      <xdr:colOff>184150</xdr:colOff>
      <xdr:row>45</xdr:row>
      <xdr:rowOff>10160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147320</xdr:rowOff>
    </xdr:from>
    <xdr:ext cx="762000" cy="259080"/>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1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97790</xdr:rowOff>
    </xdr:from>
    <xdr:to>
      <xdr:col>19</xdr:col>
      <xdr:colOff>184150</xdr:colOff>
      <xdr:row>45</xdr:row>
      <xdr:rowOff>27305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41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12065</xdr:rowOff>
    </xdr:from>
    <xdr:ext cx="7366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27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97790</xdr:rowOff>
    </xdr:from>
    <xdr:to>
      <xdr:col>15</xdr:col>
      <xdr:colOff>133350</xdr:colOff>
      <xdr:row>45</xdr:row>
      <xdr:rowOff>27305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41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12065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27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29210</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29210</xdr:rowOff>
    </xdr:from>
    <xdr:ext cx="762000" cy="2584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認定こども園運営事業や子ども医療費助成事業等の扶助費の増等により経常経費は増えているが、普通交付税や臨時財政対策債等の財源の増が大きいため前年度より改善している。社会保障関係経費や公共施設に係る維持管理経費等の増加が今後も見込まれるため、市税の課税客体の把握に努めながら、使用料等も含めた収納率の向上を図り、自主財源を確保するとともに、市債残高の抑制や行財政改革による職員数の削減等により、比率の抑制を図り、安定的な財政基盤の確立を目指す。</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84455</xdr:rowOff>
    </xdr:from>
    <xdr:to>
      <xdr:col>23</xdr:col>
      <xdr:colOff>133350</xdr:colOff>
      <xdr:row>67</xdr:row>
      <xdr:rowOff>71755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00005"/>
          <a:ext cx="0" cy="1358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43815</xdr:rowOff>
    </xdr:from>
    <xdr:ext cx="762000" cy="2584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0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71755</xdr:rowOff>
    </xdr:from>
    <xdr:to>
      <xdr:col>24</xdr:col>
      <xdr:colOff>12700</xdr:colOff>
      <xdr:row>67</xdr:row>
      <xdr:rowOff>71755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170815</xdr:rowOff>
    </xdr:from>
    <xdr:ext cx="762000" cy="2584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84455</xdr:rowOff>
    </xdr:from>
    <xdr:to>
      <xdr:col>24</xdr:col>
      <xdr:colOff>12700</xdr:colOff>
      <xdr:row>59</xdr:row>
      <xdr:rowOff>84455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100965</xdr:rowOff>
    </xdr:from>
    <xdr:to>
      <xdr:col>23</xdr:col>
      <xdr:colOff>133350</xdr:colOff>
      <xdr:row>64</xdr:row>
      <xdr:rowOff>47625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30865"/>
          <a:ext cx="8382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53975</xdr:rowOff>
    </xdr:from>
    <xdr:ext cx="762000" cy="2584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38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81915</xdr:rowOff>
    </xdr:from>
    <xdr:to>
      <xdr:col>23</xdr:col>
      <xdr:colOff>184150</xdr:colOff>
      <xdr:row>63</xdr:row>
      <xdr:rowOff>12065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47625</xdr:rowOff>
    </xdr:from>
    <xdr:to>
      <xdr:col>19</xdr:col>
      <xdr:colOff>133350</xdr:colOff>
      <xdr:row>64</xdr:row>
      <xdr:rowOff>168275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2042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0</xdr:rowOff>
    </xdr:from>
    <xdr:ext cx="7366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170815</xdr:rowOff>
    </xdr:from>
    <xdr:to>
      <xdr:col>15</xdr:col>
      <xdr:colOff>82550</xdr:colOff>
      <xdr:row>64</xdr:row>
      <xdr:rowOff>168275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7216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117475</xdr:rowOff>
    </xdr:from>
    <xdr:to>
      <xdr:col>15</xdr:col>
      <xdr:colOff>133350</xdr:colOff>
      <xdr:row>65</xdr:row>
      <xdr:rowOff>47625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57785</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170815</xdr:rowOff>
    </xdr:from>
    <xdr:to>
      <xdr:col>11</xdr:col>
      <xdr:colOff>31750</xdr:colOff>
      <xdr:row>64</xdr:row>
      <xdr:rowOff>95885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7216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52705</xdr:rowOff>
    </xdr:from>
    <xdr:to>
      <xdr:col>7</xdr:col>
      <xdr:colOff>31750</xdr:colOff>
      <xdr:row>64</xdr:row>
      <xdr:rowOff>154940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139065</xdr:rowOff>
    </xdr:from>
    <xdr:ext cx="762000" cy="25908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1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50165</xdr:rowOff>
    </xdr:from>
    <xdr:to>
      <xdr:col>23</xdr:col>
      <xdr:colOff>184150</xdr:colOff>
      <xdr:row>62</xdr:row>
      <xdr:rowOff>151765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66675</xdr:rowOff>
    </xdr:from>
    <xdr:ext cx="762000" cy="2584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25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168275</xdr:rowOff>
    </xdr:from>
    <xdr:to>
      <xdr:col>19</xdr:col>
      <xdr:colOff>184150</xdr:colOff>
      <xdr:row>64</xdr:row>
      <xdr:rowOff>98425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109220</xdr:rowOff>
    </xdr:from>
    <xdr:ext cx="7366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391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117475</xdr:rowOff>
    </xdr:from>
    <xdr:to>
      <xdr:col>15</xdr:col>
      <xdr:colOff>133350</xdr:colOff>
      <xdr:row>65</xdr:row>
      <xdr:rowOff>47625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32385</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76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120650</xdr:rowOff>
    </xdr:from>
    <xdr:to>
      <xdr:col>11</xdr:col>
      <xdr:colOff>82550</xdr:colOff>
      <xdr:row>64</xdr:row>
      <xdr:rowOff>50165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60325</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90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45085</xdr:rowOff>
    </xdr:from>
    <xdr:to>
      <xdr:col>7</xdr:col>
      <xdr:colOff>31750</xdr:colOff>
      <xdr:row>64</xdr:row>
      <xdr:rowOff>146685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156845</xdr:rowOff>
    </xdr:from>
    <xdr:ext cx="762000" cy="2584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86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[149,294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類似団体平均を上回っている主な要因は人件費であり、類似団体と比較し職員数が多いことや、職員構成の違いなどから平均給料が高いためである。</a:t>
          </a:r>
        </a:p>
        <a:p>
          <a:r>
            <a:rPr kumimoji="1" lang="ja-JP" altLang="en-US" sz="1300">
              <a:latin typeface="ＭＳ Ｐゴシック"/>
              <a:ea typeface="ＭＳ Ｐゴシック"/>
            </a:rPr>
            <a:t>これまでの定員適正化の取組により、総人件費は逓減傾向で推移しており、給与水準の適正化を図るため、給料の減額措置や定期昇給の抑制措置などを実施してきた。今後も民間活力の導入や事務事業の見直し等を図るとともに、国、県や他団体の状況等を踏まえた給与制度・水準の実現などの取組を進め、定員管理や給与の適正化に努めていく。</a:t>
          </a:r>
        </a:p>
      </xdr:txBody>
    </xdr:sp>
    <xdr:clientData/>
  </xdr:twoCellAnchor>
  <xdr:oneCellAnchor>
    <xdr:from>
      <xdr:col>3</xdr:col>
      <xdr:colOff>95250</xdr:colOff>
      <xdr:row>77</xdr:row>
      <xdr:rowOff>6350</xdr:rowOff>
    </xdr:from>
    <xdr:ext cx="349885" cy="22479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95885</xdr:rowOff>
    </xdr:from>
    <xdr:to>
      <xdr:col>23</xdr:col>
      <xdr:colOff>133350</xdr:colOff>
      <xdr:row>90</xdr:row>
      <xdr:rowOff>76200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885"/>
          <a:ext cx="0" cy="16948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48260</xdr:rowOff>
    </xdr:from>
    <xdr:ext cx="762000" cy="259080"/>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182,331</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76200</xdr:rowOff>
    </xdr:from>
    <xdr:to>
      <xdr:col>24</xdr:col>
      <xdr:colOff>12700</xdr:colOff>
      <xdr:row>90</xdr:row>
      <xdr:rowOff>76200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10795</xdr:rowOff>
    </xdr:from>
    <xdr:ext cx="762000" cy="2584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95885</xdr:rowOff>
    </xdr:from>
    <xdr:to>
      <xdr:col>24</xdr:col>
      <xdr:colOff>12700</xdr:colOff>
      <xdr:row>80</xdr:row>
      <xdr:rowOff>95885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38735</xdr:rowOff>
    </xdr:from>
    <xdr:to>
      <xdr:col>23</xdr:col>
      <xdr:colOff>133350</xdr:colOff>
      <xdr:row>87</xdr:row>
      <xdr:rowOff>21590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783435"/>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123190</xdr:rowOff>
    </xdr:from>
    <xdr:ext cx="762000" cy="2584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5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106680</xdr:rowOff>
    </xdr:from>
    <xdr:to>
      <xdr:col>23</xdr:col>
      <xdr:colOff>184150</xdr:colOff>
      <xdr:row>85</xdr:row>
      <xdr:rowOff>36830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14605</xdr:rowOff>
    </xdr:from>
    <xdr:to>
      <xdr:col>19</xdr:col>
      <xdr:colOff>133350</xdr:colOff>
      <xdr:row>86</xdr:row>
      <xdr:rowOff>38735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58785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147320</xdr:rowOff>
    </xdr:from>
    <xdr:to>
      <xdr:col>19</xdr:col>
      <xdr:colOff>184150</xdr:colOff>
      <xdr:row>84</xdr:row>
      <xdr:rowOff>77470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87630</xdr:rowOff>
    </xdr:from>
    <xdr:ext cx="736600" cy="2584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66040</xdr:rowOff>
    </xdr:from>
    <xdr:to>
      <xdr:col>15</xdr:col>
      <xdr:colOff>82550</xdr:colOff>
      <xdr:row>85</xdr:row>
      <xdr:rowOff>14605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46784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36830</xdr:rowOff>
    </xdr:from>
    <xdr:to>
      <xdr:col>15</xdr:col>
      <xdr:colOff>133350</xdr:colOff>
      <xdr:row>83</xdr:row>
      <xdr:rowOff>138430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148590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66040</xdr:rowOff>
    </xdr:from>
    <xdr:to>
      <xdr:col>11</xdr:col>
      <xdr:colOff>31750</xdr:colOff>
      <xdr:row>84</xdr:row>
      <xdr:rowOff>74930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4678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160020</xdr:rowOff>
    </xdr:from>
    <xdr:to>
      <xdr:col>11</xdr:col>
      <xdr:colOff>82550</xdr:colOff>
      <xdr:row>83</xdr:row>
      <xdr:rowOff>90170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100330</xdr:rowOff>
    </xdr:from>
    <xdr:ext cx="762000" cy="2584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123190</xdr:rowOff>
    </xdr:from>
    <xdr:to>
      <xdr:col>7</xdr:col>
      <xdr:colOff>31750</xdr:colOff>
      <xdr:row>83</xdr:row>
      <xdr:rowOff>53340</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63500</xdr:rowOff>
    </xdr:from>
    <xdr:ext cx="762000" cy="2584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0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86</xdr:row>
      <xdr:rowOff>142240</xdr:rowOff>
    </xdr:from>
    <xdr:to>
      <xdr:col>23</xdr:col>
      <xdr:colOff>184150</xdr:colOff>
      <xdr:row>87</xdr:row>
      <xdr:rowOff>72390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8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114300</xdr:rowOff>
    </xdr:from>
    <xdr:ext cx="762000" cy="259080"/>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85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149,294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159385</xdr:rowOff>
    </xdr:from>
    <xdr:to>
      <xdr:col>19</xdr:col>
      <xdr:colOff>184150</xdr:colOff>
      <xdr:row>86</xdr:row>
      <xdr:rowOff>89535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73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74930</xdr:rowOff>
    </xdr:from>
    <xdr:ext cx="736600" cy="2584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819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135255</xdr:rowOff>
    </xdr:from>
    <xdr:to>
      <xdr:col>15</xdr:col>
      <xdr:colOff>133350</xdr:colOff>
      <xdr:row>85</xdr:row>
      <xdr:rowOff>65405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50165</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62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128,994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15240</xdr:rowOff>
    </xdr:from>
    <xdr:to>
      <xdr:col>11</xdr:col>
      <xdr:colOff>82550</xdr:colOff>
      <xdr:row>84</xdr:row>
      <xdr:rowOff>116840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101600</xdr:rowOff>
    </xdr:from>
    <xdr:ext cx="762000" cy="25908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50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122,055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23495</xdr:rowOff>
    </xdr:from>
    <xdr:to>
      <xdr:col>7</xdr:col>
      <xdr:colOff>31750</xdr:colOff>
      <xdr:row>84</xdr:row>
      <xdr:rowOff>125095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109855</xdr:rowOff>
    </xdr:from>
    <xdr:ext cx="762000" cy="2584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511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122,511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本市の給与水準は、数次にわたる是正の結果、逓減傾向で推移してきたが、更なる適正化を図るため、平成</a:t>
          </a:r>
          <a:r>
            <a:rPr kumimoji="1" lang="en-US" altLang="ja-JP" sz="1050">
              <a:latin typeface="ＭＳ Ｐゴシック"/>
              <a:ea typeface="ＭＳ Ｐゴシック"/>
            </a:rPr>
            <a:t>26</a:t>
          </a:r>
          <a:r>
            <a:rPr kumimoji="1" lang="ja-JP" altLang="en-US" sz="1050">
              <a:latin typeface="ＭＳ Ｐゴシック"/>
              <a:ea typeface="ＭＳ Ｐゴシック"/>
            </a:rPr>
            <a:t>年４月から３か月間、一律</a:t>
          </a:r>
          <a:r>
            <a:rPr kumimoji="1" lang="en-US" altLang="ja-JP" sz="1050">
              <a:latin typeface="ＭＳ Ｐゴシック"/>
              <a:ea typeface="ＭＳ Ｐゴシック"/>
            </a:rPr>
            <a:t>2.3</a:t>
          </a:r>
          <a:r>
            <a:rPr kumimoji="1" lang="ja-JP" altLang="en-US" sz="1050">
              <a:latin typeface="ＭＳ Ｐゴシック"/>
              <a:ea typeface="ＭＳ Ｐゴシック"/>
            </a:rPr>
            <a:t>％の給料減額措置を実施するとともに、同年７月以降は定期昇給の抑制措置を行った。</a:t>
          </a:r>
        </a:p>
        <a:p>
          <a:r>
            <a:rPr kumimoji="1" lang="ja-JP" altLang="en-US" sz="1050">
              <a:latin typeface="ＭＳ Ｐゴシック"/>
              <a:ea typeface="ＭＳ Ｐゴシック"/>
            </a:rPr>
            <a:t>また、平成</a:t>
          </a:r>
          <a:r>
            <a:rPr kumimoji="1" lang="en-US" altLang="ja-JP" sz="1050">
              <a:latin typeface="ＭＳ Ｐゴシック"/>
              <a:ea typeface="ＭＳ Ｐゴシック"/>
            </a:rPr>
            <a:t>27</a:t>
          </a:r>
          <a:r>
            <a:rPr kumimoji="1" lang="ja-JP" altLang="en-US" sz="1050">
              <a:latin typeface="ＭＳ Ｐゴシック"/>
              <a:ea typeface="ＭＳ Ｐゴシック"/>
            </a:rPr>
            <a:t>年度には国に準じて給料表の引下げ改定（平均▲２％）を実施したうえで、同年度から平成</a:t>
          </a:r>
          <a:r>
            <a:rPr kumimoji="1" lang="en-US" altLang="ja-JP" sz="1050">
              <a:latin typeface="ＭＳ Ｐゴシック"/>
              <a:ea typeface="ＭＳ Ｐゴシック"/>
            </a:rPr>
            <a:t>29</a:t>
          </a:r>
          <a:r>
            <a:rPr kumimoji="1" lang="ja-JP" altLang="en-US" sz="1050">
              <a:latin typeface="ＭＳ Ｐゴシック"/>
              <a:ea typeface="ＭＳ Ｐゴシック"/>
            </a:rPr>
            <a:t>年度までの各年度において、４月から３か月間は引下げに伴う経過措置（現給保障）を行わないとともに、７月以降は定期昇給の抑制措置を実施した。</a:t>
          </a:r>
        </a:p>
        <a:p>
          <a:r>
            <a:rPr kumimoji="1" lang="ja-JP" altLang="en-US" sz="1050">
              <a:latin typeface="ＭＳ Ｐゴシック"/>
              <a:ea typeface="ＭＳ Ｐゴシック"/>
            </a:rPr>
            <a:t>平成</a:t>
          </a:r>
          <a:r>
            <a:rPr kumimoji="1" lang="en-US" altLang="ja-JP" sz="1050">
              <a:latin typeface="ＭＳ Ｐゴシック"/>
              <a:ea typeface="ＭＳ Ｐゴシック"/>
            </a:rPr>
            <a:t>30</a:t>
          </a:r>
          <a:r>
            <a:rPr kumimoji="1" lang="ja-JP" altLang="en-US" sz="1050">
              <a:latin typeface="ＭＳ Ｐゴシック"/>
              <a:ea typeface="ＭＳ Ｐゴシック"/>
            </a:rPr>
            <a:t>年度からは、給料表の等級と職務の関係の整理や新たな職の設置などによる給料表の運用基準の見直しを実施しており、給与の適正化に引き続き取り組んでいる。</a:t>
          </a:r>
        </a:p>
        <a:p>
          <a:r>
            <a:rPr kumimoji="1" lang="ja-JP" altLang="en-US" sz="1050">
              <a:latin typeface="ＭＳ Ｐゴシック"/>
              <a:ea typeface="ＭＳ Ｐゴシック"/>
            </a:rPr>
            <a:t>今後も給与制度全般について、国・県や他団体の状況等を踏まえ適切に対応していきたい。</a:t>
          </a:r>
        </a:p>
        <a:p>
          <a:endParaRPr kumimoji="1" lang="ja-JP" altLang="en-US" sz="105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52705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84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8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135255</xdr:rowOff>
    </xdr:from>
    <xdr:to>
      <xdr:col>81</xdr:col>
      <xdr:colOff>44450</xdr:colOff>
      <xdr:row>85</xdr:row>
      <xdr:rowOff>135255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7085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168910</xdr:rowOff>
    </xdr:from>
    <xdr:ext cx="762000" cy="2584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118110</xdr:rowOff>
    </xdr:from>
    <xdr:to>
      <xdr:col>77</xdr:col>
      <xdr:colOff>44450</xdr:colOff>
      <xdr:row>85</xdr:row>
      <xdr:rowOff>135255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6913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15240</xdr:rowOff>
    </xdr:from>
    <xdr:to>
      <xdr:col>77</xdr:col>
      <xdr:colOff>95250</xdr:colOff>
      <xdr:row>85</xdr:row>
      <xdr:rowOff>116840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127000</xdr:rowOff>
    </xdr:from>
    <xdr:ext cx="7366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5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118110</xdr:rowOff>
    </xdr:from>
    <xdr:to>
      <xdr:col>72</xdr:col>
      <xdr:colOff>203200</xdr:colOff>
      <xdr:row>85</xdr:row>
      <xdr:rowOff>169545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6913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170815</xdr:rowOff>
    </xdr:from>
    <xdr:ext cx="762000" cy="2584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169545</xdr:rowOff>
    </xdr:from>
    <xdr:to>
      <xdr:col>68</xdr:col>
      <xdr:colOff>152400</xdr:colOff>
      <xdr:row>86</xdr:row>
      <xdr:rowOff>32385</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7427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67310</xdr:rowOff>
    </xdr:from>
    <xdr:to>
      <xdr:col>68</xdr:col>
      <xdr:colOff>203200</xdr:colOff>
      <xdr:row>85</xdr:row>
      <xdr:rowOff>168910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7620</xdr:rowOff>
    </xdr:from>
    <xdr:ext cx="762000" cy="2584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09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59055</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56515</xdr:rowOff>
    </xdr:from>
    <xdr:ext cx="762000" cy="2584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629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84455</xdr:rowOff>
    </xdr:from>
    <xdr:to>
      <xdr:col>77</xdr:col>
      <xdr:colOff>95250</xdr:colOff>
      <xdr:row>86</xdr:row>
      <xdr:rowOff>14605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170815</xdr:rowOff>
    </xdr:from>
    <xdr:ext cx="736600" cy="2584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744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67310</xdr:rowOff>
    </xdr:from>
    <xdr:to>
      <xdr:col>73</xdr:col>
      <xdr:colOff>44450</xdr:colOff>
      <xdr:row>85</xdr:row>
      <xdr:rowOff>168910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7620</xdr:rowOff>
    </xdr:from>
    <xdr:ext cx="762000" cy="2584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409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118745</xdr:rowOff>
    </xdr:from>
    <xdr:to>
      <xdr:col>68</xdr:col>
      <xdr:colOff>203200</xdr:colOff>
      <xdr:row>86</xdr:row>
      <xdr:rowOff>48895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33655</xdr:rowOff>
    </xdr:from>
    <xdr:ext cx="762000" cy="2584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153035</xdr:rowOff>
    </xdr:from>
    <xdr:to>
      <xdr:col>64</xdr:col>
      <xdr:colOff>152400</xdr:colOff>
      <xdr:row>86</xdr:row>
      <xdr:rowOff>83185</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67945</xdr:rowOff>
    </xdr:from>
    <xdr:ext cx="762000" cy="2584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昭和</a:t>
          </a:r>
          <a:r>
            <a:rPr kumimoji="1" lang="en-US" altLang="ja-JP" sz="1000">
              <a:latin typeface="ＭＳ Ｐゴシック"/>
              <a:ea typeface="ＭＳ Ｐゴシック"/>
            </a:rPr>
            <a:t>60</a:t>
          </a:r>
          <a:r>
            <a:rPr kumimoji="1" lang="ja-JP" altLang="en-US" sz="1000">
              <a:latin typeface="ＭＳ Ｐゴシック"/>
              <a:ea typeface="ＭＳ Ｐゴシック"/>
            </a:rPr>
            <a:t>年以降、７次にわたる行財政改革に取り組み、</a:t>
          </a:r>
          <a:r>
            <a:rPr kumimoji="1" lang="en-US" altLang="ja-JP" sz="1000">
              <a:latin typeface="ＭＳ Ｐゴシック"/>
              <a:ea typeface="ＭＳ Ｐゴシック"/>
            </a:rPr>
            <a:t>512</a:t>
          </a:r>
          <a:r>
            <a:rPr kumimoji="1" lang="ja-JP" altLang="en-US" sz="1000">
              <a:latin typeface="ＭＳ Ｐゴシック"/>
              <a:ea typeface="ＭＳ Ｐゴシック"/>
            </a:rPr>
            <a:t>名の職員数を削減し適正化を図っている。平成</a:t>
          </a:r>
          <a:r>
            <a:rPr kumimoji="1" lang="en-US" altLang="ja-JP" sz="1000">
              <a:latin typeface="ＭＳ Ｐゴシック"/>
              <a:ea typeface="ＭＳ Ｐゴシック"/>
            </a:rPr>
            <a:t>18</a:t>
          </a:r>
          <a:r>
            <a:rPr kumimoji="1" lang="ja-JP" altLang="en-US" sz="1000">
              <a:latin typeface="ＭＳ Ｐゴシック"/>
              <a:ea typeface="ＭＳ Ｐゴシック"/>
            </a:rPr>
            <a:t>年２月の旧北方・北浦町、ならびに平成</a:t>
          </a:r>
          <a:r>
            <a:rPr kumimoji="1" lang="en-US" altLang="ja-JP" sz="1000">
              <a:latin typeface="ＭＳ Ｐゴシック"/>
              <a:ea typeface="ＭＳ Ｐゴシック"/>
            </a:rPr>
            <a:t>19</a:t>
          </a:r>
          <a:r>
            <a:rPr kumimoji="1" lang="ja-JP" altLang="en-US" sz="1000">
              <a:latin typeface="ＭＳ Ｐゴシック"/>
              <a:ea typeface="ＭＳ Ｐゴシック"/>
            </a:rPr>
            <a:t>年３月の旧北川町との市町村合併に伴い職員数は増加し、類似団体の平均を上回る職員数で推移しているが、平成</a:t>
          </a:r>
          <a:r>
            <a:rPr kumimoji="1" lang="en-US" altLang="ja-JP" sz="1000">
              <a:latin typeface="ＭＳ Ｐゴシック"/>
              <a:ea typeface="ＭＳ Ｐゴシック"/>
            </a:rPr>
            <a:t>21</a:t>
          </a:r>
          <a:r>
            <a:rPr kumimoji="1" lang="ja-JP" altLang="en-US" sz="1000">
              <a:latin typeface="ＭＳ Ｐゴシック"/>
              <a:ea typeface="ＭＳ Ｐゴシック"/>
            </a:rPr>
            <a:t>年度までの第５次行革期間には、一般ごみの収集、道路の維持補修、学校給食調理業務などを民間委託し、</a:t>
          </a:r>
          <a:r>
            <a:rPr kumimoji="1" lang="en-US" altLang="ja-JP" sz="1000">
              <a:latin typeface="ＭＳ Ｐゴシック"/>
              <a:ea typeface="ＭＳ Ｐゴシック"/>
            </a:rPr>
            <a:t>149</a:t>
          </a:r>
          <a:r>
            <a:rPr kumimoji="1" lang="ja-JP" altLang="en-US" sz="1000">
              <a:latin typeface="ＭＳ Ｐゴシック"/>
              <a:ea typeface="ＭＳ Ｐゴシック"/>
            </a:rPr>
            <a:t>名の職員数を削減した。また、平成</a:t>
          </a:r>
          <a:r>
            <a:rPr kumimoji="1" lang="en-US" altLang="ja-JP" sz="1000">
              <a:latin typeface="ＭＳ Ｐゴシック"/>
              <a:ea typeface="ＭＳ Ｐゴシック"/>
            </a:rPr>
            <a:t>26</a:t>
          </a:r>
          <a:r>
            <a:rPr kumimoji="1" lang="ja-JP" altLang="en-US" sz="1000">
              <a:latin typeface="ＭＳ Ｐゴシック"/>
              <a:ea typeface="ＭＳ Ｐゴシック"/>
            </a:rPr>
            <a:t>年度までの第６次行革期間でも、市立保育所での指定管理者制度の活用をはじめ、その他の事務事業の見直し等に取り組み</a:t>
          </a:r>
          <a:r>
            <a:rPr kumimoji="1" lang="en-US" altLang="ja-JP" sz="1000">
              <a:latin typeface="ＭＳ Ｐゴシック"/>
              <a:ea typeface="ＭＳ Ｐゴシック"/>
            </a:rPr>
            <a:t>100</a:t>
          </a:r>
          <a:r>
            <a:rPr kumimoji="1" lang="ja-JP" altLang="en-US" sz="1000">
              <a:latin typeface="ＭＳ Ｐゴシック"/>
              <a:ea typeface="ＭＳ Ｐゴシック"/>
            </a:rPr>
            <a:t>名の職員数を削減した。更に、令和元年度までの第７次行革期間においても、市民課窓口業務、水道料金収納業務、資源物の収集の民間委託などにより、職員数削減目標の</a:t>
          </a:r>
          <a:r>
            <a:rPr kumimoji="1" lang="en-US" altLang="ja-JP" sz="1000">
              <a:latin typeface="ＭＳ Ｐゴシック"/>
              <a:ea typeface="ＭＳ Ｐゴシック"/>
            </a:rPr>
            <a:t>60</a:t>
          </a:r>
          <a:r>
            <a:rPr kumimoji="1" lang="ja-JP" altLang="en-US" sz="1000">
              <a:latin typeface="ＭＳ Ｐゴシック"/>
              <a:ea typeface="ＭＳ Ｐゴシック"/>
            </a:rPr>
            <a:t>名削減を達成した。今後、第８次行革に取り組む中で、引き続き定員管理の適正化に努めるとともに、デジタル技術を活用した行政効率化や行政手続等のオンライン化を進め、効果的・効率的な行政運営を推進する。</a:t>
          </a:r>
        </a:p>
        <a:p>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66</xdr:row>
      <xdr:rowOff>163195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477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135255</xdr:rowOff>
    </xdr:from>
    <xdr:ext cx="762000" cy="2584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163195</xdr:rowOff>
    </xdr:from>
    <xdr:to>
      <xdr:col>81</xdr:col>
      <xdr:colOff>133350</xdr:colOff>
      <xdr:row>66</xdr:row>
      <xdr:rowOff>163195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2000" cy="259080"/>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99060</xdr:rowOff>
    </xdr:from>
    <xdr:to>
      <xdr:col>81</xdr:col>
      <xdr:colOff>44450</xdr:colOff>
      <xdr:row>65</xdr:row>
      <xdr:rowOff>121285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24331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151130</xdr:rowOff>
    </xdr:from>
    <xdr:ext cx="762000" cy="259080"/>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134620</xdr:rowOff>
    </xdr:from>
    <xdr:to>
      <xdr:col>81</xdr:col>
      <xdr:colOff>95250</xdr:colOff>
      <xdr:row>63</xdr:row>
      <xdr:rowOff>64770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81280</xdr:rowOff>
    </xdr:from>
    <xdr:to>
      <xdr:col>77</xdr:col>
      <xdr:colOff>44450</xdr:colOff>
      <xdr:row>65</xdr:row>
      <xdr:rowOff>99060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2255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66675</xdr:rowOff>
    </xdr:from>
    <xdr:ext cx="7366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59055</xdr:rowOff>
    </xdr:from>
    <xdr:to>
      <xdr:col>72</xdr:col>
      <xdr:colOff>203200</xdr:colOff>
      <xdr:row>65</xdr:row>
      <xdr:rowOff>81280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2033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124460</xdr:rowOff>
    </xdr:from>
    <xdr:to>
      <xdr:col>73</xdr:col>
      <xdr:colOff>44450</xdr:colOff>
      <xdr:row>63</xdr:row>
      <xdr:rowOff>54610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64770</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59055</xdr:rowOff>
    </xdr:from>
    <xdr:to>
      <xdr:col>68</xdr:col>
      <xdr:colOff>152400</xdr:colOff>
      <xdr:row>65</xdr:row>
      <xdr:rowOff>64770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12033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109220</xdr:rowOff>
    </xdr:from>
    <xdr:to>
      <xdr:col>64</xdr:col>
      <xdr:colOff>152400</xdr:colOff>
      <xdr:row>63</xdr:row>
      <xdr:rowOff>38735</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48895</xdr:rowOff>
    </xdr:from>
    <xdr:ext cx="762000" cy="25908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70485</xdr:rowOff>
    </xdr:from>
    <xdr:to>
      <xdr:col>81</xdr:col>
      <xdr:colOff>95250</xdr:colOff>
      <xdr:row>66</xdr:row>
      <xdr:rowOff>635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42545</xdr:rowOff>
    </xdr:from>
    <xdr:ext cx="762000" cy="2584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186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48260</xdr:rowOff>
    </xdr:from>
    <xdr:to>
      <xdr:col>77</xdr:col>
      <xdr:colOff>95250</xdr:colOff>
      <xdr:row>65</xdr:row>
      <xdr:rowOff>149860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1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134620</xdr:rowOff>
    </xdr:from>
    <xdr:ext cx="736600" cy="2584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2788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30480</xdr:rowOff>
    </xdr:from>
    <xdr:to>
      <xdr:col>73</xdr:col>
      <xdr:colOff>44450</xdr:colOff>
      <xdr:row>65</xdr:row>
      <xdr:rowOff>132080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17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116840</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26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8255</xdr:rowOff>
    </xdr:from>
    <xdr:to>
      <xdr:col>68</xdr:col>
      <xdr:colOff>203200</xdr:colOff>
      <xdr:row>65</xdr:row>
      <xdr:rowOff>109855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1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94615</xdr:rowOff>
    </xdr:from>
    <xdr:ext cx="762000" cy="25908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23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13970</xdr:rowOff>
    </xdr:from>
    <xdr:to>
      <xdr:col>64</xdr:col>
      <xdr:colOff>152400</xdr:colOff>
      <xdr:row>65</xdr:row>
      <xdr:rowOff>115570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1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100330</xdr:rowOff>
    </xdr:from>
    <xdr:ext cx="762000" cy="2584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244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過去に行った小中学校空調整備や子育て支援総合拠点施設整備事業などの大型事業に係る地方債償還の影響により、類似団体平均を上回っている。今後も内藤記念館再整備事業、野口遵記念館建設事業などの大型事業に係る元金償還開始等に伴う公債費の増加要因はあるものの、市債発行額を元金償還額以内に抑制することや交付税措置のある有利な起債を活用することにより、健全な財政運営に努める。</a:t>
          </a:r>
          <a:endParaRPr kumimoji="1" lang="en-US" altLang="ja-JP"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32385</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73660</xdr:rowOff>
    </xdr:from>
    <xdr:ext cx="762000" cy="25908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86360</xdr:rowOff>
    </xdr:from>
    <xdr:to>
      <xdr:col>85</xdr:col>
      <xdr:colOff>95250</xdr:colOff>
      <xdr:row>42</xdr:row>
      <xdr:rowOff>86360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114935</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26035</xdr:rowOff>
    </xdr:from>
    <xdr:ext cx="762000" cy="25908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109220</xdr:rowOff>
    </xdr:from>
    <xdr:to>
      <xdr:col>81</xdr:col>
      <xdr:colOff>44450</xdr:colOff>
      <xdr:row>44</xdr:row>
      <xdr:rowOff>154940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420"/>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127000</xdr:rowOff>
    </xdr:from>
    <xdr:ext cx="762000" cy="259080"/>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154940</xdr:rowOff>
    </xdr:from>
    <xdr:to>
      <xdr:col>81</xdr:col>
      <xdr:colOff>133350</xdr:colOff>
      <xdr:row>44</xdr:row>
      <xdr:rowOff>154940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24130</xdr:rowOff>
    </xdr:from>
    <xdr:ext cx="762000" cy="259080"/>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109220</xdr:rowOff>
    </xdr:from>
    <xdr:to>
      <xdr:col>81</xdr:col>
      <xdr:colOff>133350</xdr:colOff>
      <xdr:row>36</xdr:row>
      <xdr:rowOff>109220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85090</xdr:rowOff>
    </xdr:from>
    <xdr:to>
      <xdr:col>81</xdr:col>
      <xdr:colOff>44450</xdr:colOff>
      <xdr:row>43</xdr:row>
      <xdr:rowOff>125730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45744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72390</xdr:rowOff>
    </xdr:from>
    <xdr:ext cx="762000" cy="259080"/>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3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55880</xdr:rowOff>
    </xdr:from>
    <xdr:to>
      <xdr:col>81</xdr:col>
      <xdr:colOff>95250</xdr:colOff>
      <xdr:row>41</xdr:row>
      <xdr:rowOff>157480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125730</xdr:rowOff>
    </xdr:from>
    <xdr:to>
      <xdr:col>77</xdr:col>
      <xdr:colOff>44450</xdr:colOff>
      <xdr:row>44</xdr:row>
      <xdr:rowOff>34290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4980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137160</xdr:rowOff>
    </xdr:from>
    <xdr:ext cx="7366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2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34290</xdr:rowOff>
    </xdr:from>
    <xdr:to>
      <xdr:col>72</xdr:col>
      <xdr:colOff>203200</xdr:colOff>
      <xdr:row>44</xdr:row>
      <xdr:rowOff>125095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57809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137160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125095</xdr:rowOff>
    </xdr:from>
    <xdr:to>
      <xdr:col>68</xdr:col>
      <xdr:colOff>152400</xdr:colOff>
      <xdr:row>44</xdr:row>
      <xdr:rowOff>165100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6688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55880</xdr:rowOff>
    </xdr:from>
    <xdr:to>
      <xdr:col>68</xdr:col>
      <xdr:colOff>203200</xdr:colOff>
      <xdr:row>41</xdr:row>
      <xdr:rowOff>157480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167640</xdr:rowOff>
    </xdr:from>
    <xdr:ext cx="762000" cy="2584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4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86360</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26035</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34290</xdr:rowOff>
    </xdr:from>
    <xdr:to>
      <xdr:col>81</xdr:col>
      <xdr:colOff>95250</xdr:colOff>
      <xdr:row>43</xdr:row>
      <xdr:rowOff>135890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4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6350</xdr:rowOff>
    </xdr:from>
    <xdr:ext cx="762000" cy="2584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378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74930</xdr:rowOff>
    </xdr:from>
    <xdr:to>
      <xdr:col>77</xdr:col>
      <xdr:colOff>95250</xdr:colOff>
      <xdr:row>44</xdr:row>
      <xdr:rowOff>5080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161290</xdr:rowOff>
    </xdr:from>
    <xdr:ext cx="736600" cy="25908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533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154940</xdr:rowOff>
    </xdr:from>
    <xdr:to>
      <xdr:col>73</xdr:col>
      <xdr:colOff>44450</xdr:colOff>
      <xdr:row>44</xdr:row>
      <xdr:rowOff>85090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5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69850</xdr:rowOff>
    </xdr:from>
    <xdr:ext cx="762000" cy="25908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61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74930</xdr:rowOff>
    </xdr:from>
    <xdr:to>
      <xdr:col>68</xdr:col>
      <xdr:colOff>203200</xdr:colOff>
      <xdr:row>45</xdr:row>
      <xdr:rowOff>4445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160655</xdr:rowOff>
    </xdr:from>
    <xdr:ext cx="762000" cy="259080"/>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29210</xdr:rowOff>
    </xdr:from>
    <xdr:ext cx="762000" cy="2584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営企業債等繰入見込額等が減少し将来負担額は減少したものの、充当可能基金等の充当可能財源等も減少したことにより、将来負担額が充当可能財源等を上回ったため、将来負担比率が算定された。今後も充当可能財源等の減少が見込まれるため、人件費の削減や経費節減を中心とした行財政改革を進め、財政の健全化に努める。</a:t>
          </a:r>
          <a:endParaRPr kumimoji="1" lang="en-US" altLang="ja-JP"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83185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305"/>
          <a:ext cx="0" cy="1713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55245</xdr:rowOff>
    </xdr:from>
    <xdr:ext cx="762000" cy="2584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83185</xdr:rowOff>
    </xdr:from>
    <xdr:to>
      <xdr:col>81</xdr:col>
      <xdr:colOff>133350</xdr:colOff>
      <xdr:row>23</xdr:row>
      <xdr:rowOff>83185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84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84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100965</xdr:rowOff>
    </xdr:from>
    <xdr:to>
      <xdr:col>77</xdr:col>
      <xdr:colOff>95250</xdr:colOff>
      <xdr:row>14</xdr:row>
      <xdr:rowOff>31115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41275</xdr:rowOff>
    </xdr:from>
    <xdr:ext cx="736600" cy="2584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126365</xdr:rowOff>
    </xdr:from>
    <xdr:to>
      <xdr:col>73</xdr:col>
      <xdr:colOff>44450</xdr:colOff>
      <xdr:row>14</xdr:row>
      <xdr:rowOff>56515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66675</xdr:rowOff>
    </xdr:from>
    <xdr:ext cx="762000" cy="2584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12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120650</xdr:rowOff>
    </xdr:from>
    <xdr:to>
      <xdr:col>68</xdr:col>
      <xdr:colOff>203200</xdr:colOff>
      <xdr:row>14</xdr:row>
      <xdr:rowOff>50165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60325</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158750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5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13</xdr:row>
      <xdr:rowOff>102235</xdr:rowOff>
    </xdr:from>
    <xdr:to>
      <xdr:col>81</xdr:col>
      <xdr:colOff>95250</xdr:colOff>
      <xdr:row>14</xdr:row>
      <xdr:rowOff>32385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3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74930</xdr:rowOff>
    </xdr:from>
    <xdr:ext cx="762000" cy="2584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303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22225</xdr:rowOff>
    </xdr:from>
    <xdr:to>
      <xdr:col>64</xdr:col>
      <xdr:colOff>152400</xdr:colOff>
      <xdr:row>14</xdr:row>
      <xdr:rowOff>123825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4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133985</xdr:rowOff>
    </xdr:from>
    <xdr:ext cx="762000" cy="2584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191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119,352
118,906
868.02
75,934,099
71,960,873
2,543,985
33,171,044
56,172,738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4.0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latin typeface="ＭＳ Ｐゴシック"/>
              <a:ea typeface="ＭＳ Ｐゴシック"/>
            </a:rPr>
            <a:t>類似団体と比較し職員数が多いことや、職員構成の違いなどから平均給料が高いことが人件費を押し上げる主な要因となっているが、これまでの定員適正化の取組により、総人件費の抑制に努めてきた。また、給与水準の適正化を図るため、平成</a:t>
          </a:r>
          <a:r>
            <a:rPr kumimoji="1" lang="en-US" altLang="ja-JP" sz="950">
              <a:latin typeface="ＭＳ Ｐゴシック"/>
              <a:ea typeface="ＭＳ Ｐゴシック"/>
            </a:rPr>
            <a:t>25</a:t>
          </a:r>
          <a:r>
            <a:rPr kumimoji="1" lang="ja-JP" altLang="en-US" sz="950">
              <a:latin typeface="ＭＳ Ｐゴシック"/>
              <a:ea typeface="ＭＳ Ｐゴシック"/>
            </a:rPr>
            <a:t>年度から平成</a:t>
          </a:r>
          <a:r>
            <a:rPr kumimoji="1" lang="en-US" altLang="ja-JP" sz="950">
              <a:latin typeface="ＭＳ Ｐゴシック"/>
              <a:ea typeface="ＭＳ Ｐゴシック"/>
            </a:rPr>
            <a:t>29</a:t>
          </a:r>
          <a:r>
            <a:rPr kumimoji="1" lang="ja-JP" altLang="en-US" sz="950">
              <a:latin typeface="ＭＳ Ｐゴシック"/>
              <a:ea typeface="ＭＳ Ｐゴシック"/>
            </a:rPr>
            <a:t>年度までの間、給料の減額措置や定期昇給の抑制措置などを実施してきた。</a:t>
          </a:r>
        </a:p>
        <a:p>
          <a:r>
            <a:rPr kumimoji="1" lang="ja-JP" altLang="en-US" sz="950">
              <a:latin typeface="ＭＳ Ｐゴシック"/>
              <a:ea typeface="ＭＳ Ｐゴシック"/>
            </a:rPr>
            <a:t>平成</a:t>
          </a:r>
          <a:r>
            <a:rPr kumimoji="1" lang="en-US" altLang="ja-JP" sz="950">
              <a:latin typeface="ＭＳ Ｐゴシック"/>
              <a:ea typeface="ＭＳ Ｐゴシック"/>
            </a:rPr>
            <a:t>30</a:t>
          </a:r>
          <a:r>
            <a:rPr kumimoji="1" lang="ja-JP" altLang="en-US" sz="950">
              <a:latin typeface="ＭＳ Ｐゴシック"/>
              <a:ea typeface="ＭＳ Ｐゴシック"/>
            </a:rPr>
            <a:t>年度からは、給料表の等級と職務の関係の整理や新たな職の設置などによる給料表の運用基準の見直しを実施しており、給与の適正化に引き続き取り組んでいる。</a:t>
          </a:r>
        </a:p>
        <a:p>
          <a:r>
            <a:rPr kumimoji="1" lang="ja-JP" altLang="en-US" sz="950">
              <a:latin typeface="ＭＳ Ｐゴシック"/>
              <a:ea typeface="ＭＳ Ｐゴシック"/>
            </a:rPr>
            <a:t>今後も事務事業の見直しと併せ、ＲＰＡやＡＩなどの活用による業務の効率化を推進するとともに、国、県や他団体の状況等を踏まえた給与制度・水準の実現などの取組を進め、定員管理や給与の適正化に努めていく。</a:t>
          </a:r>
        </a:p>
        <a:p>
          <a:endParaRPr kumimoji="1" lang="ja-JP" altLang="en-US" sz="105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143510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114935</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143510</xdr:rowOff>
    </xdr:from>
    <xdr:to>
      <xdr:col>24</xdr:col>
      <xdr:colOff>114300</xdr:colOff>
      <xdr:row>41</xdr:row>
      <xdr:rowOff>143510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2000" cy="2584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19685</xdr:rowOff>
    </xdr:from>
    <xdr:to>
      <xdr:col>24</xdr:col>
      <xdr:colOff>25400</xdr:colOff>
      <xdr:row>39</xdr:row>
      <xdr:rowOff>120650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0623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127000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120650</xdr:rowOff>
    </xdr:from>
    <xdr:to>
      <xdr:col>19</xdr:col>
      <xdr:colOff>187325</xdr:colOff>
      <xdr:row>39</xdr:row>
      <xdr:rowOff>120650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07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94615</xdr:rowOff>
    </xdr:from>
    <xdr:to>
      <xdr:col>20</xdr:col>
      <xdr:colOff>38100</xdr:colOff>
      <xdr:row>39</xdr:row>
      <xdr:rowOff>24765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34925</xdr:rowOff>
    </xdr:from>
    <xdr:ext cx="73596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5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55880</xdr:rowOff>
    </xdr:from>
    <xdr:to>
      <xdr:col>15</xdr:col>
      <xdr:colOff>98425</xdr:colOff>
      <xdr:row>39</xdr:row>
      <xdr:rowOff>120650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4243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147320</xdr:rowOff>
    </xdr:from>
    <xdr:to>
      <xdr:col>15</xdr:col>
      <xdr:colOff>149225</xdr:colOff>
      <xdr:row>38</xdr:row>
      <xdr:rowOff>77470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87630</xdr:rowOff>
    </xdr:from>
    <xdr:ext cx="762000" cy="2584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55880</xdr:rowOff>
    </xdr:from>
    <xdr:to>
      <xdr:col>11</xdr:col>
      <xdr:colOff>9525</xdr:colOff>
      <xdr:row>39</xdr:row>
      <xdr:rowOff>74930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424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165100</xdr:rowOff>
    </xdr:from>
    <xdr:to>
      <xdr:col>11</xdr:col>
      <xdr:colOff>60325</xdr:colOff>
      <xdr:row>38</xdr:row>
      <xdr:rowOff>95250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105410</xdr:rowOff>
    </xdr:from>
    <xdr:ext cx="76136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7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96520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8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140335</xdr:rowOff>
    </xdr:from>
    <xdr:to>
      <xdr:col>24</xdr:col>
      <xdr:colOff>76200</xdr:colOff>
      <xdr:row>39</xdr:row>
      <xdr:rowOff>70485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112395</xdr:rowOff>
    </xdr:from>
    <xdr:ext cx="762000" cy="2584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27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69215</xdr:rowOff>
    </xdr:from>
    <xdr:to>
      <xdr:col>20</xdr:col>
      <xdr:colOff>38100</xdr:colOff>
      <xdr:row>39</xdr:row>
      <xdr:rowOff>170815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155575</xdr:rowOff>
    </xdr:from>
    <xdr:ext cx="735965" cy="2584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421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69215</xdr:rowOff>
    </xdr:from>
    <xdr:to>
      <xdr:col>15</xdr:col>
      <xdr:colOff>149225</xdr:colOff>
      <xdr:row>39</xdr:row>
      <xdr:rowOff>170815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155575</xdr:rowOff>
    </xdr:from>
    <xdr:ext cx="762000"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42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5080</xdr:rowOff>
    </xdr:from>
    <xdr:to>
      <xdr:col>11</xdr:col>
      <xdr:colOff>60325</xdr:colOff>
      <xdr:row>39</xdr:row>
      <xdr:rowOff>106680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91440</xdr:rowOff>
    </xdr:from>
    <xdr:ext cx="76136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7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23495</xdr:rowOff>
    </xdr:from>
    <xdr:to>
      <xdr:col>6</xdr:col>
      <xdr:colOff>171450</xdr:colOff>
      <xdr:row>39</xdr:row>
      <xdr:rowOff>125095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109855</xdr:rowOff>
    </xdr:from>
    <xdr:ext cx="761365" cy="2584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964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類似団体と比較すると、比率は低い状態である。その要因として、これまで経常経費の節減に努めてきた効果によるものと考えている。</a:t>
          </a:r>
        </a:p>
        <a:p>
          <a:r>
            <a:rPr kumimoji="1" lang="ja-JP" altLang="en-US" sz="1300">
              <a:latin typeface="ＭＳ Ｐゴシック"/>
              <a:ea typeface="ＭＳ Ｐゴシック"/>
            </a:rPr>
            <a:t>しかし、施設の維持管理費や業務の民間委託化の推進などによる物件費の増加が見込まれるため、必要な経費の精査によりコストの縮減を図っていく。</a:t>
          </a:r>
        </a:p>
      </xdr:txBody>
    </xdr:sp>
    <xdr:clientData/>
  </xdr:twoCellAnchor>
  <xdr:oneCellAnchor>
    <xdr:from>
      <xdr:col>62</xdr:col>
      <xdr:colOff>6350</xdr:colOff>
      <xdr:row>9</xdr:row>
      <xdr:rowOff>107950</xdr:rowOff>
    </xdr:from>
    <xdr:ext cx="29781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736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21</xdr:row>
      <xdr:rowOff>124460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91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96520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196850</xdr:colOff>
      <xdr:row>21</xdr:row>
      <xdr:rowOff>124460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58420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196850</xdr:colOff>
      <xdr:row>12</xdr:row>
      <xdr:rowOff>143510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75565</xdr:rowOff>
    </xdr:from>
    <xdr:to>
      <xdr:col>82</xdr:col>
      <xdr:colOff>107950</xdr:colOff>
      <xdr:row>15</xdr:row>
      <xdr:rowOff>75565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473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86360</xdr:rowOff>
    </xdr:from>
    <xdr:ext cx="762000" cy="2584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75565</xdr:rowOff>
    </xdr:from>
    <xdr:to>
      <xdr:col>78</xdr:col>
      <xdr:colOff>69850</xdr:colOff>
      <xdr:row>15</xdr:row>
      <xdr:rowOff>118745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473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105410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53340</xdr:rowOff>
    </xdr:from>
    <xdr:to>
      <xdr:col>73</xdr:col>
      <xdr:colOff>180975</xdr:colOff>
      <xdr:row>15</xdr:row>
      <xdr:rowOff>118745</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250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116840</xdr:rowOff>
    </xdr:from>
    <xdr:to>
      <xdr:col>74</xdr:col>
      <xdr:colOff>31750</xdr:colOff>
      <xdr:row>18</xdr:row>
      <xdr:rowOff>46990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31750</xdr:rowOff>
    </xdr:from>
    <xdr:ext cx="762000" cy="2584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7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53340</xdr:rowOff>
    </xdr:from>
    <xdr:to>
      <xdr:col>69</xdr:col>
      <xdr:colOff>92075</xdr:colOff>
      <xdr:row>15</xdr:row>
      <xdr:rowOff>53340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25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10160</xdr:rowOff>
    </xdr:from>
    <xdr:ext cx="76136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9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149225</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15</xdr:row>
      <xdr:rowOff>24765</xdr:rowOff>
    </xdr:from>
    <xdr:to>
      <xdr:col>82</xdr:col>
      <xdr:colOff>158750</xdr:colOff>
      <xdr:row>15</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41275</xdr:rowOff>
    </xdr:from>
    <xdr:ext cx="762000" cy="2584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41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24765</xdr:rowOff>
    </xdr:from>
    <xdr:to>
      <xdr:col>78</xdr:col>
      <xdr:colOff>120650</xdr:colOff>
      <xdr:row>15</xdr:row>
      <xdr:rowOff>126365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136525</xdr:rowOff>
    </xdr:from>
    <xdr:ext cx="736600"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65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67945</xdr:rowOff>
    </xdr:from>
    <xdr:to>
      <xdr:col>74</xdr:col>
      <xdr:colOff>31750</xdr:colOff>
      <xdr:row>15</xdr:row>
      <xdr:rowOff>169545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8255</xdr:rowOff>
    </xdr:from>
    <xdr:ext cx="762000" cy="2584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08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2540</xdr:rowOff>
    </xdr:from>
    <xdr:to>
      <xdr:col>69</xdr:col>
      <xdr:colOff>142875</xdr:colOff>
      <xdr:row>15</xdr:row>
      <xdr:rowOff>104140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114300</xdr:rowOff>
    </xdr:from>
    <xdr:ext cx="761365"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43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2540</xdr:rowOff>
    </xdr:from>
    <xdr:to>
      <xdr:col>65</xdr:col>
      <xdr:colOff>53975</xdr:colOff>
      <xdr:row>15</xdr:row>
      <xdr:rowOff>104140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114300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4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扶助費に係る経常収支比率は類似団体平均を下回ってはいるが、今後も、社会保障関係経費の増加が見込まれるため、事業の精査等により、扶助費の適正化に努める。</a:t>
          </a:r>
        </a:p>
      </xdr:txBody>
    </xdr:sp>
    <xdr:clientData/>
  </xdr:twoCellAnchor>
  <xdr:oneCellAnchor>
    <xdr:from>
      <xdr:col>3</xdr:col>
      <xdr:colOff>123825</xdr:colOff>
      <xdr:row>49</xdr:row>
      <xdr:rowOff>107950</xdr:rowOff>
    </xdr:from>
    <xdr:ext cx="29781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129540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83820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142240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8248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63500</xdr:rowOff>
    </xdr:from>
    <xdr:ext cx="762000" cy="2584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142240</xdr:rowOff>
    </xdr:from>
    <xdr:to>
      <xdr:col>19</xdr:col>
      <xdr:colOff>187325</xdr:colOff>
      <xdr:row>57</xdr:row>
      <xdr:rowOff>39370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434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31750</xdr:rowOff>
    </xdr:from>
    <xdr:ext cx="735965" cy="2584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157480</xdr:rowOff>
    </xdr:from>
    <xdr:to>
      <xdr:col>15</xdr:col>
      <xdr:colOff>98425</xdr:colOff>
      <xdr:row>57</xdr:row>
      <xdr:rowOff>39370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586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92710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149860</xdr:rowOff>
    </xdr:from>
    <xdr:to>
      <xdr:col>11</xdr:col>
      <xdr:colOff>9525</xdr:colOff>
      <xdr:row>56</xdr:row>
      <xdr:rowOff>157480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51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29210</xdr:rowOff>
    </xdr:from>
    <xdr:ext cx="761365" cy="2584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01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39370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9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46990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7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91440</xdr:rowOff>
    </xdr:from>
    <xdr:to>
      <xdr:col>20</xdr:col>
      <xdr:colOff>38100</xdr:colOff>
      <xdr:row>57</xdr:row>
      <xdr:rowOff>21590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6350</xdr:rowOff>
    </xdr:from>
    <xdr:ext cx="735965" cy="2584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790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74930</xdr:rowOff>
    </xdr:from>
    <xdr:ext cx="762000" cy="2584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47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106680</xdr:rowOff>
    </xdr:from>
    <xdr:to>
      <xdr:col>11</xdr:col>
      <xdr:colOff>60325</xdr:colOff>
      <xdr:row>57</xdr:row>
      <xdr:rowOff>36830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46990</xdr:rowOff>
    </xdr:from>
    <xdr:ext cx="76136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76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13970</xdr:rowOff>
    </xdr:from>
    <xdr:ext cx="76136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86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特別会計への繰出金の増加や教育資金緊急融資事業による貸付金の増加などにより、その他に係る経常収支比率は類似団体平均より高くなっている。</a:t>
          </a:r>
        </a:p>
        <a:p>
          <a:r>
            <a:rPr kumimoji="1" lang="ja-JP" altLang="en-US" sz="1300">
              <a:latin typeface="ＭＳ Ｐゴシック"/>
              <a:ea typeface="ＭＳ Ｐゴシック"/>
            </a:rPr>
            <a:t>今後も、社会保障関係経費の増加による介護保険特別会計や後期高齢者医療特別会計への繰出金の増加が見込まれるため、健康長寿の推進など、健康増進の施策を充実することにより、今後の伸びの抑制に努める。</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7365" cy="2584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736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91440</xdr:rowOff>
    </xdr:from>
    <xdr:to>
      <xdr:col>82</xdr:col>
      <xdr:colOff>107950</xdr:colOff>
      <xdr:row>61</xdr:row>
      <xdr:rowOff>4445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2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6350</xdr:rowOff>
    </xdr:from>
    <xdr:ext cx="762000" cy="2584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91440</xdr:rowOff>
    </xdr:from>
    <xdr:to>
      <xdr:col>82</xdr:col>
      <xdr:colOff>196850</xdr:colOff>
      <xdr:row>53</xdr:row>
      <xdr:rowOff>91440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156845</xdr:rowOff>
    </xdr:from>
    <xdr:to>
      <xdr:col>82</xdr:col>
      <xdr:colOff>107950</xdr:colOff>
      <xdr:row>58</xdr:row>
      <xdr:rowOff>40640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2949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98425</xdr:rowOff>
    </xdr:from>
    <xdr:ext cx="762000" cy="2584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xdr:rowOff>
    </xdr:from>
    <xdr:to>
      <xdr:col>78</xdr:col>
      <xdr:colOff>69850</xdr:colOff>
      <xdr:row>58</xdr:row>
      <xdr:rowOff>40640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510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130810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48260</xdr:rowOff>
    </xdr:from>
    <xdr:to>
      <xdr:col>73</xdr:col>
      <xdr:colOff>180975</xdr:colOff>
      <xdr:row>58</xdr:row>
      <xdr:rowOff>6985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209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46355</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4445</xdr:rowOff>
    </xdr:from>
    <xdr:to>
      <xdr:col>69</xdr:col>
      <xdr:colOff>92075</xdr:colOff>
      <xdr:row>57</xdr:row>
      <xdr:rowOff>48260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77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20955</xdr:rowOff>
    </xdr:from>
    <xdr:ext cx="761365" cy="2584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20955</xdr:rowOff>
    </xdr:from>
    <xdr:ext cx="762000" cy="2584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106045</xdr:rowOff>
    </xdr:from>
    <xdr:to>
      <xdr:col>82</xdr:col>
      <xdr:colOff>158750</xdr:colOff>
      <xdr:row>58</xdr:row>
      <xdr:rowOff>36195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78105</xdr:rowOff>
    </xdr:from>
    <xdr:ext cx="762000" cy="2584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50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160655</xdr:rowOff>
    </xdr:from>
    <xdr:to>
      <xdr:col>78</xdr:col>
      <xdr:colOff>120650</xdr:colOff>
      <xdr:row>58</xdr:row>
      <xdr:rowOff>90805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75565</xdr:rowOff>
    </xdr:from>
    <xdr:ext cx="7366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19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127635</xdr:rowOff>
    </xdr:from>
    <xdr:to>
      <xdr:col>74</xdr:col>
      <xdr:colOff>31750</xdr:colOff>
      <xdr:row>58</xdr:row>
      <xdr:rowOff>57785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42545</xdr:rowOff>
    </xdr:from>
    <xdr:ext cx="762000"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86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168910</xdr:rowOff>
    </xdr:from>
    <xdr:to>
      <xdr:col>69</xdr:col>
      <xdr:colOff>142875</xdr:colOff>
      <xdr:row>57</xdr:row>
      <xdr:rowOff>99060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109220</xdr:rowOff>
    </xdr:from>
    <xdr:ext cx="761365" cy="2584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38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125095</xdr:rowOff>
    </xdr:from>
    <xdr:to>
      <xdr:col>65</xdr:col>
      <xdr:colOff>53975</xdr:colOff>
      <xdr:row>57</xdr:row>
      <xdr:rowOff>55245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65405</xdr:rowOff>
    </xdr:from>
    <xdr:ext cx="762000" cy="2584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95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に係る経常収支比率が類似団体平均と比較して低い水準となっているのは、ごみ処理や広域消防といった一部事務組合への加入状況の違いが主な要因となっている。各種団体への補助金については、補助金見直し基準に基づき毎年見直しを行っており、整理合理化に取り組んでいる。</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167640</xdr:rowOff>
    </xdr:from>
    <xdr:ext cx="762000" cy="2584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19050</xdr:rowOff>
    </xdr:from>
    <xdr:ext cx="762000" cy="2584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60960</xdr:rowOff>
    </xdr:from>
    <xdr:to>
      <xdr:col>82</xdr:col>
      <xdr:colOff>107950</xdr:colOff>
      <xdr:row>33</xdr:row>
      <xdr:rowOff>60960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7188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132715</xdr:rowOff>
    </xdr:from>
    <xdr:ext cx="762000" cy="2584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33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160655</xdr:rowOff>
    </xdr:from>
    <xdr:to>
      <xdr:col>82</xdr:col>
      <xdr:colOff>158750</xdr:colOff>
      <xdr:row>36</xdr:row>
      <xdr:rowOff>90805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60960</xdr:rowOff>
    </xdr:from>
    <xdr:to>
      <xdr:col>78</xdr:col>
      <xdr:colOff>69850</xdr:colOff>
      <xdr:row>33</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7188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26035</xdr:rowOff>
    </xdr:from>
    <xdr:to>
      <xdr:col>78</xdr:col>
      <xdr:colOff>120650</xdr:colOff>
      <xdr:row>36</xdr:row>
      <xdr:rowOff>127635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112395</xdr:rowOff>
    </xdr:from>
    <xdr:ext cx="736600" cy="2584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84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69850</xdr:rowOff>
    </xdr:from>
    <xdr:to>
      <xdr:col>73</xdr:col>
      <xdr:colOff>180975</xdr:colOff>
      <xdr:row>33</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2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42545</xdr:rowOff>
    </xdr:from>
    <xdr:to>
      <xdr:col>69</xdr:col>
      <xdr:colOff>92075</xdr:colOff>
      <xdr:row>33</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003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114935</xdr:rowOff>
    </xdr:from>
    <xdr:to>
      <xdr:col>69</xdr:col>
      <xdr:colOff>142875</xdr:colOff>
      <xdr:row>36</xdr:row>
      <xdr:rowOff>45085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29845</xdr:rowOff>
    </xdr:from>
    <xdr:ext cx="761365" cy="2584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02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106045</xdr:rowOff>
    </xdr:from>
    <xdr:to>
      <xdr:col>65</xdr:col>
      <xdr:colOff>53975</xdr:colOff>
      <xdr:row>36</xdr:row>
      <xdr:rowOff>36195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20955</xdr:rowOff>
    </xdr:from>
    <xdr:ext cx="762000" cy="2584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9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33</xdr:row>
      <xdr:rowOff>10160</xdr:rowOff>
    </xdr:from>
    <xdr:to>
      <xdr:col>82</xdr:col>
      <xdr:colOff>158750</xdr:colOff>
      <xdr:row>33</xdr:row>
      <xdr:rowOff>111760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26670</xdr:rowOff>
    </xdr:from>
    <xdr:ext cx="762000" cy="259080"/>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13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33</xdr:row>
      <xdr:rowOff>10160</xdr:rowOff>
    </xdr:from>
    <xdr:to>
      <xdr:col>78</xdr:col>
      <xdr:colOff>120650</xdr:colOff>
      <xdr:row>33</xdr:row>
      <xdr:rowOff>111760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121920</xdr:rowOff>
    </xdr:from>
    <xdr:ext cx="736600" cy="2584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4368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130810</xdr:rowOff>
    </xdr:from>
    <xdr:ext cx="76200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44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130810</xdr:rowOff>
    </xdr:from>
    <xdr:ext cx="761365"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4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32</xdr:row>
      <xdr:rowOff>163195</xdr:rowOff>
    </xdr:from>
    <xdr:to>
      <xdr:col>65</xdr:col>
      <xdr:colOff>53975</xdr:colOff>
      <xdr:row>33</xdr:row>
      <xdr:rowOff>93345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103505</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18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に係る経常収支比率については、過去に行った小中学校空調整備や子育て支援総合拠点施設整備事業などの大型事業に係る地方債償還の影響により、類似団体平均と比較して高い水準にあるが、償還終了となる起債の元金償還額が大きいことや市債発行額を元金償還額以内に抑制するよう努めることにより、比率は徐々に低下する見込みである。</a:t>
          </a:r>
        </a:p>
      </xdr:txBody>
    </xdr:sp>
    <xdr:clientData/>
  </xdr:twoCellAnchor>
  <xdr:oneCellAnchor>
    <xdr:from>
      <xdr:col>3</xdr:col>
      <xdr:colOff>123825</xdr:colOff>
      <xdr:row>69</xdr:row>
      <xdr:rowOff>107950</xdr:rowOff>
    </xdr:from>
    <xdr:ext cx="297815" cy="22542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84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118110</xdr:rowOff>
    </xdr:from>
    <xdr:ext cx="762000" cy="259080"/>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46990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0010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115570</xdr:rowOff>
    </xdr:from>
    <xdr:ext cx="762000" cy="259080"/>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7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99060</xdr:rowOff>
    </xdr:from>
    <xdr:to>
      <xdr:col>24</xdr:col>
      <xdr:colOff>76200</xdr:colOff>
      <xdr:row>77</xdr:row>
      <xdr:rowOff>29210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46990</xdr:rowOff>
    </xdr:from>
    <xdr:to>
      <xdr:col>19</xdr:col>
      <xdr:colOff>187325</xdr:colOff>
      <xdr:row>79</xdr:row>
      <xdr:rowOff>77470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5915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137160</xdr:rowOff>
    </xdr:from>
    <xdr:to>
      <xdr:col>20</xdr:col>
      <xdr:colOff>38100</xdr:colOff>
      <xdr:row>77</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77470</xdr:rowOff>
    </xdr:from>
    <xdr:ext cx="735965" cy="2584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362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77470</xdr:rowOff>
    </xdr:from>
    <xdr:to>
      <xdr:col>15</xdr:col>
      <xdr:colOff>98425</xdr:colOff>
      <xdr:row>79</xdr:row>
      <xdr:rowOff>161290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6220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129540</xdr:rowOff>
    </xdr:from>
    <xdr:to>
      <xdr:col>15</xdr:col>
      <xdr:colOff>149225</xdr:colOff>
      <xdr:row>77</xdr:row>
      <xdr:rowOff>59690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69850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161290</xdr:rowOff>
    </xdr:from>
    <xdr:to>
      <xdr:col>11</xdr:col>
      <xdr:colOff>9525</xdr:colOff>
      <xdr:row>80</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7058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92710</xdr:rowOff>
    </xdr:from>
    <xdr:ext cx="761365"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5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3810</xdr:rowOff>
    </xdr:from>
    <xdr:to>
      <xdr:col>6</xdr:col>
      <xdr:colOff>171450</xdr:colOff>
      <xdr:row>77</xdr:row>
      <xdr:rowOff>105410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115570</xdr:rowOff>
    </xdr:from>
    <xdr:ext cx="76136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48260</xdr:rowOff>
    </xdr:from>
    <xdr:ext cx="762000" cy="259080"/>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167640</xdr:rowOff>
    </xdr:from>
    <xdr:to>
      <xdr:col>20</xdr:col>
      <xdr:colOff>38100</xdr:colOff>
      <xdr:row>79</xdr:row>
      <xdr:rowOff>97790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82550</xdr:rowOff>
    </xdr:from>
    <xdr:ext cx="73596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627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26670</xdr:rowOff>
    </xdr:from>
    <xdr:to>
      <xdr:col>15</xdr:col>
      <xdr:colOff>149225</xdr:colOff>
      <xdr:row>79</xdr:row>
      <xdr:rowOff>128270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113030</xdr:rowOff>
    </xdr:from>
    <xdr:ext cx="76200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65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110490</xdr:rowOff>
    </xdr:from>
    <xdr:to>
      <xdr:col>11</xdr:col>
      <xdr:colOff>60325</xdr:colOff>
      <xdr:row>80</xdr:row>
      <xdr:rowOff>40640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25400</xdr:rowOff>
    </xdr:from>
    <xdr:ext cx="761365"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741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162560</xdr:rowOff>
    </xdr:from>
    <xdr:ext cx="761365"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については、比率の大半を占める物件費、補助費等及び繰出金などについて、経費の節減等による比率の抑制が図られたことにより、類似団体平均より低い水準となっているものの、今後、施設の老朽化等により維持管理費の増加が見込まれる。</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86360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57785</xdr:rowOff>
    </xdr:from>
    <xdr:ext cx="762000" cy="259080"/>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86360</xdr:rowOff>
    </xdr:from>
    <xdr:to>
      <xdr:col>82</xdr:col>
      <xdr:colOff>196850</xdr:colOff>
      <xdr:row>80</xdr:row>
      <xdr:rowOff>86360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84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67310</xdr:rowOff>
    </xdr:from>
    <xdr:to>
      <xdr:col>82</xdr:col>
      <xdr:colOff>107950</xdr:colOff>
      <xdr:row>77</xdr:row>
      <xdr:rowOff>6350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9751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27940</xdr:rowOff>
    </xdr:from>
    <xdr:ext cx="762000" cy="259080"/>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55880</xdr:rowOff>
    </xdr:from>
    <xdr:to>
      <xdr:col>82</xdr:col>
      <xdr:colOff>158750</xdr:colOff>
      <xdr:row>77</xdr:row>
      <xdr:rowOff>157480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6350</xdr:rowOff>
    </xdr:from>
    <xdr:to>
      <xdr:col>78</xdr:col>
      <xdr:colOff>69850</xdr:colOff>
      <xdr:row>77</xdr:row>
      <xdr:rowOff>55880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080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57785</xdr:rowOff>
    </xdr:from>
    <xdr:to>
      <xdr:col>78</xdr:col>
      <xdr:colOff>120650</xdr:colOff>
      <xdr:row>78</xdr:row>
      <xdr:rowOff>159385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144145</xdr:rowOff>
    </xdr:from>
    <xdr:ext cx="736600" cy="2584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172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81280</xdr:rowOff>
    </xdr:from>
    <xdr:to>
      <xdr:col>73</xdr:col>
      <xdr:colOff>180975</xdr:colOff>
      <xdr:row>77</xdr:row>
      <xdr:rowOff>55880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1148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80645</xdr:rowOff>
    </xdr:from>
    <xdr:to>
      <xdr:col>74</xdr:col>
      <xdr:colOff>31750</xdr:colOff>
      <xdr:row>79</xdr:row>
      <xdr:rowOff>10795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167005</xdr:rowOff>
    </xdr:from>
    <xdr:ext cx="762000" cy="2584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40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53975</xdr:rowOff>
    </xdr:from>
    <xdr:to>
      <xdr:col>69</xdr:col>
      <xdr:colOff>92075</xdr:colOff>
      <xdr:row>76</xdr:row>
      <xdr:rowOff>81280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841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48895</xdr:rowOff>
    </xdr:from>
    <xdr:to>
      <xdr:col>69</xdr:col>
      <xdr:colOff>142875</xdr:colOff>
      <xdr:row>78</xdr:row>
      <xdr:rowOff>150495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135255</xdr:rowOff>
    </xdr:from>
    <xdr:ext cx="761365" cy="2584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508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16510</xdr:rowOff>
    </xdr:from>
    <xdr:to>
      <xdr:col>65</xdr:col>
      <xdr:colOff>53975</xdr:colOff>
      <xdr:row>78</xdr:row>
      <xdr:rowOff>118110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102870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16510</xdr:rowOff>
    </xdr:from>
    <xdr:to>
      <xdr:col>82</xdr:col>
      <xdr:colOff>158750</xdr:colOff>
      <xdr:row>76</xdr:row>
      <xdr:rowOff>118110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33020</xdr:rowOff>
    </xdr:from>
    <xdr:ext cx="762000" cy="25908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9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126365</xdr:rowOff>
    </xdr:from>
    <xdr:to>
      <xdr:col>78</xdr:col>
      <xdr:colOff>120650</xdr:colOff>
      <xdr:row>77</xdr:row>
      <xdr:rowOff>56515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66675</xdr:rowOff>
    </xdr:from>
    <xdr:ext cx="736600" cy="2584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25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5080</xdr:rowOff>
    </xdr:from>
    <xdr:to>
      <xdr:col>74</xdr:col>
      <xdr:colOff>31750</xdr:colOff>
      <xdr:row>77</xdr:row>
      <xdr:rowOff>106680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116840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142240</xdr:rowOff>
    </xdr:from>
    <xdr:ext cx="761365"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2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3175</xdr:rowOff>
    </xdr:from>
    <xdr:to>
      <xdr:col>65</xdr:col>
      <xdr:colOff>53975</xdr:colOff>
      <xdr:row>76</xdr:row>
      <xdr:rowOff>104775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114935</xdr:rowOff>
    </xdr:from>
    <xdr:ext cx="762000" cy="25908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02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宮崎県延岡市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84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130175</xdr:rowOff>
    </xdr:from>
    <xdr:to>
      <xdr:col>29</xdr:col>
      <xdr:colOff>127000</xdr:colOff>
      <xdr:row>20</xdr:row>
      <xdr:rowOff>2540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63750"/>
          <a:ext cx="0" cy="1415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146050</xdr:rowOff>
    </xdr:from>
    <xdr:ext cx="761365" cy="2584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1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46,032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2540</xdr:rowOff>
    </xdr:from>
    <xdr:to>
      <xdr:col>30</xdr:col>
      <xdr:colOff>25400</xdr:colOff>
      <xdr:row>20</xdr:row>
      <xdr:rowOff>2540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79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45085</xdr:rowOff>
    </xdr:from>
    <xdr:ext cx="761365" cy="2584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95,554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130175</xdr:rowOff>
    </xdr:from>
    <xdr:to>
      <xdr:col>30</xdr:col>
      <xdr:colOff>25400</xdr:colOff>
      <xdr:row>11</xdr:row>
      <xdr:rowOff>130175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63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154940</xdr:rowOff>
    </xdr:from>
    <xdr:to>
      <xdr:col>29</xdr:col>
      <xdr:colOff>127000</xdr:colOff>
      <xdr:row>14</xdr:row>
      <xdr:rowOff>66040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5003800" y="2431415"/>
          <a:ext cx="647700" cy="825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26035</xdr:rowOff>
    </xdr:from>
    <xdr:ext cx="761365"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68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53975</xdr:rowOff>
    </xdr:from>
    <xdr:to>
      <xdr:col>29</xdr:col>
      <xdr:colOff>177800</xdr:colOff>
      <xdr:row>16</xdr:row>
      <xdr:rowOff>155575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8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66040</xdr:rowOff>
    </xdr:from>
    <xdr:to>
      <xdr:col>26</xdr:col>
      <xdr:colOff>50800</xdr:colOff>
      <xdr:row>14</xdr:row>
      <xdr:rowOff>128270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2513965"/>
          <a:ext cx="698500" cy="622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83820</xdr:rowOff>
    </xdr:from>
    <xdr:to>
      <xdr:col>26</xdr:col>
      <xdr:colOff>101600</xdr:colOff>
      <xdr:row>17</xdr:row>
      <xdr:rowOff>13970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874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170180</xdr:rowOff>
    </xdr:from>
    <xdr:ext cx="7366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61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128270</xdr:rowOff>
    </xdr:from>
    <xdr:to>
      <xdr:col>22</xdr:col>
      <xdr:colOff>114300</xdr:colOff>
      <xdr:row>15</xdr:row>
      <xdr:rowOff>2540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257619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132080</xdr:rowOff>
    </xdr:from>
    <xdr:to>
      <xdr:col>22</xdr:col>
      <xdr:colOff>165100</xdr:colOff>
      <xdr:row>17</xdr:row>
      <xdr:rowOff>62230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922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46990</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2540</xdr:rowOff>
    </xdr:from>
    <xdr:to>
      <xdr:col>18</xdr:col>
      <xdr:colOff>177800</xdr:colOff>
      <xdr:row>15</xdr:row>
      <xdr:rowOff>12065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262191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148590</xdr:rowOff>
    </xdr:from>
    <xdr:to>
      <xdr:col>19</xdr:col>
      <xdr:colOff>38100</xdr:colOff>
      <xdr:row>17</xdr:row>
      <xdr:rowOff>78740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39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63500</xdr:rowOff>
    </xdr:from>
    <xdr:ext cx="762000"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153670</xdr:rowOff>
    </xdr:from>
    <xdr:to>
      <xdr:col>15</xdr:col>
      <xdr:colOff>101600</xdr:colOff>
      <xdr:row>17</xdr:row>
      <xdr:rowOff>83820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68580</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13</xdr:row>
      <xdr:rowOff>103505</xdr:rowOff>
    </xdr:from>
    <xdr:to>
      <xdr:col>29</xdr:col>
      <xdr:colOff>177800</xdr:colOff>
      <xdr:row>14</xdr:row>
      <xdr:rowOff>33655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2379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120650</xdr:rowOff>
    </xdr:from>
    <xdr:ext cx="761365" cy="2584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225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82,701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15240</xdr:rowOff>
    </xdr:from>
    <xdr:to>
      <xdr:col>26</xdr:col>
      <xdr:colOff>101600</xdr:colOff>
      <xdr:row>14</xdr:row>
      <xdr:rowOff>116840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246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127000</xdr:rowOff>
    </xdr:from>
    <xdr:ext cx="7366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232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79,795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77470</xdr:rowOff>
    </xdr:from>
    <xdr:to>
      <xdr:col>22</xdr:col>
      <xdr:colOff>165100</xdr:colOff>
      <xdr:row>15</xdr:row>
      <xdr:rowOff>7620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252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17780</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29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77,628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123190</xdr:rowOff>
    </xdr:from>
    <xdr:to>
      <xdr:col>19</xdr:col>
      <xdr:colOff>38100</xdr:colOff>
      <xdr:row>15</xdr:row>
      <xdr:rowOff>53340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257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63500</xdr:rowOff>
    </xdr:from>
    <xdr:ext cx="762000"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39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132715</xdr:rowOff>
    </xdr:from>
    <xdr:to>
      <xdr:col>15</xdr:col>
      <xdr:colOff>101600</xdr:colOff>
      <xdr:row>15</xdr:row>
      <xdr:rowOff>63500</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25806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73025</xdr:rowOff>
    </xdr:from>
    <xdr:ext cx="762000" cy="25908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4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75,685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278130</xdr:rowOff>
    </xdr:from>
    <xdr:to>
      <xdr:col>29</xdr:col>
      <xdr:colOff>127000</xdr:colOff>
      <xdr:row>37</xdr:row>
      <xdr:rowOff>328295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651500" y="6202680"/>
          <a:ext cx="0" cy="12503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299720</xdr:rowOff>
    </xdr:from>
    <xdr:ext cx="761365" cy="259080"/>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328295</xdr:rowOff>
    </xdr:from>
    <xdr:to>
      <xdr:col>30</xdr:col>
      <xdr:colOff>25400</xdr:colOff>
      <xdr:row>37</xdr:row>
      <xdr:rowOff>328295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74529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22860</xdr:rowOff>
    </xdr:from>
    <xdr:ext cx="761365" cy="25971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4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25,510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278130</xdr:rowOff>
    </xdr:from>
    <xdr:to>
      <xdr:col>30</xdr:col>
      <xdr:colOff>25400</xdr:colOff>
      <xdr:row>33</xdr:row>
      <xdr:rowOff>278130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6202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236855</xdr:rowOff>
    </xdr:from>
    <xdr:to>
      <xdr:col>29</xdr:col>
      <xdr:colOff>127000</xdr:colOff>
      <xdr:row>34</xdr:row>
      <xdr:rowOff>260985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5003800" y="6504305"/>
          <a:ext cx="6477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138430</xdr:rowOff>
    </xdr:from>
    <xdr:ext cx="761365" cy="259080"/>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487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167005</xdr:rowOff>
    </xdr:from>
    <xdr:to>
      <xdr:col>29</xdr:col>
      <xdr:colOff>177800</xdr:colOff>
      <xdr:row>35</xdr:row>
      <xdr:rowOff>267335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56007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246380</xdr:rowOff>
    </xdr:from>
    <xdr:to>
      <xdr:col>26</xdr:col>
      <xdr:colOff>50800</xdr:colOff>
      <xdr:row>34</xdr:row>
      <xdr:rowOff>260985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4305300" y="651383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220345</xdr:rowOff>
    </xdr:from>
    <xdr:to>
      <xdr:col>26</xdr:col>
      <xdr:colOff>101600</xdr:colOff>
      <xdr:row>35</xdr:row>
      <xdr:rowOff>322580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953000" y="68306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307975</xdr:rowOff>
    </xdr:from>
    <xdr:ext cx="7366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18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191135</xdr:rowOff>
    </xdr:from>
    <xdr:to>
      <xdr:col>22</xdr:col>
      <xdr:colOff>114300</xdr:colOff>
      <xdr:row>34</xdr:row>
      <xdr:rowOff>246380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3606800" y="6458585"/>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228600</xdr:rowOff>
    </xdr:from>
    <xdr:to>
      <xdr:col>22</xdr:col>
      <xdr:colOff>165100</xdr:colOff>
      <xdr:row>35</xdr:row>
      <xdr:rowOff>330835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254500"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316230</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26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111760</xdr:rowOff>
    </xdr:from>
    <xdr:to>
      <xdr:col>18</xdr:col>
      <xdr:colOff>177800</xdr:colOff>
      <xdr:row>34</xdr:row>
      <xdr:rowOff>191135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2908300" y="6379210"/>
          <a:ext cx="6985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212725</xdr:rowOff>
    </xdr:from>
    <xdr:to>
      <xdr:col>19</xdr:col>
      <xdr:colOff>38100</xdr:colOff>
      <xdr:row>35</xdr:row>
      <xdr:rowOff>313055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35560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298450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197485</xdr:rowOff>
    </xdr:from>
    <xdr:to>
      <xdr:col>15</xdr:col>
      <xdr:colOff>101600</xdr:colOff>
      <xdr:row>35</xdr:row>
      <xdr:rowOff>298450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2857500" y="68078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283845</xdr:rowOff>
    </xdr:from>
    <xdr:ext cx="762000" cy="2584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4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185420</xdr:rowOff>
    </xdr:from>
    <xdr:to>
      <xdr:col>29</xdr:col>
      <xdr:colOff>177800</xdr:colOff>
      <xdr:row>34</xdr:row>
      <xdr:rowOff>286385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5600700" y="64528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31115</xdr:rowOff>
    </xdr:from>
    <xdr:ext cx="761365" cy="257810"/>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985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209550</xdr:rowOff>
    </xdr:from>
    <xdr:to>
      <xdr:col>26</xdr:col>
      <xdr:colOff>101600</xdr:colOff>
      <xdr:row>34</xdr:row>
      <xdr:rowOff>311785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953000" y="64770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321310</xdr:rowOff>
    </xdr:from>
    <xdr:ext cx="736600"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458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194945</xdr:rowOff>
    </xdr:from>
    <xdr:to>
      <xdr:col>22</xdr:col>
      <xdr:colOff>165100</xdr:colOff>
      <xdr:row>34</xdr:row>
      <xdr:rowOff>297180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254500" y="64623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306705</xdr:rowOff>
    </xdr:from>
    <xdr:ext cx="762000" cy="25781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31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17,382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139700</xdr:rowOff>
    </xdr:from>
    <xdr:to>
      <xdr:col>19</xdr:col>
      <xdr:colOff>38100</xdr:colOff>
      <xdr:row>34</xdr:row>
      <xdr:rowOff>240665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3556000" y="64071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251460</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760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60325</xdr:rowOff>
    </xdr:from>
    <xdr:to>
      <xdr:col>15</xdr:col>
      <xdr:colOff>101600</xdr:colOff>
      <xdr:row>34</xdr:row>
      <xdr:rowOff>161290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2857500" y="63277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172085</xdr:rowOff>
    </xdr:from>
    <xdr:ext cx="762000" cy="25971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096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20,925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119,352
118,906
868.02
75,934,099
71,960,873
2,543,985
33,171,044
56,172,738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4.0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84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49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33655</xdr:rowOff>
    </xdr:from>
    <xdr:to>
      <xdr:col>24</xdr:col>
      <xdr:colOff>62865</xdr:colOff>
      <xdr:row>39</xdr:row>
      <xdr:rowOff>20955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60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25400</xdr:rowOff>
    </xdr:from>
    <xdr:ext cx="534670" cy="259080"/>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20955</xdr:rowOff>
    </xdr:from>
    <xdr:to>
      <xdr:col>24</xdr:col>
      <xdr:colOff>152400</xdr:colOff>
      <xdr:row>39</xdr:row>
      <xdr:rowOff>20955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151765</xdr:rowOff>
    </xdr:from>
    <xdr:ext cx="534670" cy="259080"/>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3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97,128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33655</xdr:rowOff>
    </xdr:from>
    <xdr:to>
      <xdr:col>24</xdr:col>
      <xdr:colOff>152400</xdr:colOff>
      <xdr:row>31</xdr:row>
      <xdr:rowOff>33655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62230</xdr:rowOff>
    </xdr:from>
    <xdr:to>
      <xdr:col>24</xdr:col>
      <xdr:colOff>63500</xdr:colOff>
      <xdr:row>33</xdr:row>
      <xdr:rowOff>105410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2008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78105</xdr:rowOff>
    </xdr:from>
    <xdr:ext cx="534670" cy="2584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99695</xdr:rowOff>
    </xdr:from>
    <xdr:to>
      <xdr:col>24</xdr:col>
      <xdr:colOff>114300</xdr:colOff>
      <xdr:row>36</xdr:row>
      <xdr:rowOff>29845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105410</xdr:rowOff>
    </xdr:from>
    <xdr:to>
      <xdr:col>19</xdr:col>
      <xdr:colOff>177800</xdr:colOff>
      <xdr:row>34</xdr:row>
      <xdr:rowOff>2540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632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116840</xdr:rowOff>
    </xdr:from>
    <xdr:to>
      <xdr:col>20</xdr:col>
      <xdr:colOff>38100</xdr:colOff>
      <xdr:row>36</xdr:row>
      <xdr:rowOff>46990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38100</xdr:rowOff>
    </xdr:from>
    <xdr:ext cx="534035" cy="259080"/>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29965" y="621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2540</xdr:rowOff>
    </xdr:from>
    <xdr:to>
      <xdr:col>15</xdr:col>
      <xdr:colOff>50800</xdr:colOff>
      <xdr:row>34</xdr:row>
      <xdr:rowOff>54610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318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46355</xdr:rowOff>
    </xdr:from>
    <xdr:to>
      <xdr:col>15</xdr:col>
      <xdr:colOff>101600</xdr:colOff>
      <xdr:row>36</xdr:row>
      <xdr:rowOff>147955</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139065</xdr:rowOff>
    </xdr:from>
    <xdr:ext cx="534035" cy="259080"/>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0965" y="6311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54610</xdr:rowOff>
    </xdr:from>
    <xdr:to>
      <xdr:col>10</xdr:col>
      <xdr:colOff>114300</xdr:colOff>
      <xdr:row>34</xdr:row>
      <xdr:rowOff>60325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839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48895</xdr:rowOff>
    </xdr:from>
    <xdr:to>
      <xdr:col>10</xdr:col>
      <xdr:colOff>165100</xdr:colOff>
      <xdr:row>36</xdr:row>
      <xdr:rowOff>150495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141605</xdr:rowOff>
    </xdr:from>
    <xdr:ext cx="534035" cy="25908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1965" y="6313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57785</xdr:rowOff>
    </xdr:from>
    <xdr:to>
      <xdr:col>6</xdr:col>
      <xdr:colOff>38100</xdr:colOff>
      <xdr:row>36</xdr:row>
      <xdr:rowOff>159385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150495</xdr:rowOff>
    </xdr:from>
    <xdr:ext cx="53403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2965" y="6322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11430</xdr:rowOff>
    </xdr:from>
    <xdr:to>
      <xdr:col>24</xdr:col>
      <xdr:colOff>114300</xdr:colOff>
      <xdr:row>33</xdr:row>
      <xdr:rowOff>113030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34290</xdr:rowOff>
    </xdr:from>
    <xdr:ext cx="534670" cy="259080"/>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2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54610</xdr:rowOff>
    </xdr:from>
    <xdr:to>
      <xdr:col>20</xdr:col>
      <xdr:colOff>38100</xdr:colOff>
      <xdr:row>33</xdr:row>
      <xdr:rowOff>156210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1270</xdr:rowOff>
    </xdr:from>
    <xdr:ext cx="534035"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29965" y="5487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123190</xdr:rowOff>
    </xdr:from>
    <xdr:to>
      <xdr:col>15</xdr:col>
      <xdr:colOff>101600</xdr:colOff>
      <xdr:row>34</xdr:row>
      <xdr:rowOff>53340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69850</xdr:rowOff>
    </xdr:from>
    <xdr:ext cx="53403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0965" y="5556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3810</xdr:rowOff>
    </xdr:from>
    <xdr:to>
      <xdr:col>10</xdr:col>
      <xdr:colOff>165100</xdr:colOff>
      <xdr:row>34</xdr:row>
      <xdr:rowOff>105410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121920</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1965" y="5608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9525</xdr:rowOff>
    </xdr:from>
    <xdr:to>
      <xdr:col>6</xdr:col>
      <xdr:colOff>38100</xdr:colOff>
      <xdr:row>34</xdr:row>
      <xdr:rowOff>111125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127635</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2965" y="5614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64770</xdr:rowOff>
    </xdr:from>
    <xdr:to>
      <xdr:col>24</xdr:col>
      <xdr:colOff>62865</xdr:colOff>
      <xdr:row>59</xdr:row>
      <xdr:rowOff>19685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72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23495</xdr:rowOff>
    </xdr:from>
    <xdr:ext cx="534670" cy="259080"/>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19685</xdr:rowOff>
    </xdr:from>
    <xdr:to>
      <xdr:col>24</xdr:col>
      <xdr:colOff>152400</xdr:colOff>
      <xdr:row>59</xdr:row>
      <xdr:rowOff>19685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11430</xdr:rowOff>
    </xdr:from>
    <xdr:ext cx="598805" cy="259080"/>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110,950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64770</xdr:rowOff>
    </xdr:from>
    <xdr:to>
      <xdr:col>24</xdr:col>
      <xdr:colOff>152400</xdr:colOff>
      <xdr:row>51</xdr:row>
      <xdr:rowOff>64770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57785</xdr:rowOff>
    </xdr:from>
    <xdr:to>
      <xdr:col>24</xdr:col>
      <xdr:colOff>63500</xdr:colOff>
      <xdr:row>57</xdr:row>
      <xdr:rowOff>3175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58985"/>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20320</xdr:rowOff>
    </xdr:from>
    <xdr:ext cx="534670" cy="2584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41910</xdr:rowOff>
    </xdr:from>
    <xdr:to>
      <xdr:col>24</xdr:col>
      <xdr:colOff>114300</xdr:colOff>
      <xdr:row>56</xdr:row>
      <xdr:rowOff>143510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3175</xdr:rowOff>
    </xdr:from>
    <xdr:to>
      <xdr:col>19</xdr:col>
      <xdr:colOff>177800</xdr:colOff>
      <xdr:row>57</xdr:row>
      <xdr:rowOff>107315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7582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166370</xdr:rowOff>
    </xdr:from>
    <xdr:to>
      <xdr:col>20</xdr:col>
      <xdr:colOff>38100</xdr:colOff>
      <xdr:row>57</xdr:row>
      <xdr:rowOff>95885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86995</xdr:rowOff>
    </xdr:from>
    <xdr:ext cx="534035" cy="2584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29965" y="985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107315</xdr:rowOff>
    </xdr:from>
    <xdr:to>
      <xdr:col>15</xdr:col>
      <xdr:colOff>50800</xdr:colOff>
      <xdr:row>58</xdr:row>
      <xdr:rowOff>15240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7996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24130</xdr:rowOff>
    </xdr:from>
    <xdr:to>
      <xdr:col>15</xdr:col>
      <xdr:colOff>101600</xdr:colOff>
      <xdr:row>57</xdr:row>
      <xdr:rowOff>125730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142240</xdr:rowOff>
    </xdr:from>
    <xdr:ext cx="534035" cy="25908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0965" y="9571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170180</xdr:rowOff>
    </xdr:from>
    <xdr:to>
      <xdr:col>10</xdr:col>
      <xdr:colOff>114300</xdr:colOff>
      <xdr:row>58</xdr:row>
      <xdr:rowOff>15240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428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72390</xdr:rowOff>
    </xdr:from>
    <xdr:to>
      <xdr:col>10</xdr:col>
      <xdr:colOff>165100</xdr:colOff>
      <xdr:row>58</xdr:row>
      <xdr:rowOff>2540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19050</xdr:rowOff>
    </xdr:from>
    <xdr:ext cx="534035" cy="2584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1965" y="9620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106680</xdr:rowOff>
    </xdr:from>
    <xdr:to>
      <xdr:col>6</xdr:col>
      <xdr:colOff>38100</xdr:colOff>
      <xdr:row>58</xdr:row>
      <xdr:rowOff>36830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53340</xdr:rowOff>
    </xdr:from>
    <xdr:ext cx="534035" cy="2584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2965" y="9654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6985</xdr:rowOff>
    </xdr:from>
    <xdr:to>
      <xdr:col>24</xdr:col>
      <xdr:colOff>114300</xdr:colOff>
      <xdr:row>56</xdr:row>
      <xdr:rowOff>109220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08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29845</xdr:rowOff>
    </xdr:from>
    <xdr:ext cx="534670" cy="2584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59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123825</xdr:rowOff>
    </xdr:from>
    <xdr:to>
      <xdr:col>20</xdr:col>
      <xdr:colOff>38100</xdr:colOff>
      <xdr:row>57</xdr:row>
      <xdr:rowOff>53975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70485</xdr:rowOff>
    </xdr:from>
    <xdr:ext cx="534035"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29965" y="9500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56515</xdr:rowOff>
    </xdr:from>
    <xdr:to>
      <xdr:col>15</xdr:col>
      <xdr:colOff>101600</xdr:colOff>
      <xdr:row>57</xdr:row>
      <xdr:rowOff>158115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149225</xdr:rowOff>
    </xdr:from>
    <xdr:ext cx="534035"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0965" y="9921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135890</xdr:rowOff>
    </xdr:from>
    <xdr:to>
      <xdr:col>10</xdr:col>
      <xdr:colOff>165100</xdr:colOff>
      <xdr:row>58</xdr:row>
      <xdr:rowOff>66040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57150</xdr:rowOff>
    </xdr:from>
    <xdr:ext cx="53403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1965" y="10001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119380</xdr:rowOff>
    </xdr:from>
    <xdr:to>
      <xdr:col>6</xdr:col>
      <xdr:colOff>38100</xdr:colOff>
      <xdr:row>58</xdr:row>
      <xdr:rowOff>49530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40640</xdr:rowOff>
    </xdr:from>
    <xdr:ext cx="534035"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2965" y="998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8285" cy="2584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121920</xdr:rowOff>
    </xdr:from>
    <xdr:to>
      <xdr:col>24</xdr:col>
      <xdr:colOff>62865</xdr:colOff>
      <xdr:row>77</xdr:row>
      <xdr:rowOff>153670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42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157480</xdr:rowOff>
    </xdr:from>
    <xdr:ext cx="378460" cy="2584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1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153670</xdr:rowOff>
    </xdr:from>
    <xdr:to>
      <xdr:col>24</xdr:col>
      <xdr:colOff>152400</xdr:colOff>
      <xdr:row>77</xdr:row>
      <xdr:rowOff>153670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68580</xdr:rowOff>
    </xdr:from>
    <xdr:ext cx="534670" cy="259080"/>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22,315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121920</xdr:rowOff>
    </xdr:from>
    <xdr:to>
      <xdr:col>24</xdr:col>
      <xdr:colOff>152400</xdr:colOff>
      <xdr:row>70</xdr:row>
      <xdr:rowOff>121920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76200</xdr:rowOff>
    </xdr:from>
    <xdr:to>
      <xdr:col>24</xdr:col>
      <xdr:colOff>63500</xdr:colOff>
      <xdr:row>76</xdr:row>
      <xdr:rowOff>80010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064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73660</xdr:rowOff>
    </xdr:from>
    <xdr:ext cx="469900" cy="259080"/>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03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95250</xdr:rowOff>
    </xdr:from>
    <xdr:to>
      <xdr:col>24</xdr:col>
      <xdr:colOff>114300</xdr:colOff>
      <xdr:row>77</xdr:row>
      <xdr:rowOff>25400</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80010</xdr:rowOff>
    </xdr:from>
    <xdr:to>
      <xdr:col>19</xdr:col>
      <xdr:colOff>177800</xdr:colOff>
      <xdr:row>76</xdr:row>
      <xdr:rowOff>95885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102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113030</xdr:rowOff>
    </xdr:from>
    <xdr:to>
      <xdr:col>20</xdr:col>
      <xdr:colOff>38100</xdr:colOff>
      <xdr:row>77</xdr:row>
      <xdr:rowOff>43180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34290</xdr:rowOff>
    </xdr:from>
    <xdr:ext cx="469265" cy="259080"/>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350" y="13235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95885</xdr:rowOff>
    </xdr:from>
    <xdr:to>
      <xdr:col>15</xdr:col>
      <xdr:colOff>50800</xdr:colOff>
      <xdr:row>76</xdr:row>
      <xdr:rowOff>170815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2608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124460</xdr:rowOff>
    </xdr:from>
    <xdr:to>
      <xdr:col>15</xdr:col>
      <xdr:colOff>101600</xdr:colOff>
      <xdr:row>77</xdr:row>
      <xdr:rowOff>54610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45720</xdr:rowOff>
    </xdr:from>
    <xdr:ext cx="469265" cy="259080"/>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350" y="13247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170815</xdr:rowOff>
    </xdr:from>
    <xdr:to>
      <xdr:col>10</xdr:col>
      <xdr:colOff>114300</xdr:colOff>
      <xdr:row>77</xdr:row>
      <xdr:rowOff>14605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010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120650</xdr:rowOff>
    </xdr:from>
    <xdr:to>
      <xdr:col>10</xdr:col>
      <xdr:colOff>165100</xdr:colOff>
      <xdr:row>77</xdr:row>
      <xdr:rowOff>50165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66675</xdr:rowOff>
    </xdr:from>
    <xdr:ext cx="469265" cy="2584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350" y="12925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122555</xdr:rowOff>
    </xdr:from>
    <xdr:to>
      <xdr:col>6</xdr:col>
      <xdr:colOff>38100</xdr:colOff>
      <xdr:row>77</xdr:row>
      <xdr:rowOff>52705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69215</xdr:rowOff>
    </xdr:from>
    <xdr:ext cx="46926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350" y="12927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25400</xdr:rowOff>
    </xdr:from>
    <xdr:to>
      <xdr:col>24</xdr:col>
      <xdr:colOff>114300</xdr:colOff>
      <xdr:row>76</xdr:row>
      <xdr:rowOff>127000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48260</xdr:rowOff>
    </xdr:from>
    <xdr:ext cx="469900" cy="259080"/>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07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29210</xdr:rowOff>
    </xdr:from>
    <xdr:to>
      <xdr:col>20</xdr:col>
      <xdr:colOff>38100</xdr:colOff>
      <xdr:row>76</xdr:row>
      <xdr:rowOff>130810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147320</xdr:rowOff>
    </xdr:from>
    <xdr:ext cx="46926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350" y="12834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45085</xdr:rowOff>
    </xdr:from>
    <xdr:to>
      <xdr:col>15</xdr:col>
      <xdr:colOff>101600</xdr:colOff>
      <xdr:row>76</xdr:row>
      <xdr:rowOff>146685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163195</xdr:rowOff>
    </xdr:from>
    <xdr:ext cx="46926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350" y="12850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120650</xdr:rowOff>
    </xdr:from>
    <xdr:to>
      <xdr:col>10</xdr:col>
      <xdr:colOff>165100</xdr:colOff>
      <xdr:row>77</xdr:row>
      <xdr:rowOff>50165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5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41275</xdr:rowOff>
    </xdr:from>
    <xdr:ext cx="469265" cy="2584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350" y="13242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135255</xdr:rowOff>
    </xdr:from>
    <xdr:to>
      <xdr:col>6</xdr:col>
      <xdr:colOff>38100</xdr:colOff>
      <xdr:row>77</xdr:row>
      <xdr:rowOff>65405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56515</xdr:rowOff>
    </xdr:from>
    <xdr:ext cx="469265" cy="2584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350" y="13258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97</xdr:row>
      <xdr:rowOff>168910</xdr:rowOff>
    </xdr:from>
    <xdr:ext cx="594995" cy="2584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370" y="16799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4995" cy="2584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4995" cy="2584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995" cy="2584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53975</xdr:rowOff>
    </xdr:from>
    <xdr:to>
      <xdr:col>24</xdr:col>
      <xdr:colOff>62865</xdr:colOff>
      <xdr:row>99</xdr:row>
      <xdr:rowOff>71120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592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74930</xdr:rowOff>
    </xdr:from>
    <xdr:ext cx="534670" cy="2584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88,753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71120</xdr:rowOff>
    </xdr:from>
    <xdr:to>
      <xdr:col>24</xdr:col>
      <xdr:colOff>152400</xdr:colOff>
      <xdr:row>99</xdr:row>
      <xdr:rowOff>71120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635</xdr:rowOff>
    </xdr:from>
    <xdr:ext cx="598805" cy="259080"/>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240,593</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53975</xdr:rowOff>
    </xdr:from>
    <xdr:to>
      <xdr:col>24</xdr:col>
      <xdr:colOff>152400</xdr:colOff>
      <xdr:row>91</xdr:row>
      <xdr:rowOff>53975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16510</xdr:rowOff>
    </xdr:from>
    <xdr:to>
      <xdr:col>24</xdr:col>
      <xdr:colOff>63500</xdr:colOff>
      <xdr:row>96</xdr:row>
      <xdr:rowOff>113665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304260"/>
          <a:ext cx="8382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55880</xdr:rowOff>
    </xdr:from>
    <xdr:ext cx="598805" cy="259080"/>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150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77470</xdr:rowOff>
    </xdr:from>
    <xdr:to>
      <xdr:col>24</xdr:col>
      <xdr:colOff>114300</xdr:colOff>
      <xdr:row>97</xdr:row>
      <xdr:rowOff>7620</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113665</xdr:rowOff>
    </xdr:from>
    <xdr:to>
      <xdr:col>19</xdr:col>
      <xdr:colOff>177800</xdr:colOff>
      <xdr:row>96</xdr:row>
      <xdr:rowOff>154940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5728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6350</xdr:rowOff>
    </xdr:from>
    <xdr:to>
      <xdr:col>20</xdr:col>
      <xdr:colOff>38100</xdr:colOff>
      <xdr:row>98</xdr:row>
      <xdr:rowOff>107315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8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98</xdr:row>
      <xdr:rowOff>98425</xdr:rowOff>
    </xdr:from>
    <xdr:ext cx="598170" cy="2584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580" y="169005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154940</xdr:rowOff>
    </xdr:from>
    <xdr:to>
      <xdr:col>15</xdr:col>
      <xdr:colOff>50800</xdr:colOff>
      <xdr:row>97</xdr:row>
      <xdr:rowOff>35560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6141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24765</xdr:rowOff>
    </xdr:from>
    <xdr:to>
      <xdr:col>15</xdr:col>
      <xdr:colOff>101600</xdr:colOff>
      <xdr:row>98</xdr:row>
      <xdr:rowOff>126365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98</xdr:row>
      <xdr:rowOff>117475</xdr:rowOff>
    </xdr:from>
    <xdr:ext cx="598170" cy="259080"/>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580" y="16919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27305</xdr:rowOff>
    </xdr:from>
    <xdr:to>
      <xdr:col>10</xdr:col>
      <xdr:colOff>114300</xdr:colOff>
      <xdr:row>97</xdr:row>
      <xdr:rowOff>35560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1130300" y="166579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73660</xdr:rowOff>
    </xdr:from>
    <xdr:to>
      <xdr:col>10</xdr:col>
      <xdr:colOff>165100</xdr:colOff>
      <xdr:row>99</xdr:row>
      <xdr:rowOff>3810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166370</xdr:rowOff>
    </xdr:from>
    <xdr:ext cx="598170" cy="2584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580" y="16968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76200</xdr:rowOff>
    </xdr:from>
    <xdr:to>
      <xdr:col>6</xdr:col>
      <xdr:colOff>38100</xdr:colOff>
      <xdr:row>99</xdr:row>
      <xdr:rowOff>6350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168910</xdr:rowOff>
    </xdr:from>
    <xdr:ext cx="598170" cy="2584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580" y="16971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137160</xdr:rowOff>
    </xdr:from>
    <xdr:to>
      <xdr:col>24</xdr:col>
      <xdr:colOff>114300</xdr:colOff>
      <xdr:row>95</xdr:row>
      <xdr:rowOff>67310</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2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160020</xdr:rowOff>
    </xdr:from>
    <xdr:ext cx="598805" cy="259080"/>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10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169,699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63500</xdr:rowOff>
    </xdr:from>
    <xdr:to>
      <xdr:col>20</xdr:col>
      <xdr:colOff>38100</xdr:colOff>
      <xdr:row>96</xdr:row>
      <xdr:rowOff>164465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9525</xdr:rowOff>
    </xdr:from>
    <xdr:ext cx="598170" cy="2584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580" y="162972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104140</xdr:rowOff>
    </xdr:from>
    <xdr:to>
      <xdr:col>15</xdr:col>
      <xdr:colOff>101600</xdr:colOff>
      <xdr:row>97</xdr:row>
      <xdr:rowOff>34290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50800</xdr:rowOff>
    </xdr:from>
    <xdr:ext cx="59817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580" y="16338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156210</xdr:rowOff>
    </xdr:from>
    <xdr:to>
      <xdr:col>10</xdr:col>
      <xdr:colOff>165100</xdr:colOff>
      <xdr:row>97</xdr:row>
      <xdr:rowOff>86360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102870</xdr:rowOff>
    </xdr:from>
    <xdr:ext cx="59817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580" y="16390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147955</xdr:rowOff>
    </xdr:from>
    <xdr:to>
      <xdr:col>6</xdr:col>
      <xdr:colOff>38100</xdr:colOff>
      <xdr:row>97</xdr:row>
      <xdr:rowOff>78105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94615</xdr:rowOff>
    </xdr:from>
    <xdr:ext cx="59817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580" y="16382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84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143510</xdr:rowOff>
    </xdr:from>
    <xdr:to>
      <xdr:col>54</xdr:col>
      <xdr:colOff>189865</xdr:colOff>
      <xdr:row>38</xdr:row>
      <xdr:rowOff>74930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629910"/>
          <a:ext cx="127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78740</xdr:rowOff>
    </xdr:from>
    <xdr:ext cx="534670" cy="259080"/>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9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74930</xdr:rowOff>
    </xdr:from>
    <xdr:to>
      <xdr:col>55</xdr:col>
      <xdr:colOff>88900</xdr:colOff>
      <xdr:row>38</xdr:row>
      <xdr:rowOff>74930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89535</xdr:rowOff>
    </xdr:from>
    <xdr:ext cx="598805" cy="2584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404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106,228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143510</xdr:rowOff>
    </xdr:from>
    <xdr:to>
      <xdr:col>55</xdr:col>
      <xdr:colOff>88900</xdr:colOff>
      <xdr:row>32</xdr:row>
      <xdr:rowOff>143510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62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78740</xdr:rowOff>
    </xdr:from>
    <xdr:to>
      <xdr:col>55</xdr:col>
      <xdr:colOff>0</xdr:colOff>
      <xdr:row>36</xdr:row>
      <xdr:rowOff>8890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222240"/>
          <a:ext cx="838200" cy="958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52070</xdr:rowOff>
    </xdr:from>
    <xdr:ext cx="534670" cy="2584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224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73660</xdr:rowOff>
    </xdr:from>
    <xdr:to>
      <xdr:col>55</xdr:col>
      <xdr:colOff>50800</xdr:colOff>
      <xdr:row>37</xdr:row>
      <xdr:rowOff>3810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78740</xdr:rowOff>
    </xdr:from>
    <xdr:to>
      <xdr:col>50</xdr:col>
      <xdr:colOff>114300</xdr:colOff>
      <xdr:row>37</xdr:row>
      <xdr:rowOff>124460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222240"/>
          <a:ext cx="889000" cy="1245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13335</xdr:rowOff>
    </xdr:from>
    <xdr:to>
      <xdr:col>50</xdr:col>
      <xdr:colOff>165100</xdr:colOff>
      <xdr:row>30</xdr:row>
      <xdr:rowOff>114935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1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132080</xdr:rowOff>
    </xdr:from>
    <xdr:ext cx="598170" cy="2584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580" y="4932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124460</xdr:rowOff>
    </xdr:from>
    <xdr:to>
      <xdr:col>45</xdr:col>
      <xdr:colOff>177800</xdr:colOff>
      <xdr:row>37</xdr:row>
      <xdr:rowOff>155575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681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147320</xdr:rowOff>
    </xdr:from>
    <xdr:to>
      <xdr:col>46</xdr:col>
      <xdr:colOff>38100</xdr:colOff>
      <xdr:row>37</xdr:row>
      <xdr:rowOff>77470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93980</xdr:rowOff>
    </xdr:from>
    <xdr:ext cx="534035" cy="25908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2965" y="6094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155575</xdr:rowOff>
    </xdr:from>
    <xdr:to>
      <xdr:col>41</xdr:col>
      <xdr:colOff>50800</xdr:colOff>
      <xdr:row>37</xdr:row>
      <xdr:rowOff>161290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992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xdr:rowOff>
    </xdr:from>
    <xdr:to>
      <xdr:col>41</xdr:col>
      <xdr:colOff>101600</xdr:colOff>
      <xdr:row>37</xdr:row>
      <xdr:rowOff>104775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121285</xdr:rowOff>
    </xdr:from>
    <xdr:ext cx="534035" cy="2584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3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32385</xdr:rowOff>
    </xdr:from>
    <xdr:to>
      <xdr:col>36</xdr:col>
      <xdr:colOff>165100</xdr:colOff>
      <xdr:row>37</xdr:row>
      <xdr:rowOff>133985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150495</xdr:rowOff>
    </xdr:from>
    <xdr:ext cx="53403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4965" y="6151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129540</xdr:rowOff>
    </xdr:from>
    <xdr:to>
      <xdr:col>55</xdr:col>
      <xdr:colOff>50800</xdr:colOff>
      <xdr:row>36</xdr:row>
      <xdr:rowOff>59690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152400</xdr:rowOff>
    </xdr:from>
    <xdr:ext cx="534670" cy="259080"/>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81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27940</xdr:rowOff>
    </xdr:from>
    <xdr:to>
      <xdr:col>50</xdr:col>
      <xdr:colOff>165100</xdr:colOff>
      <xdr:row>30</xdr:row>
      <xdr:rowOff>129540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1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120650</xdr:rowOff>
    </xdr:from>
    <xdr:ext cx="598170" cy="2584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580" y="5264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73660</xdr:rowOff>
    </xdr:from>
    <xdr:to>
      <xdr:col>46</xdr:col>
      <xdr:colOff>38100</xdr:colOff>
      <xdr:row>38</xdr:row>
      <xdr:rowOff>3810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166370</xdr:rowOff>
    </xdr:from>
    <xdr:ext cx="534035" cy="2584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2965" y="6510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104775</xdr:rowOff>
    </xdr:from>
    <xdr:to>
      <xdr:col>41</xdr:col>
      <xdr:colOff>101600</xdr:colOff>
      <xdr:row>38</xdr:row>
      <xdr:rowOff>34925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26035</xdr:rowOff>
    </xdr:from>
    <xdr:ext cx="53403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3965" y="6541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110490</xdr:rowOff>
    </xdr:from>
    <xdr:to>
      <xdr:col>36</xdr:col>
      <xdr:colOff>165100</xdr:colOff>
      <xdr:row>38</xdr:row>
      <xdr:rowOff>40640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31750</xdr:rowOff>
    </xdr:from>
    <xdr:ext cx="534035" cy="2584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4965" y="6546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39370</xdr:rowOff>
    </xdr:from>
    <xdr:to>
      <xdr:col>54</xdr:col>
      <xdr:colOff>189865</xdr:colOff>
      <xdr:row>58</xdr:row>
      <xdr:rowOff>162560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8332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166370</xdr:rowOff>
    </xdr:from>
    <xdr:ext cx="469900" cy="2584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10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7,012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162560</xdr:rowOff>
    </xdr:from>
    <xdr:to>
      <xdr:col>55</xdr:col>
      <xdr:colOff>88900</xdr:colOff>
      <xdr:row>58</xdr:row>
      <xdr:rowOff>162560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157480</xdr:rowOff>
    </xdr:from>
    <xdr:ext cx="598805" cy="2584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58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180,653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39370</xdr:rowOff>
    </xdr:from>
    <xdr:to>
      <xdr:col>55</xdr:col>
      <xdr:colOff>88900</xdr:colOff>
      <xdr:row>51</xdr:row>
      <xdr:rowOff>39370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8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60960</xdr:rowOff>
    </xdr:from>
    <xdr:to>
      <xdr:col>55</xdr:col>
      <xdr:colOff>0</xdr:colOff>
      <xdr:row>56</xdr:row>
      <xdr:rowOff>92710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49071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151765</xdr:rowOff>
    </xdr:from>
    <xdr:ext cx="534670" cy="259080"/>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52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1905</xdr:rowOff>
    </xdr:from>
    <xdr:to>
      <xdr:col>55</xdr:col>
      <xdr:colOff>50800</xdr:colOff>
      <xdr:row>57</xdr:row>
      <xdr:rowOff>103505</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92710</xdr:rowOff>
    </xdr:from>
    <xdr:to>
      <xdr:col>50</xdr:col>
      <xdr:colOff>114300</xdr:colOff>
      <xdr:row>56</xdr:row>
      <xdr:rowOff>100330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939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0</xdr:rowOff>
    </xdr:from>
    <xdr:to>
      <xdr:col>50</xdr:col>
      <xdr:colOff>165100</xdr:colOff>
      <xdr:row>57</xdr:row>
      <xdr:rowOff>101600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92710</xdr:rowOff>
    </xdr:from>
    <xdr:ext cx="534035" cy="259080"/>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1965" y="9865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100330</xdr:rowOff>
    </xdr:from>
    <xdr:to>
      <xdr:col>45</xdr:col>
      <xdr:colOff>177800</xdr:colOff>
      <xdr:row>57</xdr:row>
      <xdr:rowOff>22860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0153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10160</xdr:rowOff>
    </xdr:from>
    <xdr:to>
      <xdr:col>46</xdr:col>
      <xdr:colOff>38100</xdr:colOff>
      <xdr:row>57</xdr:row>
      <xdr:rowOff>111760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102870</xdr:rowOff>
    </xdr:from>
    <xdr:ext cx="534035" cy="25908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2965" y="9875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27940</xdr:rowOff>
    </xdr:from>
    <xdr:to>
      <xdr:col>41</xdr:col>
      <xdr:colOff>50800</xdr:colOff>
      <xdr:row>57</xdr:row>
      <xdr:rowOff>22860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29140"/>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6985</xdr:rowOff>
    </xdr:from>
    <xdr:to>
      <xdr:col>41</xdr:col>
      <xdr:colOff>101600</xdr:colOff>
      <xdr:row>57</xdr:row>
      <xdr:rowOff>109220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99695</xdr:rowOff>
    </xdr:from>
    <xdr:ext cx="534035" cy="2584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3965" y="9872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11430</xdr:rowOff>
    </xdr:from>
    <xdr:to>
      <xdr:col>36</xdr:col>
      <xdr:colOff>165100</xdr:colOff>
      <xdr:row>57</xdr:row>
      <xdr:rowOff>113030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104140</xdr:rowOff>
    </xdr:from>
    <xdr:ext cx="534035"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4965" y="9876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10160</xdr:rowOff>
    </xdr:from>
    <xdr:to>
      <xdr:col>55</xdr:col>
      <xdr:colOff>50800</xdr:colOff>
      <xdr:row>55</xdr:row>
      <xdr:rowOff>111760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33020</xdr:rowOff>
    </xdr:from>
    <xdr:ext cx="534670" cy="259080"/>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291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41910</xdr:rowOff>
    </xdr:from>
    <xdr:to>
      <xdr:col>50</xdr:col>
      <xdr:colOff>165100</xdr:colOff>
      <xdr:row>56</xdr:row>
      <xdr:rowOff>143510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160020</xdr:rowOff>
    </xdr:from>
    <xdr:ext cx="534035"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1965" y="9418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49530</xdr:rowOff>
    </xdr:from>
    <xdr:to>
      <xdr:col>46</xdr:col>
      <xdr:colOff>38100</xdr:colOff>
      <xdr:row>56</xdr:row>
      <xdr:rowOff>151130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167640</xdr:rowOff>
    </xdr:from>
    <xdr:ext cx="534035" cy="2584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2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143510</xdr:rowOff>
    </xdr:from>
    <xdr:to>
      <xdr:col>41</xdr:col>
      <xdr:colOff>101600</xdr:colOff>
      <xdr:row>57</xdr:row>
      <xdr:rowOff>73660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90170</xdr:rowOff>
    </xdr:from>
    <xdr:ext cx="53403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3965" y="9519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148590</xdr:rowOff>
    </xdr:from>
    <xdr:to>
      <xdr:col>36</xdr:col>
      <xdr:colOff>165100</xdr:colOff>
      <xdr:row>56</xdr:row>
      <xdr:rowOff>78740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95250</xdr:rowOff>
    </xdr:from>
    <xdr:ext cx="534035"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4965" y="935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135255</xdr:rowOff>
    </xdr:from>
    <xdr:to>
      <xdr:col>54</xdr:col>
      <xdr:colOff>189865</xdr:colOff>
      <xdr:row>79</xdr:row>
      <xdr:rowOff>41910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675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45720</xdr:rowOff>
    </xdr:from>
    <xdr:ext cx="378460" cy="259080"/>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41910</xdr:rowOff>
    </xdr:from>
    <xdr:to>
      <xdr:col>55</xdr:col>
      <xdr:colOff>88900</xdr:colOff>
      <xdr:row>79</xdr:row>
      <xdr:rowOff>41910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81915</xdr:rowOff>
    </xdr:from>
    <xdr:ext cx="598805" cy="259080"/>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114,337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135255</xdr:rowOff>
    </xdr:from>
    <xdr:to>
      <xdr:col>55</xdr:col>
      <xdr:colOff>88900</xdr:colOff>
      <xdr:row>70</xdr:row>
      <xdr:rowOff>135255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132080</xdr:rowOff>
    </xdr:from>
    <xdr:to>
      <xdr:col>55</xdr:col>
      <xdr:colOff>0</xdr:colOff>
      <xdr:row>78</xdr:row>
      <xdr:rowOff>143510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5051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52070</xdr:rowOff>
    </xdr:from>
    <xdr:ext cx="534670" cy="2584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537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132080</xdr:rowOff>
    </xdr:from>
    <xdr:to>
      <xdr:col>50</xdr:col>
      <xdr:colOff>114300</xdr:colOff>
      <xdr:row>78</xdr:row>
      <xdr:rowOff>147320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505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160020</xdr:rowOff>
    </xdr:from>
    <xdr:to>
      <xdr:col>50</xdr:col>
      <xdr:colOff>165100</xdr:colOff>
      <xdr:row>78</xdr:row>
      <xdr:rowOff>90170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106680</xdr:rowOff>
    </xdr:from>
    <xdr:ext cx="534035" cy="25908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1965" y="13136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116205</xdr:rowOff>
    </xdr:from>
    <xdr:to>
      <xdr:col>45</xdr:col>
      <xdr:colOff>177800</xdr:colOff>
      <xdr:row>78</xdr:row>
      <xdr:rowOff>147320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893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xdr:rowOff>
    </xdr:from>
    <xdr:to>
      <xdr:col>46</xdr:col>
      <xdr:colOff>38100</xdr:colOff>
      <xdr:row>78</xdr:row>
      <xdr:rowOff>115570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132080</xdr:rowOff>
    </xdr:from>
    <xdr:ext cx="534035" cy="2584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2965" y="13162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71120</xdr:rowOff>
    </xdr:from>
    <xdr:to>
      <xdr:col>41</xdr:col>
      <xdr:colOff>50800</xdr:colOff>
      <xdr:row>78</xdr:row>
      <xdr:rowOff>116205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272770"/>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27305</xdr:rowOff>
    </xdr:from>
    <xdr:to>
      <xdr:col>41</xdr:col>
      <xdr:colOff>101600</xdr:colOff>
      <xdr:row>78</xdr:row>
      <xdr:rowOff>128905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145415</xdr:rowOff>
    </xdr:from>
    <xdr:ext cx="534035" cy="2584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3965" y="13175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31750</xdr:rowOff>
    </xdr:from>
    <xdr:to>
      <xdr:col>36</xdr:col>
      <xdr:colOff>165100</xdr:colOff>
      <xdr:row>78</xdr:row>
      <xdr:rowOff>133350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124460</xdr:rowOff>
    </xdr:from>
    <xdr:ext cx="534035"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4965" y="13497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92710</xdr:rowOff>
    </xdr:from>
    <xdr:to>
      <xdr:col>55</xdr:col>
      <xdr:colOff>50800</xdr:colOff>
      <xdr:row>79</xdr:row>
      <xdr:rowOff>22860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7620</xdr:rowOff>
    </xdr:from>
    <xdr:ext cx="469900" cy="2584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80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80645</xdr:rowOff>
    </xdr:from>
    <xdr:to>
      <xdr:col>50</xdr:col>
      <xdr:colOff>165100</xdr:colOff>
      <xdr:row>79</xdr:row>
      <xdr:rowOff>10795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1905</xdr:rowOff>
    </xdr:from>
    <xdr:ext cx="46926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350" y="13546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96520</xdr:rowOff>
    </xdr:from>
    <xdr:to>
      <xdr:col>46</xdr:col>
      <xdr:colOff>38100</xdr:colOff>
      <xdr:row>79</xdr:row>
      <xdr:rowOff>26670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17780</xdr:rowOff>
    </xdr:from>
    <xdr:ext cx="469265" cy="2584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350" y="13562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65405</xdr:rowOff>
    </xdr:from>
    <xdr:to>
      <xdr:col>41</xdr:col>
      <xdr:colOff>101600</xdr:colOff>
      <xdr:row>78</xdr:row>
      <xdr:rowOff>167005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158115</xdr:rowOff>
    </xdr:from>
    <xdr:ext cx="469265" cy="2584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350" y="13531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20320</xdr:rowOff>
    </xdr:from>
    <xdr:to>
      <xdr:col>36</xdr:col>
      <xdr:colOff>165100</xdr:colOff>
      <xdr:row>77</xdr:row>
      <xdr:rowOff>121920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138430</xdr:rowOff>
    </xdr:from>
    <xdr:ext cx="53403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4965" y="12997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84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584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584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84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21590</xdr:rowOff>
    </xdr:from>
    <xdr:to>
      <xdr:col>54</xdr:col>
      <xdr:colOff>189865</xdr:colOff>
      <xdr:row>98</xdr:row>
      <xdr:rowOff>68580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5209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72390</xdr:rowOff>
    </xdr:from>
    <xdr:ext cx="469900" cy="259080"/>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7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68580</xdr:rowOff>
    </xdr:from>
    <xdr:to>
      <xdr:col>55</xdr:col>
      <xdr:colOff>88900</xdr:colOff>
      <xdr:row>98</xdr:row>
      <xdr:rowOff>68580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7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139700</xdr:rowOff>
    </xdr:from>
    <xdr:ext cx="534670" cy="259080"/>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2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65,157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21590</xdr:rowOff>
    </xdr:from>
    <xdr:to>
      <xdr:col>55</xdr:col>
      <xdr:colOff>88900</xdr:colOff>
      <xdr:row>90</xdr:row>
      <xdr:rowOff>21590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5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112395</xdr:rowOff>
    </xdr:from>
    <xdr:to>
      <xdr:col>55</xdr:col>
      <xdr:colOff>0</xdr:colOff>
      <xdr:row>92</xdr:row>
      <xdr:rowOff>152400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5542895"/>
          <a:ext cx="8382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60960</xdr:rowOff>
    </xdr:from>
    <xdr:ext cx="534670" cy="259080"/>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81915</xdr:rowOff>
    </xdr:from>
    <xdr:to>
      <xdr:col>55</xdr:col>
      <xdr:colOff>50800</xdr:colOff>
      <xdr:row>96</xdr:row>
      <xdr:rowOff>12065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152400</xdr:rowOff>
    </xdr:from>
    <xdr:to>
      <xdr:col>50</xdr:col>
      <xdr:colOff>114300</xdr:colOff>
      <xdr:row>93</xdr:row>
      <xdr:rowOff>13335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59258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99695</xdr:rowOff>
    </xdr:from>
    <xdr:to>
      <xdr:col>50</xdr:col>
      <xdr:colOff>165100</xdr:colOff>
      <xdr:row>96</xdr:row>
      <xdr:rowOff>29845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20955</xdr:rowOff>
    </xdr:from>
    <xdr:ext cx="534035" cy="2584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1965" y="16480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13335</xdr:rowOff>
    </xdr:from>
    <xdr:to>
      <xdr:col>45</xdr:col>
      <xdr:colOff>177800</xdr:colOff>
      <xdr:row>94</xdr:row>
      <xdr:rowOff>154940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5958185"/>
          <a:ext cx="88900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118110</xdr:rowOff>
    </xdr:from>
    <xdr:to>
      <xdr:col>46</xdr:col>
      <xdr:colOff>38100</xdr:colOff>
      <xdr:row>96</xdr:row>
      <xdr:rowOff>48260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39370</xdr:rowOff>
    </xdr:from>
    <xdr:ext cx="534035"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2965" y="16498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130810</xdr:rowOff>
    </xdr:from>
    <xdr:to>
      <xdr:col>41</xdr:col>
      <xdr:colOff>50800</xdr:colOff>
      <xdr:row>94</xdr:row>
      <xdr:rowOff>154940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2471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92075</xdr:rowOff>
    </xdr:from>
    <xdr:to>
      <xdr:col>41</xdr:col>
      <xdr:colOff>101600</xdr:colOff>
      <xdr:row>96</xdr:row>
      <xdr:rowOff>22225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13335</xdr:rowOff>
    </xdr:from>
    <xdr:ext cx="534035"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3965" y="16472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99060</xdr:rowOff>
    </xdr:from>
    <xdr:to>
      <xdr:col>36</xdr:col>
      <xdr:colOff>165100</xdr:colOff>
      <xdr:row>96</xdr:row>
      <xdr:rowOff>29210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20320</xdr:rowOff>
    </xdr:from>
    <xdr:ext cx="534035" cy="2584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4965" y="16479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90</xdr:row>
      <xdr:rowOff>61595</xdr:rowOff>
    </xdr:from>
    <xdr:to>
      <xdr:col>55</xdr:col>
      <xdr:colOff>50800</xdr:colOff>
      <xdr:row>90</xdr:row>
      <xdr:rowOff>163195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54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147955</xdr:rowOff>
    </xdr:from>
    <xdr:ext cx="534670" cy="2584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5407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92</xdr:row>
      <xdr:rowOff>101600</xdr:rowOff>
    </xdr:from>
    <xdr:to>
      <xdr:col>50</xdr:col>
      <xdr:colOff>165100</xdr:colOff>
      <xdr:row>93</xdr:row>
      <xdr:rowOff>31750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58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48260</xdr:rowOff>
    </xdr:from>
    <xdr:ext cx="53403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1965" y="15650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133985</xdr:rowOff>
    </xdr:from>
    <xdr:to>
      <xdr:col>46</xdr:col>
      <xdr:colOff>38100</xdr:colOff>
      <xdr:row>93</xdr:row>
      <xdr:rowOff>64135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59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80645</xdr:rowOff>
    </xdr:from>
    <xdr:ext cx="534035"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2965" y="15682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104140</xdr:rowOff>
    </xdr:from>
    <xdr:to>
      <xdr:col>41</xdr:col>
      <xdr:colOff>101600</xdr:colOff>
      <xdr:row>95</xdr:row>
      <xdr:rowOff>34290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2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50800</xdr:rowOff>
    </xdr:from>
    <xdr:ext cx="53403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5995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80010</xdr:rowOff>
    </xdr:from>
    <xdr:to>
      <xdr:col>36</xdr:col>
      <xdr:colOff>165100</xdr:colOff>
      <xdr:row>95</xdr:row>
      <xdr:rowOff>10160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26670</xdr:rowOff>
    </xdr:from>
    <xdr:ext cx="53403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5971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6725"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168910</xdr:rowOff>
    </xdr:from>
    <xdr:ext cx="466725" cy="2584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66725"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127000</xdr:rowOff>
    </xdr:from>
    <xdr:to>
      <xdr:col>85</xdr:col>
      <xdr:colOff>126365</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0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73660</xdr:rowOff>
    </xdr:from>
    <xdr:ext cx="534670" cy="259080"/>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4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127000</xdr:rowOff>
    </xdr:from>
    <xdr:to>
      <xdr:col>86</xdr:col>
      <xdr:colOff>25400</xdr:colOff>
      <xdr:row>30</xdr:row>
      <xdr:rowOff>127000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143510</xdr:rowOff>
    </xdr:from>
    <xdr:to>
      <xdr:col>85</xdr:col>
      <xdr:colOff>127000</xdr:colOff>
      <xdr:row>38</xdr:row>
      <xdr:rowOff>19050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315710"/>
          <a:ext cx="838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53975</xdr:rowOff>
    </xdr:from>
    <xdr:ext cx="378460" cy="2584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690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75565</xdr:rowOff>
    </xdr:from>
    <xdr:to>
      <xdr:col>85</xdr:col>
      <xdr:colOff>177800</xdr:colOff>
      <xdr:row>39</xdr:row>
      <xdr:rowOff>6350</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57785</xdr:rowOff>
    </xdr:from>
    <xdr:to>
      <xdr:col>81</xdr:col>
      <xdr:colOff>50800</xdr:colOff>
      <xdr:row>36</xdr:row>
      <xdr:rowOff>143510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22998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33655</xdr:rowOff>
    </xdr:from>
    <xdr:to>
      <xdr:col>81</xdr:col>
      <xdr:colOff>101600</xdr:colOff>
      <xdr:row>38</xdr:row>
      <xdr:rowOff>135255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126365</xdr:rowOff>
    </xdr:from>
    <xdr:ext cx="469265"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350" y="6641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57785</xdr:rowOff>
    </xdr:from>
    <xdr:to>
      <xdr:col>76</xdr:col>
      <xdr:colOff>114300</xdr:colOff>
      <xdr:row>36</xdr:row>
      <xdr:rowOff>127635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22998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107315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98425</xdr:rowOff>
    </xdr:from>
    <xdr:ext cx="469265" cy="2584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350" y="6613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130175</xdr:rowOff>
    </xdr:from>
    <xdr:to>
      <xdr:col>71</xdr:col>
      <xdr:colOff>177800</xdr:colOff>
      <xdr:row>36</xdr:row>
      <xdr:rowOff>127635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13092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157480</xdr:rowOff>
    </xdr:from>
    <xdr:to>
      <xdr:col>72</xdr:col>
      <xdr:colOff>38100</xdr:colOff>
      <xdr:row>38</xdr:row>
      <xdr:rowOff>87630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78740</xdr:rowOff>
    </xdr:from>
    <xdr:ext cx="469265"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350" y="6593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103505</xdr:rowOff>
    </xdr:from>
    <xdr:to>
      <xdr:col>67</xdr:col>
      <xdr:colOff>101600</xdr:colOff>
      <xdr:row>39</xdr:row>
      <xdr:rowOff>33655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24765</xdr:rowOff>
    </xdr:from>
    <xdr:ext cx="37846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70" y="6711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162560</xdr:rowOff>
    </xdr:from>
    <xdr:ext cx="469900" cy="259080"/>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334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92075</xdr:rowOff>
    </xdr:from>
    <xdr:to>
      <xdr:col>81</xdr:col>
      <xdr:colOff>101600</xdr:colOff>
      <xdr:row>37</xdr:row>
      <xdr:rowOff>22225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38735</xdr:rowOff>
    </xdr:from>
    <xdr:ext cx="46926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350" y="6039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6985</xdr:rowOff>
    </xdr:from>
    <xdr:to>
      <xdr:col>76</xdr:col>
      <xdr:colOff>165100</xdr:colOff>
      <xdr:row>36</xdr:row>
      <xdr:rowOff>109220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17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34</xdr:row>
      <xdr:rowOff>125095</xdr:rowOff>
    </xdr:from>
    <xdr:ext cx="469265" cy="2584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350" y="5954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76835</xdr:rowOff>
    </xdr:from>
    <xdr:to>
      <xdr:col>72</xdr:col>
      <xdr:colOff>38100</xdr:colOff>
      <xdr:row>37</xdr:row>
      <xdr:rowOff>6985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23495</xdr:rowOff>
    </xdr:from>
    <xdr:ext cx="469265"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350" y="6024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79375</xdr:rowOff>
    </xdr:from>
    <xdr:to>
      <xdr:col>67</xdr:col>
      <xdr:colOff>101600</xdr:colOff>
      <xdr:row>36</xdr:row>
      <xdr:rowOff>9525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34</xdr:row>
      <xdr:rowOff>26035</xdr:rowOff>
    </xdr:from>
    <xdr:ext cx="469265"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350" y="5855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23495</xdr:rowOff>
    </xdr:from>
    <xdr:to>
      <xdr:col>85</xdr:col>
      <xdr:colOff>126365</xdr:colOff>
      <xdr:row>77</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24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143510</xdr:rowOff>
    </xdr:from>
    <xdr:ext cx="534670" cy="2584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345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139700</xdr:rowOff>
    </xdr:from>
    <xdr:to>
      <xdr:col>86</xdr:col>
      <xdr:colOff>25400</xdr:colOff>
      <xdr:row>77</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34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141605</xdr:rowOff>
    </xdr:from>
    <xdr:ext cx="534670" cy="259080"/>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00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82,095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23495</xdr:rowOff>
    </xdr:from>
    <xdr:to>
      <xdr:col>86</xdr:col>
      <xdr:colOff>25400</xdr:colOff>
      <xdr:row>70</xdr:row>
      <xdr:rowOff>23495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29210</xdr:rowOff>
    </xdr:from>
    <xdr:to>
      <xdr:col>85</xdr:col>
      <xdr:colOff>127000</xdr:colOff>
      <xdr:row>73</xdr:row>
      <xdr:rowOff>33655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5450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9525</xdr:rowOff>
    </xdr:from>
    <xdr:ext cx="534670" cy="2584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68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30480</xdr:rowOff>
    </xdr:from>
    <xdr:to>
      <xdr:col>85</xdr:col>
      <xdr:colOff>177800</xdr:colOff>
      <xdr:row>75</xdr:row>
      <xdr:rowOff>132080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27305</xdr:rowOff>
    </xdr:from>
    <xdr:to>
      <xdr:col>81</xdr:col>
      <xdr:colOff>50800</xdr:colOff>
      <xdr:row>73</xdr:row>
      <xdr:rowOff>33655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5431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67310</xdr:rowOff>
    </xdr:from>
    <xdr:to>
      <xdr:col>81</xdr:col>
      <xdr:colOff>101600</xdr:colOff>
      <xdr:row>75</xdr:row>
      <xdr:rowOff>168910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160020</xdr:rowOff>
    </xdr:from>
    <xdr:ext cx="534035" cy="25908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3965" y="1301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128905</xdr:rowOff>
    </xdr:from>
    <xdr:to>
      <xdr:col>76</xdr:col>
      <xdr:colOff>114300</xdr:colOff>
      <xdr:row>73</xdr:row>
      <xdr:rowOff>27305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47330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74930</xdr:rowOff>
    </xdr:from>
    <xdr:to>
      <xdr:col>76</xdr:col>
      <xdr:colOff>165100</xdr:colOff>
      <xdr:row>76</xdr:row>
      <xdr:rowOff>4445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167005</xdr:rowOff>
    </xdr:from>
    <xdr:ext cx="534035" cy="2584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4965" y="13025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36830</xdr:rowOff>
    </xdr:from>
    <xdr:to>
      <xdr:col>71</xdr:col>
      <xdr:colOff>177800</xdr:colOff>
      <xdr:row>72</xdr:row>
      <xdr:rowOff>128905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38123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55245</xdr:rowOff>
    </xdr:from>
    <xdr:to>
      <xdr:col>72</xdr:col>
      <xdr:colOff>38100</xdr:colOff>
      <xdr:row>75</xdr:row>
      <xdr:rowOff>156845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147955</xdr:rowOff>
    </xdr:from>
    <xdr:ext cx="534035" cy="2584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5965" y="13006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41275</xdr:rowOff>
    </xdr:from>
    <xdr:to>
      <xdr:col>67</xdr:col>
      <xdr:colOff>101600</xdr:colOff>
      <xdr:row>75</xdr:row>
      <xdr:rowOff>143510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133985</xdr:rowOff>
    </xdr:from>
    <xdr:ext cx="534035" cy="2584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6965" y="12992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72</xdr:row>
      <xdr:rowOff>149860</xdr:rowOff>
    </xdr:from>
    <xdr:to>
      <xdr:col>85</xdr:col>
      <xdr:colOff>177800</xdr:colOff>
      <xdr:row>73</xdr:row>
      <xdr:rowOff>80010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4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1270</xdr:rowOff>
    </xdr:from>
    <xdr:ext cx="534670" cy="259080"/>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345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154940</xdr:rowOff>
    </xdr:from>
    <xdr:to>
      <xdr:col>81</xdr:col>
      <xdr:colOff>101600</xdr:colOff>
      <xdr:row>73</xdr:row>
      <xdr:rowOff>84455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499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100965</xdr:rowOff>
    </xdr:from>
    <xdr:ext cx="534035" cy="2584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3965" y="12273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147955</xdr:rowOff>
    </xdr:from>
    <xdr:to>
      <xdr:col>76</xdr:col>
      <xdr:colOff>165100</xdr:colOff>
      <xdr:row>73</xdr:row>
      <xdr:rowOff>78105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4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94615</xdr:rowOff>
    </xdr:from>
    <xdr:ext cx="53403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4965" y="12267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78105</xdr:rowOff>
    </xdr:from>
    <xdr:to>
      <xdr:col>72</xdr:col>
      <xdr:colOff>38100</xdr:colOff>
      <xdr:row>73</xdr:row>
      <xdr:rowOff>8255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4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24765</xdr:rowOff>
    </xdr:from>
    <xdr:ext cx="53403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5965" y="12197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157480</xdr:rowOff>
    </xdr:from>
    <xdr:to>
      <xdr:col>67</xdr:col>
      <xdr:colOff>101600</xdr:colOff>
      <xdr:row>72</xdr:row>
      <xdr:rowOff>87630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3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70</xdr:row>
      <xdr:rowOff>104140</xdr:rowOff>
    </xdr:from>
    <xdr:ext cx="534035"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6965" y="12105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149860</xdr:rowOff>
    </xdr:from>
    <xdr:to>
      <xdr:col>85</xdr:col>
      <xdr:colOff>126365</xdr:colOff>
      <xdr:row>99</xdr:row>
      <xdr:rowOff>31115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8910"/>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34925</xdr:rowOff>
    </xdr:from>
    <xdr:ext cx="469900" cy="259080"/>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0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31115</xdr:rowOff>
    </xdr:from>
    <xdr:to>
      <xdr:col>86</xdr:col>
      <xdr:colOff>25400</xdr:colOff>
      <xdr:row>99</xdr:row>
      <xdr:rowOff>31115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96520</xdr:rowOff>
    </xdr:from>
    <xdr:ext cx="598805" cy="259080"/>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126,711</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149860</xdr:rowOff>
    </xdr:from>
    <xdr:to>
      <xdr:col>86</xdr:col>
      <xdr:colOff>25400</xdr:colOff>
      <xdr:row>89</xdr:row>
      <xdr:rowOff>149860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138430</xdr:rowOff>
    </xdr:from>
    <xdr:to>
      <xdr:col>85</xdr:col>
      <xdr:colOff>127000</xdr:colOff>
      <xdr:row>98</xdr:row>
      <xdr:rowOff>54610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76908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84455</xdr:rowOff>
    </xdr:from>
    <xdr:ext cx="534670" cy="259080"/>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43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61595</xdr:rowOff>
    </xdr:from>
    <xdr:to>
      <xdr:col>85</xdr:col>
      <xdr:colOff>177800</xdr:colOff>
      <xdr:row>97</xdr:row>
      <xdr:rowOff>163195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54610</xdr:rowOff>
    </xdr:from>
    <xdr:to>
      <xdr:col>81</xdr:col>
      <xdr:colOff>50800</xdr:colOff>
      <xdr:row>98</xdr:row>
      <xdr:rowOff>98425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567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166370</xdr:rowOff>
    </xdr:from>
    <xdr:to>
      <xdr:col>81</xdr:col>
      <xdr:colOff>101600</xdr:colOff>
      <xdr:row>98</xdr:row>
      <xdr:rowOff>95885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112395</xdr:rowOff>
    </xdr:from>
    <xdr:ext cx="534035" cy="2584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3965" y="16571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59690</xdr:rowOff>
    </xdr:from>
    <xdr:to>
      <xdr:col>76</xdr:col>
      <xdr:colOff>114300</xdr:colOff>
      <xdr:row>98</xdr:row>
      <xdr:rowOff>98425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617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111760</xdr:rowOff>
    </xdr:from>
    <xdr:ext cx="534035" cy="2584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4965" y="16570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59690</xdr:rowOff>
    </xdr:from>
    <xdr:to>
      <xdr:col>71</xdr:col>
      <xdr:colOff>177800</xdr:colOff>
      <xdr:row>98</xdr:row>
      <xdr:rowOff>94615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617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90805</xdr:rowOff>
    </xdr:from>
    <xdr:to>
      <xdr:col>72</xdr:col>
      <xdr:colOff>38100</xdr:colOff>
      <xdr:row>98</xdr:row>
      <xdr:rowOff>20955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37465</xdr:rowOff>
    </xdr:from>
    <xdr:ext cx="534035"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5965" y="1649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167640</xdr:rowOff>
    </xdr:from>
    <xdr:to>
      <xdr:col>67</xdr:col>
      <xdr:colOff>101600</xdr:colOff>
      <xdr:row>98</xdr:row>
      <xdr:rowOff>97790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114300</xdr:rowOff>
    </xdr:from>
    <xdr:ext cx="534035"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6965" y="1657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87630</xdr:rowOff>
    </xdr:from>
    <xdr:to>
      <xdr:col>85</xdr:col>
      <xdr:colOff>177800</xdr:colOff>
      <xdr:row>98</xdr:row>
      <xdr:rowOff>17780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66040</xdr:rowOff>
    </xdr:from>
    <xdr:ext cx="534670" cy="2584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96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3810</xdr:rowOff>
    </xdr:from>
    <xdr:to>
      <xdr:col>81</xdr:col>
      <xdr:colOff>101600</xdr:colOff>
      <xdr:row>98</xdr:row>
      <xdr:rowOff>105410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96520</xdr:rowOff>
    </xdr:from>
    <xdr:ext cx="53403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3965" y="16898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47625</xdr:rowOff>
    </xdr:from>
    <xdr:to>
      <xdr:col>76</xdr:col>
      <xdr:colOff>165100</xdr:colOff>
      <xdr:row>98</xdr:row>
      <xdr:rowOff>149225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140335</xdr:rowOff>
    </xdr:from>
    <xdr:ext cx="46926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350" y="16942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8890</xdr:rowOff>
    </xdr:from>
    <xdr:to>
      <xdr:col>72</xdr:col>
      <xdr:colOff>38100</xdr:colOff>
      <xdr:row>98</xdr:row>
      <xdr:rowOff>110490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101600</xdr:rowOff>
    </xdr:from>
    <xdr:ext cx="53403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5965" y="16903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43815</xdr:rowOff>
    </xdr:from>
    <xdr:to>
      <xdr:col>67</xdr:col>
      <xdr:colOff>101600</xdr:colOff>
      <xdr:row>98</xdr:row>
      <xdr:rowOff>145415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136525</xdr:rowOff>
    </xdr:from>
    <xdr:ext cx="469265" cy="2584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350" y="16938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30480</xdr:rowOff>
    </xdr:from>
    <xdr:to>
      <xdr:col>116</xdr:col>
      <xdr:colOff>62865</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3980"/>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148590</xdr:rowOff>
    </xdr:from>
    <xdr:ext cx="469900" cy="259080"/>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49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30480</xdr:rowOff>
    </xdr:from>
    <xdr:to>
      <xdr:col>116</xdr:col>
      <xdr:colOff>152400</xdr:colOff>
      <xdr:row>30</xdr:row>
      <xdr:rowOff>30480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151765</xdr:rowOff>
    </xdr:from>
    <xdr:to>
      <xdr:col>116</xdr:col>
      <xdr:colOff>63500</xdr:colOff>
      <xdr:row>34</xdr:row>
      <xdr:rowOff>163195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598106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132715</xdr:rowOff>
    </xdr:from>
    <xdr:ext cx="378460" cy="2584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7636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154940</xdr:rowOff>
    </xdr:from>
    <xdr:to>
      <xdr:col>116</xdr:col>
      <xdr:colOff>114300</xdr:colOff>
      <xdr:row>38</xdr:row>
      <xdr:rowOff>84455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106045</xdr:rowOff>
    </xdr:from>
    <xdr:to>
      <xdr:col>111</xdr:col>
      <xdr:colOff>177800</xdr:colOff>
      <xdr:row>34</xdr:row>
      <xdr:rowOff>151765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59353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137160</xdr:rowOff>
    </xdr:from>
    <xdr:to>
      <xdr:col>112</xdr:col>
      <xdr:colOff>38100</xdr:colOff>
      <xdr:row>38</xdr:row>
      <xdr:rowOff>67310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58420</xdr:rowOff>
    </xdr:from>
    <xdr:ext cx="469265"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350" y="6573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106045</xdr:rowOff>
    </xdr:from>
    <xdr:to>
      <xdr:col>107</xdr:col>
      <xdr:colOff>50800</xdr:colOff>
      <xdr:row>35</xdr:row>
      <xdr:rowOff>154940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5935345"/>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xdr:rowOff>
    </xdr:from>
    <xdr:to>
      <xdr:col>107</xdr:col>
      <xdr:colOff>101600</xdr:colOff>
      <xdr:row>38</xdr:row>
      <xdr:rowOff>113665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104775</xdr:rowOff>
    </xdr:from>
    <xdr:ext cx="378460"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70" y="6619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154940</xdr:rowOff>
    </xdr:from>
    <xdr:to>
      <xdr:col>102</xdr:col>
      <xdr:colOff>114300</xdr:colOff>
      <xdr:row>36</xdr:row>
      <xdr:rowOff>12700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1556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147955</xdr:rowOff>
    </xdr:from>
    <xdr:to>
      <xdr:col>102</xdr:col>
      <xdr:colOff>165100</xdr:colOff>
      <xdr:row>38</xdr:row>
      <xdr:rowOff>78105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69215</xdr:rowOff>
    </xdr:from>
    <xdr:ext cx="37846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xdr:rowOff>
    </xdr:from>
    <xdr:to>
      <xdr:col>98</xdr:col>
      <xdr:colOff>38100</xdr:colOff>
      <xdr:row>38</xdr:row>
      <xdr:rowOff>102235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93345</xdr:rowOff>
    </xdr:from>
    <xdr:ext cx="37846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70" y="6608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112395</xdr:rowOff>
    </xdr:from>
    <xdr:to>
      <xdr:col>116</xdr:col>
      <xdr:colOff>114300</xdr:colOff>
      <xdr:row>35</xdr:row>
      <xdr:rowOff>42545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59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135255</xdr:rowOff>
    </xdr:from>
    <xdr:ext cx="469900" cy="2584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79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100965</xdr:rowOff>
    </xdr:from>
    <xdr:to>
      <xdr:col>112</xdr:col>
      <xdr:colOff>38100</xdr:colOff>
      <xdr:row>35</xdr:row>
      <xdr:rowOff>31115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33</xdr:row>
      <xdr:rowOff>47625</xdr:rowOff>
    </xdr:from>
    <xdr:ext cx="46926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350" y="5705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55245</xdr:rowOff>
    </xdr:from>
    <xdr:to>
      <xdr:col>107</xdr:col>
      <xdr:colOff>101600</xdr:colOff>
      <xdr:row>34</xdr:row>
      <xdr:rowOff>156845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33</xdr:row>
      <xdr:rowOff>1905</xdr:rowOff>
    </xdr:from>
    <xdr:ext cx="469265"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350" y="5659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103505</xdr:rowOff>
    </xdr:from>
    <xdr:to>
      <xdr:col>102</xdr:col>
      <xdr:colOff>165100</xdr:colOff>
      <xdr:row>36</xdr:row>
      <xdr:rowOff>33655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50165</xdr:rowOff>
    </xdr:from>
    <xdr:ext cx="46926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350" y="5879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133350</xdr:rowOff>
    </xdr:from>
    <xdr:to>
      <xdr:col>98</xdr:col>
      <xdr:colOff>38100</xdr:colOff>
      <xdr:row>36</xdr:row>
      <xdr:rowOff>63500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80010</xdr:rowOff>
    </xdr:from>
    <xdr:ext cx="469265"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350" y="5909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86360</xdr:rowOff>
    </xdr:from>
    <xdr:to>
      <xdr:col>116</xdr:col>
      <xdr:colOff>62865</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86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32385</xdr:rowOff>
    </xdr:from>
    <xdr:ext cx="534670" cy="2584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78,822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86360</xdr:rowOff>
    </xdr:from>
    <xdr:to>
      <xdr:col>116</xdr:col>
      <xdr:colOff>152400</xdr:colOff>
      <xdr:row>50</xdr:row>
      <xdr:rowOff>86360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27940</xdr:rowOff>
    </xdr:from>
    <xdr:to>
      <xdr:col>116</xdr:col>
      <xdr:colOff>63500</xdr:colOff>
      <xdr:row>58</xdr:row>
      <xdr:rowOff>34290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9720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59055</xdr:rowOff>
    </xdr:from>
    <xdr:ext cx="469900" cy="259080"/>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10003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80645</xdr:rowOff>
    </xdr:from>
    <xdr:to>
      <xdr:col>116</xdr:col>
      <xdr:colOff>114300</xdr:colOff>
      <xdr:row>59</xdr:row>
      <xdr:rowOff>10795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23495</xdr:rowOff>
    </xdr:from>
    <xdr:to>
      <xdr:col>111</xdr:col>
      <xdr:colOff>177800</xdr:colOff>
      <xdr:row>58</xdr:row>
      <xdr:rowOff>34290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9675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61595</xdr:rowOff>
    </xdr:from>
    <xdr:to>
      <xdr:col>112</xdr:col>
      <xdr:colOff>38100</xdr:colOff>
      <xdr:row>58</xdr:row>
      <xdr:rowOff>163195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154940</xdr:rowOff>
    </xdr:from>
    <xdr:ext cx="469265" cy="2584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350" y="10099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23495</xdr:rowOff>
    </xdr:from>
    <xdr:to>
      <xdr:col>107</xdr:col>
      <xdr:colOff>50800</xdr:colOff>
      <xdr:row>58</xdr:row>
      <xdr:rowOff>38735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9675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82550</xdr:rowOff>
    </xdr:from>
    <xdr:to>
      <xdr:col>107</xdr:col>
      <xdr:colOff>101600</xdr:colOff>
      <xdr:row>59</xdr:row>
      <xdr:rowOff>12700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3810</xdr:rowOff>
    </xdr:from>
    <xdr:ext cx="469265"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350" y="10119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34925</xdr:rowOff>
    </xdr:from>
    <xdr:to>
      <xdr:col>102</xdr:col>
      <xdr:colOff>114300</xdr:colOff>
      <xdr:row>58</xdr:row>
      <xdr:rowOff>38735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790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92710</xdr:rowOff>
    </xdr:from>
    <xdr:to>
      <xdr:col>102</xdr:col>
      <xdr:colOff>165100</xdr:colOff>
      <xdr:row>59</xdr:row>
      <xdr:rowOff>22860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13970</xdr:rowOff>
    </xdr:from>
    <xdr:ext cx="469265"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350" y="10129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87630</xdr:rowOff>
    </xdr:from>
    <xdr:to>
      <xdr:col>98</xdr:col>
      <xdr:colOff>38100</xdr:colOff>
      <xdr:row>59</xdr:row>
      <xdr:rowOff>17780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8890</xdr:rowOff>
    </xdr:from>
    <xdr:ext cx="469265" cy="2584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350" y="10124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148590</xdr:rowOff>
    </xdr:from>
    <xdr:to>
      <xdr:col>116</xdr:col>
      <xdr:colOff>114300</xdr:colOff>
      <xdr:row>58</xdr:row>
      <xdr:rowOff>78740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0</xdr:rowOff>
    </xdr:from>
    <xdr:ext cx="469900" cy="259080"/>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72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154940</xdr:rowOff>
    </xdr:from>
    <xdr:to>
      <xdr:col>112</xdr:col>
      <xdr:colOff>38100</xdr:colOff>
      <xdr:row>58</xdr:row>
      <xdr:rowOff>85090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101600</xdr:rowOff>
    </xdr:from>
    <xdr:ext cx="469265"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350" y="9702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144145</xdr:rowOff>
    </xdr:from>
    <xdr:to>
      <xdr:col>107</xdr:col>
      <xdr:colOff>101600</xdr:colOff>
      <xdr:row>58</xdr:row>
      <xdr:rowOff>74930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56</xdr:row>
      <xdr:rowOff>90805</xdr:rowOff>
    </xdr:from>
    <xdr:ext cx="534035" cy="2584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6965" y="9692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159385</xdr:rowOff>
    </xdr:from>
    <xdr:to>
      <xdr:col>102</xdr:col>
      <xdr:colOff>165100</xdr:colOff>
      <xdr:row>58</xdr:row>
      <xdr:rowOff>89535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106045</xdr:rowOff>
    </xdr:from>
    <xdr:ext cx="46926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9707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155575</xdr:rowOff>
    </xdr:from>
    <xdr:to>
      <xdr:col>98</xdr:col>
      <xdr:colOff>38100</xdr:colOff>
      <xdr:row>58</xdr:row>
      <xdr:rowOff>86360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102235</xdr:rowOff>
    </xdr:from>
    <xdr:ext cx="469265" cy="2584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9703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17780</xdr:rowOff>
    </xdr:from>
    <xdr:to>
      <xdr:col>116</xdr:col>
      <xdr:colOff>62865</xdr:colOff>
      <xdr:row>79</xdr:row>
      <xdr:rowOff>31750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07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35560</xdr:rowOff>
    </xdr:from>
    <xdr:ext cx="534670" cy="259080"/>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8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20,338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31750</xdr:rowOff>
    </xdr:from>
    <xdr:to>
      <xdr:col>116</xdr:col>
      <xdr:colOff>152400</xdr:colOff>
      <xdr:row>79</xdr:row>
      <xdr:rowOff>31750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135890</xdr:rowOff>
    </xdr:from>
    <xdr:ext cx="534670" cy="259080"/>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56,693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17780</xdr:rowOff>
    </xdr:from>
    <xdr:to>
      <xdr:col>116</xdr:col>
      <xdr:colOff>152400</xdr:colOff>
      <xdr:row>71</xdr:row>
      <xdr:rowOff>17780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12700</xdr:rowOff>
    </xdr:from>
    <xdr:to>
      <xdr:col>116</xdr:col>
      <xdr:colOff>63500</xdr:colOff>
      <xdr:row>73</xdr:row>
      <xdr:rowOff>47625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52855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45720</xdr:rowOff>
    </xdr:from>
    <xdr:ext cx="534670" cy="259080"/>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04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67310</xdr:rowOff>
    </xdr:from>
    <xdr:to>
      <xdr:col>116</xdr:col>
      <xdr:colOff>114300</xdr:colOff>
      <xdr:row>75</xdr:row>
      <xdr:rowOff>168910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47625</xdr:rowOff>
    </xdr:from>
    <xdr:to>
      <xdr:col>111</xdr:col>
      <xdr:colOff>177800</xdr:colOff>
      <xdr:row>73</xdr:row>
      <xdr:rowOff>96520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5634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162560</xdr:rowOff>
    </xdr:from>
    <xdr:ext cx="534035" cy="25908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5965" y="13021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74930</xdr:rowOff>
    </xdr:from>
    <xdr:to>
      <xdr:col>107</xdr:col>
      <xdr:colOff>50800</xdr:colOff>
      <xdr:row>73</xdr:row>
      <xdr:rowOff>96520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5907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149860</xdr:rowOff>
    </xdr:from>
    <xdr:to>
      <xdr:col>107</xdr:col>
      <xdr:colOff>101600</xdr:colOff>
      <xdr:row>75</xdr:row>
      <xdr:rowOff>80010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71120</xdr:rowOff>
    </xdr:from>
    <xdr:ext cx="534035" cy="25908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6965" y="12929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74930</xdr:rowOff>
    </xdr:from>
    <xdr:to>
      <xdr:col>102</xdr:col>
      <xdr:colOff>114300</xdr:colOff>
      <xdr:row>74</xdr:row>
      <xdr:rowOff>4445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59078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164465</xdr:rowOff>
    </xdr:from>
    <xdr:to>
      <xdr:col>102</xdr:col>
      <xdr:colOff>165100</xdr:colOff>
      <xdr:row>75</xdr:row>
      <xdr:rowOff>94615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86360</xdr:rowOff>
    </xdr:from>
    <xdr:ext cx="534035" cy="2584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7965" y="12945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146685</xdr:rowOff>
    </xdr:from>
    <xdr:to>
      <xdr:col>98</xdr:col>
      <xdr:colOff>38100</xdr:colOff>
      <xdr:row>75</xdr:row>
      <xdr:rowOff>76835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67945</xdr:rowOff>
    </xdr:from>
    <xdr:ext cx="534035" cy="2584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8965" y="12926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133350</xdr:rowOff>
    </xdr:from>
    <xdr:to>
      <xdr:col>116</xdr:col>
      <xdr:colOff>114300</xdr:colOff>
      <xdr:row>73</xdr:row>
      <xdr:rowOff>63500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156210</xdr:rowOff>
    </xdr:from>
    <xdr:ext cx="534670" cy="2584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329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168275</xdr:rowOff>
    </xdr:from>
    <xdr:to>
      <xdr:col>112</xdr:col>
      <xdr:colOff>38100</xdr:colOff>
      <xdr:row>73</xdr:row>
      <xdr:rowOff>98425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5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114935</xdr:rowOff>
    </xdr:from>
    <xdr:ext cx="534035"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5965" y="12287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46,919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45720</xdr:rowOff>
    </xdr:from>
    <xdr:to>
      <xdr:col>107</xdr:col>
      <xdr:colOff>101600</xdr:colOff>
      <xdr:row>73</xdr:row>
      <xdr:rowOff>147320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163830</xdr:rowOff>
    </xdr:from>
    <xdr:ext cx="534035"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6965" y="12336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45,638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23495</xdr:rowOff>
    </xdr:from>
    <xdr:to>
      <xdr:col>102</xdr:col>
      <xdr:colOff>165100</xdr:colOff>
      <xdr:row>73</xdr:row>
      <xdr:rowOff>125095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53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141605</xdr:rowOff>
    </xdr:from>
    <xdr:ext cx="53403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314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125095</xdr:rowOff>
    </xdr:from>
    <xdr:to>
      <xdr:col>98</xdr:col>
      <xdr:colOff>38100</xdr:colOff>
      <xdr:row>74</xdr:row>
      <xdr:rowOff>55245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6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71755</xdr:rowOff>
    </xdr:from>
    <xdr:ext cx="53403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2416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a:t>
          </a:r>
          <a:r>
            <a:rPr kumimoji="1" lang="en-US" altLang="ja-JP" sz="1300">
              <a:latin typeface="ＭＳ Ｐゴシック"/>
              <a:ea typeface="ＭＳ Ｐゴシック"/>
            </a:rPr>
            <a:t>602,930</a:t>
          </a:r>
          <a:r>
            <a:rPr kumimoji="1" lang="ja-JP" altLang="en-US" sz="1300">
              <a:latin typeface="ＭＳ Ｐゴシック"/>
              <a:ea typeface="ＭＳ Ｐゴシック"/>
            </a:rPr>
            <a:t>円となっている。</a:t>
          </a:r>
        </a:p>
        <a:p>
          <a:r>
            <a:rPr kumimoji="1" lang="ja-JP" altLang="en-US" sz="1300">
              <a:latin typeface="ＭＳ Ｐゴシック"/>
              <a:ea typeface="ＭＳ Ｐゴシック"/>
            </a:rPr>
            <a:t>・人件費は、住民一人当たり</a:t>
          </a:r>
          <a:r>
            <a:rPr kumimoji="1" lang="en-US" altLang="ja-JP" sz="1300">
              <a:latin typeface="ＭＳ Ｐゴシック"/>
              <a:ea typeface="ＭＳ Ｐゴシック"/>
            </a:rPr>
            <a:t>80,889</a:t>
          </a:r>
          <a:r>
            <a:rPr kumimoji="1" lang="ja-JP" altLang="en-US" sz="1300">
              <a:latin typeface="ＭＳ Ｐゴシック"/>
              <a:ea typeface="ＭＳ Ｐゴシック"/>
            </a:rPr>
            <a:t>円となっており、類似団体中でも高い水準となっている。これは、類似団体と比較し職員数が多いことや、職員構成の違いなどから平均給料が高いことが人件費を押し上げる主な要因となっている。</a:t>
          </a:r>
        </a:p>
        <a:p>
          <a:r>
            <a:rPr kumimoji="1" lang="ja-JP" altLang="en-US" sz="1300">
              <a:latin typeface="ＭＳ Ｐゴシック"/>
              <a:ea typeface="ＭＳ Ｐゴシック"/>
            </a:rPr>
            <a:t>・扶助費は、住民一人当たり</a:t>
          </a:r>
          <a:r>
            <a:rPr kumimoji="1" lang="en-US" altLang="ja-JP" sz="1300">
              <a:latin typeface="ＭＳ Ｐゴシック"/>
              <a:ea typeface="ＭＳ Ｐゴシック"/>
            </a:rPr>
            <a:t>169,699</a:t>
          </a:r>
          <a:r>
            <a:rPr kumimoji="1" lang="ja-JP" altLang="en-US" sz="1300">
              <a:latin typeface="ＭＳ Ｐゴシック"/>
              <a:ea typeface="ＭＳ Ｐゴシック"/>
            </a:rPr>
            <a:t>円となっており、類似団体中でも高い水準となっている。これは、制度拡大に伴う子ども医療費助成事業の増加などが主な要因である。今後も、社会保障関係経費の増加が見込まれるため、事業の精査等により扶助費の適正化に努める。</a:t>
          </a:r>
        </a:p>
        <a:p>
          <a:r>
            <a:rPr kumimoji="1" lang="ja-JP" altLang="en-US" sz="1300">
              <a:latin typeface="ＭＳ Ｐゴシック"/>
              <a:ea typeface="ＭＳ Ｐゴシック"/>
            </a:rPr>
            <a:t>・普通建設事業費は、住民一人当たり</a:t>
          </a:r>
          <a:r>
            <a:rPr kumimoji="1" lang="en-US" altLang="ja-JP" sz="1300">
              <a:latin typeface="ＭＳ Ｐゴシック"/>
              <a:ea typeface="ＭＳ Ｐゴシック"/>
            </a:rPr>
            <a:t>87,864</a:t>
          </a:r>
          <a:r>
            <a:rPr kumimoji="1" lang="ja-JP" altLang="en-US" sz="1300">
              <a:latin typeface="ＭＳ Ｐゴシック"/>
              <a:ea typeface="ＭＳ Ｐゴシック"/>
            </a:rPr>
            <a:t>円となっており、類似団体の中でも高い水準となっている。これは、野口遵記念館建設事業やケーブルテレビ網光化事業の増加が主な要因である。今後も、施設の更新等が控えており増加傾向で推移すると見込んでいる。</a:t>
          </a:r>
        </a:p>
        <a:p>
          <a:r>
            <a:rPr kumimoji="1" lang="ja-JP" altLang="en-US" sz="1300">
              <a:latin typeface="ＭＳ Ｐゴシック"/>
              <a:ea typeface="ＭＳ Ｐゴシック"/>
            </a:rPr>
            <a:t>・公債費は、住民一人当たり</a:t>
          </a:r>
          <a:r>
            <a:rPr kumimoji="1" lang="en-US" altLang="ja-JP" sz="1300">
              <a:latin typeface="ＭＳ Ｐゴシック"/>
              <a:ea typeface="ＭＳ Ｐゴシック"/>
            </a:rPr>
            <a:t>54,793</a:t>
          </a:r>
          <a:r>
            <a:rPr kumimoji="1" lang="ja-JP" altLang="en-US" sz="1300">
              <a:latin typeface="ＭＳ Ｐゴシック"/>
              <a:ea typeface="ＭＳ Ｐゴシック"/>
            </a:rPr>
            <a:t>円と、類似団体中でも高い水準となっているが、今後も市債発行額を元金償還額以内に抑制することにより公債費の抑制に努める。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119,352
118,906
868.02
75,934,099
71,960,873
2,543,985
33,171,044
56,172,738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4.0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75565</xdr:rowOff>
    </xdr:from>
    <xdr:to>
      <xdr:col>24</xdr:col>
      <xdr:colOff>62865</xdr:colOff>
      <xdr:row>39</xdr:row>
      <xdr:rowOff>24765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065"/>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29210</xdr:rowOff>
    </xdr:from>
    <xdr:ext cx="469900" cy="2584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24765</xdr:rowOff>
    </xdr:from>
    <xdr:to>
      <xdr:col>24</xdr:col>
      <xdr:colOff>152400</xdr:colOff>
      <xdr:row>39</xdr:row>
      <xdr:rowOff>24765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22225</xdr:rowOff>
    </xdr:from>
    <xdr:ext cx="469900" cy="2584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3,570</a:t>
          </a:r>
          <a:endParaRPr kumimoji="1" lang="ja-JP" altLang="en-US" sz="1000" b="1">
            <a:latin typeface="ＭＳ Ｐゴシック"/>
          </a:endParaRPr>
        </a:p>
      </xdr:txBody>
    </xdr:sp>
    <xdr:clientData/>
  </xdr:oneCellAnchor>
  <xdr:twoCellAnchor>
    <xdr:from>
      <xdr:col>23</xdr:col>
      <xdr:colOff>165100</xdr:colOff>
      <xdr:row>30</xdr:row>
      <xdr:rowOff>75565</xdr:rowOff>
    </xdr:from>
    <xdr:to>
      <xdr:col>24</xdr:col>
      <xdr:colOff>152400</xdr:colOff>
      <xdr:row>30</xdr:row>
      <xdr:rowOff>75565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12700</xdr:rowOff>
    </xdr:from>
    <xdr:to>
      <xdr:col>24</xdr:col>
      <xdr:colOff>63500</xdr:colOff>
      <xdr:row>34</xdr:row>
      <xdr:rowOff>12700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42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63500</xdr:rowOff>
    </xdr:from>
    <xdr:ext cx="469900" cy="2584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42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85090</xdr:rowOff>
    </xdr:from>
    <xdr:to>
      <xdr:col>24</xdr:col>
      <xdr:colOff>114300</xdr:colOff>
      <xdr:row>36</xdr:row>
      <xdr:rowOff>15240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86995</xdr:rowOff>
    </xdr:from>
    <xdr:to>
      <xdr:col>19</xdr:col>
      <xdr:colOff>177800</xdr:colOff>
      <xdr:row>34</xdr:row>
      <xdr:rowOff>12700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4484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14605</xdr:rowOff>
    </xdr:from>
    <xdr:ext cx="469265" cy="25908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6186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37465</xdr:rowOff>
    </xdr:from>
    <xdr:to>
      <xdr:col>15</xdr:col>
      <xdr:colOff>50800</xdr:colOff>
      <xdr:row>33</xdr:row>
      <xdr:rowOff>86995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953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40640</xdr:rowOff>
    </xdr:from>
    <xdr:to>
      <xdr:col>15</xdr:col>
      <xdr:colOff>101600</xdr:colOff>
      <xdr:row>35</xdr:row>
      <xdr:rowOff>142240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133350</xdr:rowOff>
    </xdr:from>
    <xdr:ext cx="469265" cy="2584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6134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37465</xdr:rowOff>
    </xdr:from>
    <xdr:to>
      <xdr:col>10</xdr:col>
      <xdr:colOff>114300</xdr:colOff>
      <xdr:row>33</xdr:row>
      <xdr:rowOff>90170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9531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xdr:rowOff>
    </xdr:from>
    <xdr:to>
      <xdr:col>10</xdr:col>
      <xdr:colOff>165100</xdr:colOff>
      <xdr:row>35</xdr:row>
      <xdr:rowOff>107950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99060</xdr:rowOff>
    </xdr:from>
    <xdr:ext cx="469265" cy="2584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6099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163830</xdr:rowOff>
    </xdr:from>
    <xdr:to>
      <xdr:col>6</xdr:col>
      <xdr:colOff>38100</xdr:colOff>
      <xdr:row>35</xdr:row>
      <xdr:rowOff>93980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85090</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6085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133350</xdr:rowOff>
    </xdr:from>
    <xdr:to>
      <xdr:col>24</xdr:col>
      <xdr:colOff>114300</xdr:colOff>
      <xdr:row>34</xdr:row>
      <xdr:rowOff>63500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156210</xdr:rowOff>
    </xdr:from>
    <xdr:ext cx="469900" cy="2584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2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133350</xdr:rowOff>
    </xdr:from>
    <xdr:to>
      <xdr:col>20</xdr:col>
      <xdr:colOff>38100</xdr:colOff>
      <xdr:row>34</xdr:row>
      <xdr:rowOff>63500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80010</xdr:rowOff>
    </xdr:from>
    <xdr:ext cx="469265"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5566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36195</xdr:rowOff>
    </xdr:from>
    <xdr:to>
      <xdr:col>15</xdr:col>
      <xdr:colOff>101600</xdr:colOff>
      <xdr:row>33</xdr:row>
      <xdr:rowOff>137795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154940</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5469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158115</xdr:rowOff>
    </xdr:from>
    <xdr:to>
      <xdr:col>10</xdr:col>
      <xdr:colOff>165100</xdr:colOff>
      <xdr:row>33</xdr:row>
      <xdr:rowOff>88265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104775</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5419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39370</xdr:rowOff>
    </xdr:from>
    <xdr:to>
      <xdr:col>6</xdr:col>
      <xdr:colOff>38100</xdr:colOff>
      <xdr:row>33</xdr:row>
      <xdr:rowOff>140970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157480</xdr:rowOff>
    </xdr:from>
    <xdr:ext cx="46926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5472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137,812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71755</xdr:rowOff>
    </xdr:from>
    <xdr:to>
      <xdr:col>24</xdr:col>
      <xdr:colOff>62865</xdr:colOff>
      <xdr:row>57</xdr:row>
      <xdr:rowOff>151130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155"/>
          <a:ext cx="1270" cy="936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154940</xdr:rowOff>
    </xdr:from>
    <xdr:ext cx="534670" cy="2584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151130</xdr:rowOff>
    </xdr:from>
    <xdr:to>
      <xdr:col>24</xdr:col>
      <xdr:colOff>152400</xdr:colOff>
      <xdr:row>57</xdr:row>
      <xdr:rowOff>151130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18415</xdr:rowOff>
    </xdr:from>
    <xdr:ext cx="598805" cy="2584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239,851</a:t>
          </a:r>
          <a:endParaRPr kumimoji="1" lang="ja-JP" altLang="en-US" sz="1000" b="1">
            <a:latin typeface="ＭＳ Ｐゴシック"/>
          </a:endParaRPr>
        </a:p>
      </xdr:txBody>
    </xdr:sp>
    <xdr:clientData/>
  </xdr:oneCellAnchor>
  <xdr:twoCellAnchor>
    <xdr:from>
      <xdr:col>23</xdr:col>
      <xdr:colOff>165100</xdr:colOff>
      <xdr:row>52</xdr:row>
      <xdr:rowOff>71755</xdr:rowOff>
    </xdr:from>
    <xdr:to>
      <xdr:col>24</xdr:col>
      <xdr:colOff>152400</xdr:colOff>
      <xdr:row>52</xdr:row>
      <xdr:rowOff>71755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146685</xdr:rowOff>
    </xdr:from>
    <xdr:to>
      <xdr:col>24</xdr:col>
      <xdr:colOff>63500</xdr:colOff>
      <xdr:row>56</xdr:row>
      <xdr:rowOff>129540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04985"/>
          <a:ext cx="8382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136525</xdr:rowOff>
    </xdr:from>
    <xdr:ext cx="534670" cy="2584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37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158115</xdr:rowOff>
    </xdr:from>
    <xdr:to>
      <xdr:col>24</xdr:col>
      <xdr:colOff>114300</xdr:colOff>
      <xdr:row>57</xdr:row>
      <xdr:rowOff>88265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146685</xdr:rowOff>
    </xdr:from>
    <xdr:to>
      <xdr:col>19</xdr:col>
      <xdr:colOff>177800</xdr:colOff>
      <xdr:row>57</xdr:row>
      <xdr:rowOff>75565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04985"/>
          <a:ext cx="88900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90170</xdr:rowOff>
    </xdr:from>
    <xdr:to>
      <xdr:col>20</xdr:col>
      <xdr:colOff>38100</xdr:colOff>
      <xdr:row>55</xdr:row>
      <xdr:rowOff>20320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36830</xdr:rowOff>
    </xdr:from>
    <xdr:ext cx="598170" cy="259080"/>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580" y="9123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75565</xdr:rowOff>
    </xdr:from>
    <xdr:to>
      <xdr:col>15</xdr:col>
      <xdr:colOff>50800</xdr:colOff>
      <xdr:row>57</xdr:row>
      <xdr:rowOff>82550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482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22860</xdr:rowOff>
    </xdr:from>
    <xdr:to>
      <xdr:col>15</xdr:col>
      <xdr:colOff>101600</xdr:colOff>
      <xdr:row>57</xdr:row>
      <xdr:rowOff>124460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140970</xdr:rowOff>
    </xdr:from>
    <xdr:ext cx="534035" cy="259080"/>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0965" y="9570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82550</xdr:rowOff>
    </xdr:from>
    <xdr:to>
      <xdr:col>10</xdr:col>
      <xdr:colOff>114300</xdr:colOff>
      <xdr:row>57</xdr:row>
      <xdr:rowOff>88265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552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5080</xdr:rowOff>
    </xdr:from>
    <xdr:to>
      <xdr:col>10</xdr:col>
      <xdr:colOff>165100</xdr:colOff>
      <xdr:row>57</xdr:row>
      <xdr:rowOff>106680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123190</xdr:rowOff>
    </xdr:from>
    <xdr:ext cx="534035" cy="2584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1965" y="9552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43815</xdr:rowOff>
    </xdr:from>
    <xdr:to>
      <xdr:col>6</xdr:col>
      <xdr:colOff>38100</xdr:colOff>
      <xdr:row>57</xdr:row>
      <xdr:rowOff>145415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136525</xdr:rowOff>
    </xdr:from>
    <xdr:ext cx="534035" cy="2584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2965" y="9909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78740</xdr:rowOff>
    </xdr:from>
    <xdr:to>
      <xdr:col>24</xdr:col>
      <xdr:colOff>114300</xdr:colOff>
      <xdr:row>57</xdr:row>
      <xdr:rowOff>8890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101600</xdr:rowOff>
    </xdr:from>
    <xdr:ext cx="534670" cy="259080"/>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31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95885</xdr:rowOff>
    </xdr:from>
    <xdr:to>
      <xdr:col>20</xdr:col>
      <xdr:colOff>38100</xdr:colOff>
      <xdr:row>55</xdr:row>
      <xdr:rowOff>26035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17780</xdr:rowOff>
    </xdr:from>
    <xdr:ext cx="598170" cy="2584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580" y="9447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24765</xdr:rowOff>
    </xdr:from>
    <xdr:to>
      <xdr:col>15</xdr:col>
      <xdr:colOff>101600</xdr:colOff>
      <xdr:row>57</xdr:row>
      <xdr:rowOff>126365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117475</xdr:rowOff>
    </xdr:from>
    <xdr:ext cx="53403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0965" y="9890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31750</xdr:rowOff>
    </xdr:from>
    <xdr:to>
      <xdr:col>10</xdr:col>
      <xdr:colOff>165100</xdr:colOff>
      <xdr:row>57</xdr:row>
      <xdr:rowOff>133350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124460</xdr:rowOff>
    </xdr:from>
    <xdr:ext cx="53403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1965" y="9897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37465</xdr:rowOff>
    </xdr:from>
    <xdr:to>
      <xdr:col>6</xdr:col>
      <xdr:colOff>38100</xdr:colOff>
      <xdr:row>57</xdr:row>
      <xdr:rowOff>139065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155575</xdr:rowOff>
    </xdr:from>
    <xdr:ext cx="534035" cy="2584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2965" y="9585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995" cy="2584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370" y="13827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141605</xdr:rowOff>
    </xdr:from>
    <xdr:to>
      <xdr:col>24</xdr:col>
      <xdr:colOff>62865</xdr:colOff>
      <xdr:row>79</xdr:row>
      <xdr:rowOff>122555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55"/>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126365</xdr:rowOff>
    </xdr:from>
    <xdr:ext cx="598805" cy="259080"/>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139,779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122555</xdr:rowOff>
    </xdr:from>
    <xdr:to>
      <xdr:col>24</xdr:col>
      <xdr:colOff>152400</xdr:colOff>
      <xdr:row>79</xdr:row>
      <xdr:rowOff>122555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88265</xdr:rowOff>
    </xdr:from>
    <xdr:ext cx="598805" cy="2584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317,246</a:t>
          </a:r>
          <a:endParaRPr kumimoji="1" lang="ja-JP" altLang="en-US" sz="1000" b="1">
            <a:latin typeface="ＭＳ Ｐゴシック"/>
          </a:endParaRPr>
        </a:p>
      </xdr:txBody>
    </xdr:sp>
    <xdr:clientData/>
  </xdr:oneCellAnchor>
  <xdr:twoCellAnchor>
    <xdr:from>
      <xdr:col>23</xdr:col>
      <xdr:colOff>165100</xdr:colOff>
      <xdr:row>71</xdr:row>
      <xdr:rowOff>141605</xdr:rowOff>
    </xdr:from>
    <xdr:to>
      <xdr:col>24</xdr:col>
      <xdr:colOff>152400</xdr:colOff>
      <xdr:row>71</xdr:row>
      <xdr:rowOff>141605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127635</xdr:rowOff>
    </xdr:from>
    <xdr:to>
      <xdr:col>24</xdr:col>
      <xdr:colOff>63500</xdr:colOff>
      <xdr:row>76</xdr:row>
      <xdr:rowOff>165100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86385"/>
          <a:ext cx="8382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100965</xdr:rowOff>
    </xdr:from>
    <xdr:ext cx="598805" cy="2584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311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121920</xdr:rowOff>
    </xdr:from>
    <xdr:to>
      <xdr:col>24</xdr:col>
      <xdr:colOff>114300</xdr:colOff>
      <xdr:row>77</xdr:row>
      <xdr:rowOff>52070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165100</xdr:rowOff>
    </xdr:from>
    <xdr:to>
      <xdr:col>19</xdr:col>
      <xdr:colOff>177800</xdr:colOff>
      <xdr:row>77</xdr:row>
      <xdr:rowOff>35560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953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26670</xdr:rowOff>
    </xdr:from>
    <xdr:to>
      <xdr:col>20</xdr:col>
      <xdr:colOff>38100</xdr:colOff>
      <xdr:row>78</xdr:row>
      <xdr:rowOff>128270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119380</xdr:rowOff>
    </xdr:from>
    <xdr:ext cx="598170" cy="259080"/>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580" y="13492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35560</xdr:rowOff>
    </xdr:from>
    <xdr:to>
      <xdr:col>15</xdr:col>
      <xdr:colOff>50800</xdr:colOff>
      <xdr:row>77</xdr:row>
      <xdr:rowOff>122555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3721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41910</xdr:rowOff>
    </xdr:from>
    <xdr:to>
      <xdr:col>15</xdr:col>
      <xdr:colOff>101600</xdr:colOff>
      <xdr:row>78</xdr:row>
      <xdr:rowOff>143510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134620</xdr:rowOff>
    </xdr:from>
    <xdr:ext cx="598170" cy="2584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580" y="13507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122555</xdr:rowOff>
    </xdr:from>
    <xdr:to>
      <xdr:col>10</xdr:col>
      <xdr:colOff>114300</xdr:colOff>
      <xdr:row>77</xdr:row>
      <xdr:rowOff>130175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242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95250</xdr:rowOff>
    </xdr:from>
    <xdr:to>
      <xdr:col>10</xdr:col>
      <xdr:colOff>165100</xdr:colOff>
      <xdr:row>79</xdr:row>
      <xdr:rowOff>25400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16510</xdr:rowOff>
    </xdr:from>
    <xdr:ext cx="598170" cy="25908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580" y="13561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97790</xdr:rowOff>
    </xdr:from>
    <xdr:to>
      <xdr:col>6</xdr:col>
      <xdr:colOff>38100</xdr:colOff>
      <xdr:row>79</xdr:row>
      <xdr:rowOff>27305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18415</xdr:rowOff>
    </xdr:from>
    <xdr:ext cx="598170" cy="2584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580" y="13562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76835</xdr:rowOff>
    </xdr:from>
    <xdr:to>
      <xdr:col>24</xdr:col>
      <xdr:colOff>114300</xdr:colOff>
      <xdr:row>76</xdr:row>
      <xdr:rowOff>6985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99695</xdr:rowOff>
    </xdr:from>
    <xdr:ext cx="598805" cy="2584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86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229,094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114300</xdr:rowOff>
    </xdr:from>
    <xdr:to>
      <xdr:col>20</xdr:col>
      <xdr:colOff>38100</xdr:colOff>
      <xdr:row>77</xdr:row>
      <xdr:rowOff>44450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60960</xdr:rowOff>
    </xdr:from>
    <xdr:ext cx="59817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580" y="12919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156210</xdr:rowOff>
    </xdr:from>
    <xdr:to>
      <xdr:col>15</xdr:col>
      <xdr:colOff>101600</xdr:colOff>
      <xdr:row>77</xdr:row>
      <xdr:rowOff>86360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102870</xdr:rowOff>
    </xdr:from>
    <xdr:ext cx="59817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580" y="12961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71755</xdr:rowOff>
    </xdr:from>
    <xdr:to>
      <xdr:col>10</xdr:col>
      <xdr:colOff>165100</xdr:colOff>
      <xdr:row>78</xdr:row>
      <xdr:rowOff>1905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18415</xdr:rowOff>
    </xdr:from>
    <xdr:ext cx="598170" cy="2584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580" y="13048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79375</xdr:rowOff>
    </xdr:from>
    <xdr:to>
      <xdr:col>6</xdr:col>
      <xdr:colOff>38100</xdr:colOff>
      <xdr:row>78</xdr:row>
      <xdr:rowOff>9525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26035</xdr:rowOff>
    </xdr:from>
    <xdr:ext cx="59817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580" y="13056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84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84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84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84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32385</xdr:rowOff>
    </xdr:from>
    <xdr:to>
      <xdr:col>24</xdr:col>
      <xdr:colOff>62865</xdr:colOff>
      <xdr:row>98</xdr:row>
      <xdr:rowOff>46355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85"/>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50165</xdr:rowOff>
    </xdr:from>
    <xdr:ext cx="534670" cy="259080"/>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46355</xdr:rowOff>
    </xdr:from>
    <xdr:to>
      <xdr:col>24</xdr:col>
      <xdr:colOff>152400</xdr:colOff>
      <xdr:row>98</xdr:row>
      <xdr:rowOff>46355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150495</xdr:rowOff>
    </xdr:from>
    <xdr:ext cx="534670" cy="259080"/>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84,695</a:t>
          </a:r>
          <a:endParaRPr kumimoji="1" lang="ja-JP" altLang="en-US" sz="1000" b="1">
            <a:latin typeface="ＭＳ Ｐゴシック"/>
          </a:endParaRPr>
        </a:p>
      </xdr:txBody>
    </xdr:sp>
    <xdr:clientData/>
  </xdr:oneCellAnchor>
  <xdr:twoCellAnchor>
    <xdr:from>
      <xdr:col>23</xdr:col>
      <xdr:colOff>165100</xdr:colOff>
      <xdr:row>90</xdr:row>
      <xdr:rowOff>32385</xdr:rowOff>
    </xdr:from>
    <xdr:to>
      <xdr:col>24</xdr:col>
      <xdr:colOff>152400</xdr:colOff>
      <xdr:row>90</xdr:row>
      <xdr:rowOff>32385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53975</xdr:rowOff>
    </xdr:from>
    <xdr:to>
      <xdr:col>24</xdr:col>
      <xdr:colOff>63500</xdr:colOff>
      <xdr:row>97</xdr:row>
      <xdr:rowOff>45720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513175"/>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143510</xdr:rowOff>
    </xdr:from>
    <xdr:ext cx="534670" cy="2584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598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120650</xdr:rowOff>
    </xdr:from>
    <xdr:to>
      <xdr:col>24</xdr:col>
      <xdr:colOff>114300</xdr:colOff>
      <xdr:row>96</xdr:row>
      <xdr:rowOff>50165</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8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45720</xdr:rowOff>
    </xdr:from>
    <xdr:to>
      <xdr:col>19</xdr:col>
      <xdr:colOff>177800</xdr:colOff>
      <xdr:row>97</xdr:row>
      <xdr:rowOff>45720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908300" y="16676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120650</xdr:rowOff>
    </xdr:from>
    <xdr:to>
      <xdr:col>20</xdr:col>
      <xdr:colOff>38100</xdr:colOff>
      <xdr:row>97</xdr:row>
      <xdr:rowOff>50800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67310</xdr:rowOff>
    </xdr:from>
    <xdr:ext cx="534035" cy="259080"/>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29965" y="1635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45720</xdr:rowOff>
    </xdr:from>
    <xdr:to>
      <xdr:col>15</xdr:col>
      <xdr:colOff>50800</xdr:colOff>
      <xdr:row>97</xdr:row>
      <xdr:rowOff>82550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6763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145415</xdr:rowOff>
    </xdr:from>
    <xdr:to>
      <xdr:col>15</xdr:col>
      <xdr:colOff>101600</xdr:colOff>
      <xdr:row>97</xdr:row>
      <xdr:rowOff>75565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92075</xdr:rowOff>
    </xdr:from>
    <xdr:ext cx="534035" cy="259080"/>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0965" y="16379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82550</xdr:rowOff>
    </xdr:from>
    <xdr:to>
      <xdr:col>10</xdr:col>
      <xdr:colOff>114300</xdr:colOff>
      <xdr:row>97</xdr:row>
      <xdr:rowOff>86360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713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80645</xdr:rowOff>
    </xdr:from>
    <xdr:to>
      <xdr:col>10</xdr:col>
      <xdr:colOff>165100</xdr:colOff>
      <xdr:row>97</xdr:row>
      <xdr:rowOff>10795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27305</xdr:rowOff>
    </xdr:from>
    <xdr:ext cx="53403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1965" y="16315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132080</xdr:rowOff>
    </xdr:from>
    <xdr:to>
      <xdr:col>6</xdr:col>
      <xdr:colOff>38100</xdr:colOff>
      <xdr:row>97</xdr:row>
      <xdr:rowOff>61595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78105</xdr:rowOff>
    </xdr:from>
    <xdr:ext cx="534035" cy="2584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2965" y="16365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3175</xdr:rowOff>
    </xdr:from>
    <xdr:to>
      <xdr:col>24</xdr:col>
      <xdr:colOff>114300</xdr:colOff>
      <xdr:row>96</xdr:row>
      <xdr:rowOff>104775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153035</xdr:rowOff>
    </xdr:from>
    <xdr:ext cx="534670" cy="259080"/>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44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166370</xdr:rowOff>
    </xdr:from>
    <xdr:to>
      <xdr:col>20</xdr:col>
      <xdr:colOff>38100</xdr:colOff>
      <xdr:row>97</xdr:row>
      <xdr:rowOff>96520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87630</xdr:rowOff>
    </xdr:from>
    <xdr:ext cx="534035" cy="2584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29965" y="16718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166370</xdr:rowOff>
    </xdr:from>
    <xdr:to>
      <xdr:col>15</xdr:col>
      <xdr:colOff>101600</xdr:colOff>
      <xdr:row>97</xdr:row>
      <xdr:rowOff>96520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87630</xdr:rowOff>
    </xdr:from>
    <xdr:ext cx="534035" cy="2584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0965" y="16718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31750</xdr:rowOff>
    </xdr:from>
    <xdr:to>
      <xdr:col>10</xdr:col>
      <xdr:colOff>165100</xdr:colOff>
      <xdr:row>97</xdr:row>
      <xdr:rowOff>133350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124460</xdr:rowOff>
    </xdr:from>
    <xdr:ext cx="53403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1965" y="16755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34925</xdr:rowOff>
    </xdr:from>
    <xdr:to>
      <xdr:col>6</xdr:col>
      <xdr:colOff>38100</xdr:colOff>
      <xdr:row>97</xdr:row>
      <xdr:rowOff>136525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127635</xdr:rowOff>
    </xdr:from>
    <xdr:ext cx="53403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2965" y="16758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469900" cy="2584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3,250</a:t>
          </a:r>
          <a:endParaRPr kumimoji="1" lang="ja-JP" altLang="en-US" sz="1000" b="1">
            <a:latin typeface="ＭＳ Ｐゴシック"/>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67310</xdr:rowOff>
    </xdr:from>
    <xdr:to>
      <xdr:col>55</xdr:col>
      <xdr:colOff>0</xdr:colOff>
      <xdr:row>35</xdr:row>
      <xdr:rowOff>128905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5896610"/>
          <a:ext cx="8382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60325</xdr:rowOff>
    </xdr:from>
    <xdr:ext cx="378460" cy="259080"/>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2325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81280</xdr:rowOff>
    </xdr:from>
    <xdr:to>
      <xdr:col>55</xdr:col>
      <xdr:colOff>50800</xdr:colOff>
      <xdr:row>37</xdr:row>
      <xdr:rowOff>11430</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128905</xdr:rowOff>
    </xdr:from>
    <xdr:to>
      <xdr:col>50</xdr:col>
      <xdr:colOff>114300</xdr:colOff>
      <xdr:row>38</xdr:row>
      <xdr:rowOff>104140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129655"/>
          <a:ext cx="889000" cy="489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80645</xdr:rowOff>
    </xdr:from>
    <xdr:to>
      <xdr:col>50</xdr:col>
      <xdr:colOff>165100</xdr:colOff>
      <xdr:row>37</xdr:row>
      <xdr:rowOff>10795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1905</xdr:rowOff>
    </xdr:from>
    <xdr:ext cx="378460" cy="25908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70" y="6345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104140</xdr:rowOff>
    </xdr:from>
    <xdr:to>
      <xdr:col>45</xdr:col>
      <xdr:colOff>177800</xdr:colOff>
      <xdr:row>38</xdr:row>
      <xdr:rowOff>104775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619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164465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9525</xdr:rowOff>
    </xdr:from>
    <xdr:ext cx="378460" cy="2584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70" y="60102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104775</xdr:rowOff>
    </xdr:from>
    <xdr:to>
      <xdr:col>41</xdr:col>
      <xdr:colOff>50800</xdr:colOff>
      <xdr:row>38</xdr:row>
      <xdr:rowOff>104775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6972300" y="66198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52070</xdr:rowOff>
    </xdr:from>
    <xdr:to>
      <xdr:col>41</xdr:col>
      <xdr:colOff>101600</xdr:colOff>
      <xdr:row>36</xdr:row>
      <xdr:rowOff>153670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170180</xdr:rowOff>
    </xdr:from>
    <xdr:ext cx="378460" cy="25908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70" y="5999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168275</xdr:rowOff>
    </xdr:from>
    <xdr:to>
      <xdr:col>36</xdr:col>
      <xdr:colOff>165100</xdr:colOff>
      <xdr:row>36</xdr:row>
      <xdr:rowOff>98425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114935</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16510</xdr:rowOff>
    </xdr:from>
    <xdr:to>
      <xdr:col>55</xdr:col>
      <xdr:colOff>50800</xdr:colOff>
      <xdr:row>34</xdr:row>
      <xdr:rowOff>118110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39370</xdr:rowOff>
    </xdr:from>
    <xdr:ext cx="469900" cy="259080"/>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569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78105</xdr:rowOff>
    </xdr:from>
    <xdr:to>
      <xdr:col>50</xdr:col>
      <xdr:colOff>165100</xdr:colOff>
      <xdr:row>36</xdr:row>
      <xdr:rowOff>8255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34</xdr:row>
      <xdr:rowOff>24765</xdr:rowOff>
    </xdr:from>
    <xdr:ext cx="469265"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04350" y="5854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53340</xdr:rowOff>
    </xdr:from>
    <xdr:to>
      <xdr:col>46</xdr:col>
      <xdr:colOff>38100</xdr:colOff>
      <xdr:row>38</xdr:row>
      <xdr:rowOff>154940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38</xdr:row>
      <xdr:rowOff>146050</xdr:rowOff>
    </xdr:from>
    <xdr:ext cx="313690" cy="2584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93455" y="666115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53975</xdr:rowOff>
    </xdr:from>
    <xdr:to>
      <xdr:col>41</xdr:col>
      <xdr:colOff>101600</xdr:colOff>
      <xdr:row>38</xdr:row>
      <xdr:rowOff>155575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38</xdr:row>
      <xdr:rowOff>146685</xdr:rowOff>
    </xdr:from>
    <xdr:ext cx="313690" cy="2584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04455" y="666178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53975</xdr:rowOff>
    </xdr:from>
    <xdr:to>
      <xdr:col>36</xdr:col>
      <xdr:colOff>165100</xdr:colOff>
      <xdr:row>38</xdr:row>
      <xdr:rowOff>155575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38</xdr:row>
      <xdr:rowOff>146685</xdr:rowOff>
    </xdr:from>
    <xdr:ext cx="313690" cy="2584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815455" y="666178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84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84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84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168275</xdr:rowOff>
    </xdr:from>
    <xdr:to>
      <xdr:col>54</xdr:col>
      <xdr:colOff>189865</xdr:colOff>
      <xdr:row>58</xdr:row>
      <xdr:rowOff>137795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775"/>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313690" cy="259080"/>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114935</xdr:rowOff>
    </xdr:from>
    <xdr:ext cx="534670" cy="259080"/>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29,371</a:t>
          </a:r>
          <a:endParaRPr kumimoji="1" lang="ja-JP" altLang="en-US" sz="1000" b="1">
            <a:latin typeface="ＭＳ Ｐゴシック"/>
          </a:endParaRPr>
        </a:p>
      </xdr:txBody>
    </xdr:sp>
    <xdr:clientData/>
  </xdr:oneCellAnchor>
  <xdr:twoCellAnchor>
    <xdr:from>
      <xdr:col>54</xdr:col>
      <xdr:colOff>101600</xdr:colOff>
      <xdr:row>50</xdr:row>
      <xdr:rowOff>168275</xdr:rowOff>
    </xdr:from>
    <xdr:to>
      <xdr:col>55</xdr:col>
      <xdr:colOff>88900</xdr:colOff>
      <xdr:row>50</xdr:row>
      <xdr:rowOff>168275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128905</xdr:rowOff>
    </xdr:from>
    <xdr:to>
      <xdr:col>55</xdr:col>
      <xdr:colOff>0</xdr:colOff>
      <xdr:row>54</xdr:row>
      <xdr:rowOff>142240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938720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45085</xdr:rowOff>
    </xdr:from>
    <xdr:ext cx="469900" cy="2584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817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66675</xdr:rowOff>
    </xdr:from>
    <xdr:to>
      <xdr:col>55</xdr:col>
      <xdr:colOff>50800</xdr:colOff>
      <xdr:row>57</xdr:row>
      <xdr:rowOff>168275</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142240</xdr:rowOff>
    </xdr:from>
    <xdr:to>
      <xdr:col>50</xdr:col>
      <xdr:colOff>114300</xdr:colOff>
      <xdr:row>55</xdr:row>
      <xdr:rowOff>22225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40054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66040</xdr:rowOff>
    </xdr:from>
    <xdr:to>
      <xdr:col>50</xdr:col>
      <xdr:colOff>165100</xdr:colOff>
      <xdr:row>57</xdr:row>
      <xdr:rowOff>167640</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158750</xdr:rowOff>
    </xdr:from>
    <xdr:ext cx="46926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404350" y="9931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22225</xdr:rowOff>
    </xdr:from>
    <xdr:to>
      <xdr:col>45</xdr:col>
      <xdr:colOff>177800</xdr:colOff>
      <xdr:row>55</xdr:row>
      <xdr:rowOff>80010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7861300" y="945197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80645</xdr:rowOff>
    </xdr:from>
    <xdr:to>
      <xdr:col>46</xdr:col>
      <xdr:colOff>38100</xdr:colOff>
      <xdr:row>58</xdr:row>
      <xdr:rowOff>10795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1905</xdr:rowOff>
    </xdr:from>
    <xdr:ext cx="469265" cy="259080"/>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515350" y="9946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50800</xdr:rowOff>
    </xdr:from>
    <xdr:to>
      <xdr:col>41</xdr:col>
      <xdr:colOff>50800</xdr:colOff>
      <xdr:row>55</xdr:row>
      <xdr:rowOff>80010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94805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78740</xdr:rowOff>
    </xdr:from>
    <xdr:to>
      <xdr:col>41</xdr:col>
      <xdr:colOff>101600</xdr:colOff>
      <xdr:row>58</xdr:row>
      <xdr:rowOff>8890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171450</xdr:rowOff>
    </xdr:from>
    <xdr:ext cx="469265" cy="259080"/>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626350" y="9944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58420</xdr:rowOff>
    </xdr:from>
    <xdr:to>
      <xdr:col>36</xdr:col>
      <xdr:colOff>165100</xdr:colOff>
      <xdr:row>57</xdr:row>
      <xdr:rowOff>160020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151130</xdr:rowOff>
    </xdr:from>
    <xdr:ext cx="469265"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37350" y="9923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78105</xdr:rowOff>
    </xdr:from>
    <xdr:to>
      <xdr:col>55</xdr:col>
      <xdr:colOff>50800</xdr:colOff>
      <xdr:row>55</xdr:row>
      <xdr:rowOff>8255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3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100965</xdr:rowOff>
    </xdr:from>
    <xdr:ext cx="534670" cy="2584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187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91440</xdr:rowOff>
    </xdr:from>
    <xdr:to>
      <xdr:col>50</xdr:col>
      <xdr:colOff>165100</xdr:colOff>
      <xdr:row>55</xdr:row>
      <xdr:rowOff>21590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38100</xdr:rowOff>
    </xdr:from>
    <xdr:ext cx="53403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1965" y="9124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143510</xdr:rowOff>
    </xdr:from>
    <xdr:to>
      <xdr:col>46</xdr:col>
      <xdr:colOff>38100</xdr:colOff>
      <xdr:row>55</xdr:row>
      <xdr:rowOff>73025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401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89535</xdr:rowOff>
    </xdr:from>
    <xdr:ext cx="534035" cy="2584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2965" y="9176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29210</xdr:rowOff>
    </xdr:from>
    <xdr:to>
      <xdr:col>41</xdr:col>
      <xdr:colOff>101600</xdr:colOff>
      <xdr:row>55</xdr:row>
      <xdr:rowOff>130810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147320</xdr:rowOff>
    </xdr:from>
    <xdr:ext cx="53403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3965" y="9234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171450</xdr:rowOff>
    </xdr:from>
    <xdr:to>
      <xdr:col>36</xdr:col>
      <xdr:colOff>165100</xdr:colOff>
      <xdr:row>55</xdr:row>
      <xdr:rowOff>101600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118110</xdr:rowOff>
    </xdr:from>
    <xdr:ext cx="53403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4965" y="9204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17780</xdr:rowOff>
    </xdr:from>
    <xdr:to>
      <xdr:col>54</xdr:col>
      <xdr:colOff>189865</xdr:colOff>
      <xdr:row>79</xdr:row>
      <xdr:rowOff>85090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73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88900</xdr:rowOff>
    </xdr:from>
    <xdr:ext cx="378460" cy="2584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4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85090</xdr:rowOff>
    </xdr:from>
    <xdr:to>
      <xdr:col>55</xdr:col>
      <xdr:colOff>88900</xdr:colOff>
      <xdr:row>79</xdr:row>
      <xdr:rowOff>85090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135255</xdr:rowOff>
    </xdr:from>
    <xdr:ext cx="534670" cy="2584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88,999</a:t>
          </a:r>
          <a:endParaRPr kumimoji="1" lang="ja-JP" altLang="en-US" sz="1000" b="1">
            <a:latin typeface="ＭＳ Ｐゴシック"/>
          </a:endParaRPr>
        </a:p>
      </xdr:txBody>
    </xdr:sp>
    <xdr:clientData/>
  </xdr:oneCellAnchor>
  <xdr:twoCellAnchor>
    <xdr:from>
      <xdr:col>54</xdr:col>
      <xdr:colOff>101600</xdr:colOff>
      <xdr:row>71</xdr:row>
      <xdr:rowOff>17780</xdr:rowOff>
    </xdr:from>
    <xdr:to>
      <xdr:col>55</xdr:col>
      <xdr:colOff>88900</xdr:colOff>
      <xdr:row>71</xdr:row>
      <xdr:rowOff>17780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48895</xdr:rowOff>
    </xdr:from>
    <xdr:to>
      <xdr:col>55</xdr:col>
      <xdr:colOff>0</xdr:colOff>
      <xdr:row>75</xdr:row>
      <xdr:rowOff>78740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2736195"/>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158750</xdr:rowOff>
    </xdr:from>
    <xdr:ext cx="534670" cy="259080"/>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3604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8890</xdr:rowOff>
    </xdr:from>
    <xdr:to>
      <xdr:col>55</xdr:col>
      <xdr:colOff>50800</xdr:colOff>
      <xdr:row>78</xdr:row>
      <xdr:rowOff>110490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78740</xdr:rowOff>
    </xdr:from>
    <xdr:to>
      <xdr:col>50</xdr:col>
      <xdr:colOff>114300</xdr:colOff>
      <xdr:row>77</xdr:row>
      <xdr:rowOff>52070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937490"/>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168275</xdr:rowOff>
    </xdr:from>
    <xdr:to>
      <xdr:col>50</xdr:col>
      <xdr:colOff>165100</xdr:colOff>
      <xdr:row>78</xdr:row>
      <xdr:rowOff>98425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89535</xdr:rowOff>
    </xdr:from>
    <xdr:ext cx="534035" cy="2584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1965" y="13462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43815</xdr:rowOff>
    </xdr:from>
    <xdr:to>
      <xdr:col>45</xdr:col>
      <xdr:colOff>177800</xdr:colOff>
      <xdr:row>77</xdr:row>
      <xdr:rowOff>52070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2454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104775</xdr:rowOff>
    </xdr:from>
    <xdr:to>
      <xdr:col>46</xdr:col>
      <xdr:colOff>38100</xdr:colOff>
      <xdr:row>79</xdr:row>
      <xdr:rowOff>34925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26035</xdr:rowOff>
    </xdr:from>
    <xdr:ext cx="469265" cy="259080"/>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350" y="13570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19685</xdr:rowOff>
    </xdr:from>
    <xdr:to>
      <xdr:col>41</xdr:col>
      <xdr:colOff>50800</xdr:colOff>
      <xdr:row>77</xdr:row>
      <xdr:rowOff>43815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878435"/>
          <a:ext cx="8890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110490</xdr:rowOff>
    </xdr:from>
    <xdr:to>
      <xdr:col>41</xdr:col>
      <xdr:colOff>101600</xdr:colOff>
      <xdr:row>79</xdr:row>
      <xdr:rowOff>40640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31750</xdr:rowOff>
    </xdr:from>
    <xdr:ext cx="469265" cy="2584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350" y="13576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95250</xdr:rowOff>
    </xdr:from>
    <xdr:to>
      <xdr:col>36</xdr:col>
      <xdr:colOff>165100</xdr:colOff>
      <xdr:row>79</xdr:row>
      <xdr:rowOff>25400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16510</xdr:rowOff>
    </xdr:from>
    <xdr:ext cx="469265"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350" y="13561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73</xdr:row>
      <xdr:rowOff>169545</xdr:rowOff>
    </xdr:from>
    <xdr:to>
      <xdr:col>55</xdr:col>
      <xdr:colOff>50800</xdr:colOff>
      <xdr:row>74</xdr:row>
      <xdr:rowOff>99695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20955</xdr:rowOff>
    </xdr:from>
    <xdr:ext cx="534670" cy="2584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536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27940</xdr:rowOff>
    </xdr:from>
    <xdr:to>
      <xdr:col>50</xdr:col>
      <xdr:colOff>165100</xdr:colOff>
      <xdr:row>75</xdr:row>
      <xdr:rowOff>129540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146685</xdr:rowOff>
    </xdr:from>
    <xdr:ext cx="534035" cy="2584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1965" y="12662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1270</xdr:rowOff>
    </xdr:from>
    <xdr:to>
      <xdr:col>46</xdr:col>
      <xdr:colOff>38100</xdr:colOff>
      <xdr:row>77</xdr:row>
      <xdr:rowOff>102870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119380</xdr:rowOff>
    </xdr:from>
    <xdr:ext cx="53403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2965" y="12978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164465</xdr:rowOff>
    </xdr:from>
    <xdr:to>
      <xdr:col>41</xdr:col>
      <xdr:colOff>101600</xdr:colOff>
      <xdr:row>77</xdr:row>
      <xdr:rowOff>94615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111125</xdr:rowOff>
    </xdr:from>
    <xdr:ext cx="534035" cy="2584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3965" y="12969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140335</xdr:rowOff>
    </xdr:from>
    <xdr:to>
      <xdr:col>36</xdr:col>
      <xdr:colOff>165100</xdr:colOff>
      <xdr:row>75</xdr:row>
      <xdr:rowOff>70485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86995</xdr:rowOff>
    </xdr:from>
    <xdr:ext cx="534035" cy="2584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4965" y="12602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96520</xdr:rowOff>
    </xdr:from>
    <xdr:to>
      <xdr:col>54</xdr:col>
      <xdr:colOff>189865</xdr:colOff>
      <xdr:row>98</xdr:row>
      <xdr:rowOff>87630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47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43180</xdr:rowOff>
    </xdr:from>
    <xdr:ext cx="598805" cy="2584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173,148</a:t>
          </a:r>
          <a:endParaRPr kumimoji="1" lang="ja-JP" altLang="en-US" sz="1000" b="1">
            <a:latin typeface="ＭＳ Ｐゴシック"/>
          </a:endParaRPr>
        </a:p>
      </xdr:txBody>
    </xdr:sp>
    <xdr:clientData/>
  </xdr:oneCellAnchor>
  <xdr:twoCellAnchor>
    <xdr:from>
      <xdr:col>54</xdr:col>
      <xdr:colOff>101600</xdr:colOff>
      <xdr:row>91</xdr:row>
      <xdr:rowOff>96520</xdr:rowOff>
    </xdr:from>
    <xdr:to>
      <xdr:col>55</xdr:col>
      <xdr:colOff>88900</xdr:colOff>
      <xdr:row>91</xdr:row>
      <xdr:rowOff>96520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4445</xdr:rowOff>
    </xdr:from>
    <xdr:to>
      <xdr:col>55</xdr:col>
      <xdr:colOff>0</xdr:colOff>
      <xdr:row>97</xdr:row>
      <xdr:rowOff>81915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35095"/>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10160</xdr:rowOff>
    </xdr:from>
    <xdr:ext cx="534670" cy="259080"/>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640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31750</xdr:rowOff>
    </xdr:from>
    <xdr:to>
      <xdr:col>55</xdr:col>
      <xdr:colOff>50800</xdr:colOff>
      <xdr:row>97</xdr:row>
      <xdr:rowOff>133350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57785</xdr:rowOff>
    </xdr:from>
    <xdr:to>
      <xdr:col>50</xdr:col>
      <xdr:colOff>114300</xdr:colOff>
      <xdr:row>97</xdr:row>
      <xdr:rowOff>81915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6884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43815</xdr:rowOff>
    </xdr:from>
    <xdr:to>
      <xdr:col>50</xdr:col>
      <xdr:colOff>165100</xdr:colOff>
      <xdr:row>97</xdr:row>
      <xdr:rowOff>145415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136525</xdr:rowOff>
    </xdr:from>
    <xdr:ext cx="534035" cy="2584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1965" y="16767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57785</xdr:rowOff>
    </xdr:from>
    <xdr:to>
      <xdr:col>45</xdr:col>
      <xdr:colOff>177800</xdr:colOff>
      <xdr:row>97</xdr:row>
      <xdr:rowOff>65405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6884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48260</xdr:rowOff>
    </xdr:from>
    <xdr:to>
      <xdr:col>46</xdr:col>
      <xdr:colOff>38100</xdr:colOff>
      <xdr:row>97</xdr:row>
      <xdr:rowOff>149860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140970</xdr:rowOff>
    </xdr:from>
    <xdr:ext cx="534035" cy="259080"/>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2965" y="1677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65405</xdr:rowOff>
    </xdr:from>
    <xdr:to>
      <xdr:col>41</xdr:col>
      <xdr:colOff>50800</xdr:colOff>
      <xdr:row>97</xdr:row>
      <xdr:rowOff>115570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960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40640</xdr:rowOff>
    </xdr:from>
    <xdr:to>
      <xdr:col>41</xdr:col>
      <xdr:colOff>101600</xdr:colOff>
      <xdr:row>97</xdr:row>
      <xdr:rowOff>142240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133350</xdr:rowOff>
    </xdr:from>
    <xdr:ext cx="534035" cy="2584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3965" y="16764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60325</xdr:rowOff>
    </xdr:from>
    <xdr:to>
      <xdr:col>36</xdr:col>
      <xdr:colOff>165100</xdr:colOff>
      <xdr:row>97</xdr:row>
      <xdr:rowOff>161925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6985</xdr:rowOff>
    </xdr:from>
    <xdr:ext cx="534035" cy="2584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4965" y="1646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125095</xdr:rowOff>
    </xdr:from>
    <xdr:to>
      <xdr:col>55</xdr:col>
      <xdr:colOff>50800</xdr:colOff>
      <xdr:row>97</xdr:row>
      <xdr:rowOff>55245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147955</xdr:rowOff>
    </xdr:from>
    <xdr:ext cx="534670" cy="2584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435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31115</xdr:rowOff>
    </xdr:from>
    <xdr:to>
      <xdr:col>50</xdr:col>
      <xdr:colOff>165100</xdr:colOff>
      <xdr:row>97</xdr:row>
      <xdr:rowOff>132715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149225</xdr:rowOff>
    </xdr:from>
    <xdr:ext cx="53403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1965" y="16436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6985</xdr:rowOff>
    </xdr:from>
    <xdr:to>
      <xdr:col>46</xdr:col>
      <xdr:colOff>38100</xdr:colOff>
      <xdr:row>97</xdr:row>
      <xdr:rowOff>109220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125095</xdr:rowOff>
    </xdr:from>
    <xdr:ext cx="534035" cy="2584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2965" y="16412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14605</xdr:rowOff>
    </xdr:from>
    <xdr:to>
      <xdr:col>41</xdr:col>
      <xdr:colOff>101600</xdr:colOff>
      <xdr:row>97</xdr:row>
      <xdr:rowOff>116205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132715</xdr:rowOff>
    </xdr:from>
    <xdr:ext cx="534035" cy="2584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3965" y="16420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64770</xdr:rowOff>
    </xdr:from>
    <xdr:to>
      <xdr:col>36</xdr:col>
      <xdr:colOff>165100</xdr:colOff>
      <xdr:row>97</xdr:row>
      <xdr:rowOff>166370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157480</xdr:rowOff>
    </xdr:from>
    <xdr:ext cx="534035" cy="2584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4965" y="16788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725" cy="2584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6672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132080</xdr:rowOff>
    </xdr:from>
    <xdr:to>
      <xdr:col>85</xdr:col>
      <xdr:colOff>126365</xdr:colOff>
      <xdr:row>39</xdr:row>
      <xdr:rowOff>70485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130"/>
          <a:ext cx="1270" cy="1652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74930</xdr:rowOff>
    </xdr:from>
    <xdr:ext cx="469900" cy="2584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1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70485</xdr:rowOff>
    </xdr:from>
    <xdr:to>
      <xdr:col>86</xdr:col>
      <xdr:colOff>25400</xdr:colOff>
      <xdr:row>39</xdr:row>
      <xdr:rowOff>70485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78740</xdr:rowOff>
    </xdr:from>
    <xdr:ext cx="534670" cy="259080"/>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21,808</a:t>
          </a:r>
          <a:endParaRPr kumimoji="1" lang="ja-JP" altLang="en-US" sz="1000" b="1">
            <a:latin typeface="ＭＳ Ｐゴシック"/>
          </a:endParaRPr>
        </a:p>
      </xdr:txBody>
    </xdr:sp>
    <xdr:clientData/>
  </xdr:oneCellAnchor>
  <xdr:twoCellAnchor>
    <xdr:from>
      <xdr:col>85</xdr:col>
      <xdr:colOff>38100</xdr:colOff>
      <xdr:row>29</xdr:row>
      <xdr:rowOff>132080</xdr:rowOff>
    </xdr:from>
    <xdr:to>
      <xdr:col>86</xdr:col>
      <xdr:colOff>25400</xdr:colOff>
      <xdr:row>29</xdr:row>
      <xdr:rowOff>132080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60960</xdr:rowOff>
    </xdr:from>
    <xdr:to>
      <xdr:col>85</xdr:col>
      <xdr:colOff>127000</xdr:colOff>
      <xdr:row>32</xdr:row>
      <xdr:rowOff>55880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5375910"/>
          <a:ext cx="8382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53340</xdr:rowOff>
    </xdr:from>
    <xdr:ext cx="534670" cy="2584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540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55880</xdr:rowOff>
    </xdr:from>
    <xdr:to>
      <xdr:col>81</xdr:col>
      <xdr:colOff>50800</xdr:colOff>
      <xdr:row>32</xdr:row>
      <xdr:rowOff>143510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54228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160020</xdr:rowOff>
    </xdr:from>
    <xdr:to>
      <xdr:col>81</xdr:col>
      <xdr:colOff>101600</xdr:colOff>
      <xdr:row>35</xdr:row>
      <xdr:rowOff>90170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81280</xdr:rowOff>
    </xdr:from>
    <xdr:ext cx="534035"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3965" y="608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167005</xdr:rowOff>
    </xdr:from>
    <xdr:to>
      <xdr:col>76</xdr:col>
      <xdr:colOff>114300</xdr:colOff>
      <xdr:row>32</xdr:row>
      <xdr:rowOff>143510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548195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15240</xdr:rowOff>
    </xdr:from>
    <xdr:to>
      <xdr:col>76</xdr:col>
      <xdr:colOff>165100</xdr:colOff>
      <xdr:row>35</xdr:row>
      <xdr:rowOff>116840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107950</xdr:rowOff>
    </xdr:from>
    <xdr:ext cx="534035"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4965" y="6108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167005</xdr:rowOff>
    </xdr:from>
    <xdr:to>
      <xdr:col>71</xdr:col>
      <xdr:colOff>177800</xdr:colOff>
      <xdr:row>33</xdr:row>
      <xdr:rowOff>10160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548195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83820</xdr:rowOff>
    </xdr:from>
    <xdr:to>
      <xdr:col>72</xdr:col>
      <xdr:colOff>38100</xdr:colOff>
      <xdr:row>36</xdr:row>
      <xdr:rowOff>13970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5080</xdr:rowOff>
    </xdr:from>
    <xdr:ext cx="534035"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5965" y="6177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17780</xdr:rowOff>
    </xdr:from>
    <xdr:ext cx="534035" cy="2584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6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31</xdr:row>
      <xdr:rowOff>10160</xdr:rowOff>
    </xdr:from>
    <xdr:to>
      <xdr:col>85</xdr:col>
      <xdr:colOff>177800</xdr:colOff>
      <xdr:row>31</xdr:row>
      <xdr:rowOff>111760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3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33020</xdr:rowOff>
    </xdr:from>
    <xdr:ext cx="534670" cy="259080"/>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17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32</xdr:row>
      <xdr:rowOff>5080</xdr:rowOff>
    </xdr:from>
    <xdr:to>
      <xdr:col>81</xdr:col>
      <xdr:colOff>101600</xdr:colOff>
      <xdr:row>32</xdr:row>
      <xdr:rowOff>106680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30</xdr:row>
      <xdr:rowOff>123190</xdr:rowOff>
    </xdr:from>
    <xdr:ext cx="534035" cy="2584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3965" y="5266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92075</xdr:rowOff>
    </xdr:from>
    <xdr:to>
      <xdr:col>76</xdr:col>
      <xdr:colOff>165100</xdr:colOff>
      <xdr:row>33</xdr:row>
      <xdr:rowOff>22225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5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31</xdr:row>
      <xdr:rowOff>38735</xdr:rowOff>
    </xdr:from>
    <xdr:ext cx="53403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4965" y="5353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116205</xdr:rowOff>
    </xdr:from>
    <xdr:to>
      <xdr:col>72</xdr:col>
      <xdr:colOff>38100</xdr:colOff>
      <xdr:row>32</xdr:row>
      <xdr:rowOff>46355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63500</xdr:rowOff>
    </xdr:from>
    <xdr:ext cx="534035" cy="2584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5965" y="520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32</xdr:row>
      <xdr:rowOff>130810</xdr:rowOff>
    </xdr:from>
    <xdr:to>
      <xdr:col>67</xdr:col>
      <xdr:colOff>101600</xdr:colOff>
      <xdr:row>33</xdr:row>
      <xdr:rowOff>60960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77470</xdr:rowOff>
    </xdr:from>
    <xdr:ext cx="534035" cy="2584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6965" y="5392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17780</xdr:rowOff>
    </xdr:from>
    <xdr:to>
      <xdr:col>85</xdr:col>
      <xdr:colOff>126365</xdr:colOff>
      <xdr:row>58</xdr:row>
      <xdr:rowOff>85090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3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88900</xdr:rowOff>
    </xdr:from>
    <xdr:ext cx="534670" cy="2584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3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26,883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85090</xdr:rowOff>
    </xdr:from>
    <xdr:to>
      <xdr:col>86</xdr:col>
      <xdr:colOff>25400</xdr:colOff>
      <xdr:row>58</xdr:row>
      <xdr:rowOff>85090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135890</xdr:rowOff>
    </xdr:from>
    <xdr:ext cx="534670" cy="259080"/>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93,399</a:t>
          </a:r>
          <a:endParaRPr kumimoji="1" lang="ja-JP" altLang="en-US" sz="1000" b="1">
            <a:latin typeface="ＭＳ Ｐゴシック"/>
          </a:endParaRPr>
        </a:p>
      </xdr:txBody>
    </xdr:sp>
    <xdr:clientData/>
  </xdr:oneCellAnchor>
  <xdr:twoCellAnchor>
    <xdr:from>
      <xdr:col>85</xdr:col>
      <xdr:colOff>38100</xdr:colOff>
      <xdr:row>51</xdr:row>
      <xdr:rowOff>17780</xdr:rowOff>
    </xdr:from>
    <xdr:to>
      <xdr:col>86</xdr:col>
      <xdr:colOff>25400</xdr:colOff>
      <xdr:row>51</xdr:row>
      <xdr:rowOff>17780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138430</xdr:rowOff>
    </xdr:from>
    <xdr:to>
      <xdr:col>85</xdr:col>
      <xdr:colOff>127000</xdr:colOff>
      <xdr:row>55</xdr:row>
      <xdr:rowOff>39370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39673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8255</xdr:rowOff>
    </xdr:from>
    <xdr:ext cx="534670" cy="2584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9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29845</xdr:rowOff>
    </xdr:from>
    <xdr:to>
      <xdr:col>85</xdr:col>
      <xdr:colOff>177800</xdr:colOff>
      <xdr:row>56</xdr:row>
      <xdr:rowOff>132080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138430</xdr:rowOff>
    </xdr:from>
    <xdr:to>
      <xdr:col>81</xdr:col>
      <xdr:colOff>50800</xdr:colOff>
      <xdr:row>56</xdr:row>
      <xdr:rowOff>10795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396730"/>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86360</xdr:rowOff>
    </xdr:from>
    <xdr:to>
      <xdr:col>81</xdr:col>
      <xdr:colOff>101600</xdr:colOff>
      <xdr:row>56</xdr:row>
      <xdr:rowOff>15875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6985</xdr:rowOff>
    </xdr:from>
    <xdr:ext cx="534035" cy="2584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3965" y="9608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10795</xdr:rowOff>
    </xdr:from>
    <xdr:to>
      <xdr:col>76</xdr:col>
      <xdr:colOff>114300</xdr:colOff>
      <xdr:row>57</xdr:row>
      <xdr:rowOff>65405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11995"/>
          <a:ext cx="8890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141605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132715</xdr:rowOff>
    </xdr:from>
    <xdr:ext cx="534035" cy="2584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4965" y="9733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151130</xdr:rowOff>
    </xdr:from>
    <xdr:to>
      <xdr:col>71</xdr:col>
      <xdr:colOff>177800</xdr:colOff>
      <xdr:row>57</xdr:row>
      <xdr:rowOff>65405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5233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78740</xdr:rowOff>
    </xdr:from>
    <xdr:ext cx="534035"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5965" y="9508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118745</xdr:rowOff>
    </xdr:from>
    <xdr:to>
      <xdr:col>67</xdr:col>
      <xdr:colOff>101600</xdr:colOff>
      <xdr:row>57</xdr:row>
      <xdr:rowOff>48895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40640</xdr:rowOff>
    </xdr:from>
    <xdr:ext cx="534035" cy="2584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6965" y="9813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160020</xdr:rowOff>
    </xdr:from>
    <xdr:to>
      <xdr:col>85</xdr:col>
      <xdr:colOff>177800</xdr:colOff>
      <xdr:row>55</xdr:row>
      <xdr:rowOff>90170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11430</xdr:rowOff>
    </xdr:from>
    <xdr:ext cx="534670" cy="259080"/>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69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87630</xdr:rowOff>
    </xdr:from>
    <xdr:to>
      <xdr:col>81</xdr:col>
      <xdr:colOff>101600</xdr:colOff>
      <xdr:row>55</xdr:row>
      <xdr:rowOff>17780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34290</xdr:rowOff>
    </xdr:from>
    <xdr:ext cx="53403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3965" y="9121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132080</xdr:rowOff>
    </xdr:from>
    <xdr:to>
      <xdr:col>76</xdr:col>
      <xdr:colOff>165100</xdr:colOff>
      <xdr:row>56</xdr:row>
      <xdr:rowOff>61595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78105</xdr:rowOff>
    </xdr:from>
    <xdr:ext cx="534035" cy="2584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4965" y="9336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14605</xdr:rowOff>
    </xdr:from>
    <xdr:to>
      <xdr:col>72</xdr:col>
      <xdr:colOff>38100</xdr:colOff>
      <xdr:row>57</xdr:row>
      <xdr:rowOff>116205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107315</xdr:rowOff>
    </xdr:from>
    <xdr:ext cx="534035"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5965" y="9879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100330</xdr:rowOff>
    </xdr:from>
    <xdr:to>
      <xdr:col>67</xdr:col>
      <xdr:colOff>101600</xdr:colOff>
      <xdr:row>57</xdr:row>
      <xdr:rowOff>30480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46990</xdr:rowOff>
    </xdr:from>
    <xdr:ext cx="534035"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6965" y="9476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6725"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64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168910</xdr:rowOff>
    </xdr:from>
    <xdr:ext cx="466725" cy="2584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640" y="1268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66725" cy="25908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640" y="1230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127000</xdr:rowOff>
    </xdr:from>
    <xdr:to>
      <xdr:col>85</xdr:col>
      <xdr:colOff>126365</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73660</xdr:rowOff>
    </xdr:from>
    <xdr:ext cx="534670" cy="259080"/>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85</xdr:col>
      <xdr:colOff>38100</xdr:colOff>
      <xdr:row>70</xdr:row>
      <xdr:rowOff>127000</xdr:rowOff>
    </xdr:from>
    <xdr:to>
      <xdr:col>86</xdr:col>
      <xdr:colOff>25400</xdr:colOff>
      <xdr:row>70</xdr:row>
      <xdr:rowOff>127000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143510</xdr:rowOff>
    </xdr:from>
    <xdr:to>
      <xdr:col>85</xdr:col>
      <xdr:colOff>127000</xdr:colOff>
      <xdr:row>78</xdr:row>
      <xdr:rowOff>19050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173710"/>
          <a:ext cx="838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53975</xdr:rowOff>
    </xdr:from>
    <xdr:ext cx="378460" cy="2584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270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75565</xdr:rowOff>
    </xdr:from>
    <xdr:to>
      <xdr:col>85</xdr:col>
      <xdr:colOff>177800</xdr:colOff>
      <xdr:row>79</xdr:row>
      <xdr:rowOff>6350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57785</xdr:rowOff>
    </xdr:from>
    <xdr:to>
      <xdr:col>81</xdr:col>
      <xdr:colOff>50800</xdr:colOff>
      <xdr:row>76</xdr:row>
      <xdr:rowOff>143510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08798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33655</xdr:rowOff>
    </xdr:from>
    <xdr:to>
      <xdr:col>81</xdr:col>
      <xdr:colOff>101600</xdr:colOff>
      <xdr:row>78</xdr:row>
      <xdr:rowOff>135255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126365</xdr:rowOff>
    </xdr:from>
    <xdr:ext cx="469265" cy="25908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350" y="13499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57785</xdr:rowOff>
    </xdr:from>
    <xdr:to>
      <xdr:col>76</xdr:col>
      <xdr:colOff>114300</xdr:colOff>
      <xdr:row>76</xdr:row>
      <xdr:rowOff>127635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08798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xdr:rowOff>
    </xdr:from>
    <xdr:to>
      <xdr:col>76</xdr:col>
      <xdr:colOff>165100</xdr:colOff>
      <xdr:row>78</xdr:row>
      <xdr:rowOff>107315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98425</xdr:rowOff>
    </xdr:from>
    <xdr:ext cx="469265" cy="2584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350" y="13471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130175</xdr:rowOff>
    </xdr:from>
    <xdr:to>
      <xdr:col>71</xdr:col>
      <xdr:colOff>177800</xdr:colOff>
      <xdr:row>76</xdr:row>
      <xdr:rowOff>127635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298892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157480</xdr:rowOff>
    </xdr:from>
    <xdr:to>
      <xdr:col>72</xdr:col>
      <xdr:colOff>38100</xdr:colOff>
      <xdr:row>78</xdr:row>
      <xdr:rowOff>87630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78740</xdr:rowOff>
    </xdr:from>
    <xdr:ext cx="469265"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350" y="13451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103505</xdr:rowOff>
    </xdr:from>
    <xdr:to>
      <xdr:col>67</xdr:col>
      <xdr:colOff>101600</xdr:colOff>
      <xdr:row>79</xdr:row>
      <xdr:rowOff>33655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24765</xdr:rowOff>
    </xdr:from>
    <xdr:ext cx="37846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70" y="13569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139700</xdr:rowOff>
    </xdr:from>
    <xdr:to>
      <xdr:col>85</xdr:col>
      <xdr:colOff>177800</xdr:colOff>
      <xdr:row>78</xdr:row>
      <xdr:rowOff>69850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162560</xdr:rowOff>
    </xdr:from>
    <xdr:ext cx="469900" cy="259080"/>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19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92075</xdr:rowOff>
    </xdr:from>
    <xdr:to>
      <xdr:col>81</xdr:col>
      <xdr:colOff>101600</xdr:colOff>
      <xdr:row>77</xdr:row>
      <xdr:rowOff>22225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1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38735</xdr:rowOff>
    </xdr:from>
    <xdr:ext cx="46926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350" y="12897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6985</xdr:rowOff>
    </xdr:from>
    <xdr:to>
      <xdr:col>76</xdr:col>
      <xdr:colOff>165100</xdr:colOff>
      <xdr:row>76</xdr:row>
      <xdr:rowOff>109220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74</xdr:row>
      <xdr:rowOff>125095</xdr:rowOff>
    </xdr:from>
    <xdr:ext cx="469265" cy="2584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350" y="12812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76835</xdr:rowOff>
    </xdr:from>
    <xdr:to>
      <xdr:col>72</xdr:col>
      <xdr:colOff>38100</xdr:colOff>
      <xdr:row>77</xdr:row>
      <xdr:rowOff>6985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23495</xdr:rowOff>
    </xdr:from>
    <xdr:ext cx="469265"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350" y="12882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79375</xdr:rowOff>
    </xdr:from>
    <xdr:to>
      <xdr:col>67</xdr:col>
      <xdr:colOff>101600</xdr:colOff>
      <xdr:row>76</xdr:row>
      <xdr:rowOff>9525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9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74</xdr:row>
      <xdr:rowOff>26035</xdr:rowOff>
    </xdr:from>
    <xdr:ext cx="469265"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350" y="12713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23495</xdr:rowOff>
    </xdr:from>
    <xdr:to>
      <xdr:col>85</xdr:col>
      <xdr:colOff>126365</xdr:colOff>
      <xdr:row>97</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3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143510</xdr:rowOff>
    </xdr:from>
    <xdr:ext cx="534670" cy="2584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139700</xdr:rowOff>
    </xdr:from>
    <xdr:to>
      <xdr:col>86</xdr:col>
      <xdr:colOff>25400</xdr:colOff>
      <xdr:row>97</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141605</xdr:rowOff>
    </xdr:from>
    <xdr:ext cx="534670" cy="259080"/>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82,095</a:t>
          </a:r>
          <a:endParaRPr kumimoji="1" lang="ja-JP" altLang="en-US" sz="1000" b="1">
            <a:latin typeface="ＭＳ Ｐゴシック"/>
          </a:endParaRPr>
        </a:p>
      </xdr:txBody>
    </xdr:sp>
    <xdr:clientData/>
  </xdr:oneCellAnchor>
  <xdr:twoCellAnchor>
    <xdr:from>
      <xdr:col>85</xdr:col>
      <xdr:colOff>38100</xdr:colOff>
      <xdr:row>90</xdr:row>
      <xdr:rowOff>23495</xdr:rowOff>
    </xdr:from>
    <xdr:to>
      <xdr:col>86</xdr:col>
      <xdr:colOff>25400</xdr:colOff>
      <xdr:row>90</xdr:row>
      <xdr:rowOff>23495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29210</xdr:rowOff>
    </xdr:from>
    <xdr:to>
      <xdr:col>85</xdr:col>
      <xdr:colOff>127000</xdr:colOff>
      <xdr:row>93</xdr:row>
      <xdr:rowOff>33655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59740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9525</xdr:rowOff>
    </xdr:from>
    <xdr:ext cx="534670" cy="2584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97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31115</xdr:rowOff>
    </xdr:from>
    <xdr:to>
      <xdr:col>85</xdr:col>
      <xdr:colOff>177800</xdr:colOff>
      <xdr:row>95</xdr:row>
      <xdr:rowOff>132715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27305</xdr:rowOff>
    </xdr:from>
    <xdr:to>
      <xdr:col>81</xdr:col>
      <xdr:colOff>50800</xdr:colOff>
      <xdr:row>93</xdr:row>
      <xdr:rowOff>33655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59721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67310</xdr:rowOff>
    </xdr:from>
    <xdr:to>
      <xdr:col>81</xdr:col>
      <xdr:colOff>101600</xdr:colOff>
      <xdr:row>95</xdr:row>
      <xdr:rowOff>168910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160020</xdr:rowOff>
    </xdr:from>
    <xdr:ext cx="534035"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3965" y="1644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128905</xdr:rowOff>
    </xdr:from>
    <xdr:to>
      <xdr:col>76</xdr:col>
      <xdr:colOff>114300</xdr:colOff>
      <xdr:row>93</xdr:row>
      <xdr:rowOff>27305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590230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74930</xdr:rowOff>
    </xdr:from>
    <xdr:to>
      <xdr:col>76</xdr:col>
      <xdr:colOff>165100</xdr:colOff>
      <xdr:row>96</xdr:row>
      <xdr:rowOff>4445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167005</xdr:rowOff>
    </xdr:from>
    <xdr:ext cx="534035" cy="2584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4965" y="16454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36830</xdr:rowOff>
    </xdr:from>
    <xdr:to>
      <xdr:col>71</xdr:col>
      <xdr:colOff>177800</xdr:colOff>
      <xdr:row>92</xdr:row>
      <xdr:rowOff>128905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581023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55245</xdr:rowOff>
    </xdr:from>
    <xdr:to>
      <xdr:col>72</xdr:col>
      <xdr:colOff>38100</xdr:colOff>
      <xdr:row>95</xdr:row>
      <xdr:rowOff>156845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147955</xdr:rowOff>
    </xdr:from>
    <xdr:ext cx="534035" cy="2584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5965" y="16435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41275</xdr:rowOff>
    </xdr:from>
    <xdr:to>
      <xdr:col>67</xdr:col>
      <xdr:colOff>101600</xdr:colOff>
      <xdr:row>95</xdr:row>
      <xdr:rowOff>143510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133985</xdr:rowOff>
    </xdr:from>
    <xdr:ext cx="534035" cy="2584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6965" y="16421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92</xdr:row>
      <xdr:rowOff>149860</xdr:rowOff>
    </xdr:from>
    <xdr:to>
      <xdr:col>85</xdr:col>
      <xdr:colOff>177800</xdr:colOff>
      <xdr:row>93</xdr:row>
      <xdr:rowOff>80010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59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1270</xdr:rowOff>
    </xdr:from>
    <xdr:ext cx="534670" cy="259080"/>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774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154940</xdr:rowOff>
    </xdr:from>
    <xdr:to>
      <xdr:col>81</xdr:col>
      <xdr:colOff>101600</xdr:colOff>
      <xdr:row>93</xdr:row>
      <xdr:rowOff>84455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5928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100965</xdr:rowOff>
    </xdr:from>
    <xdr:ext cx="534035" cy="2584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5702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147955</xdr:rowOff>
    </xdr:from>
    <xdr:to>
      <xdr:col>76</xdr:col>
      <xdr:colOff>165100</xdr:colOff>
      <xdr:row>93</xdr:row>
      <xdr:rowOff>78105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59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94615</xdr:rowOff>
    </xdr:from>
    <xdr:ext cx="53403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4965" y="15696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78105</xdr:rowOff>
    </xdr:from>
    <xdr:to>
      <xdr:col>72</xdr:col>
      <xdr:colOff>38100</xdr:colOff>
      <xdr:row>93</xdr:row>
      <xdr:rowOff>8255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58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24765</xdr:rowOff>
    </xdr:from>
    <xdr:ext cx="53403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5965" y="15626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157480</xdr:rowOff>
    </xdr:from>
    <xdr:to>
      <xdr:col>67</xdr:col>
      <xdr:colOff>101600</xdr:colOff>
      <xdr:row>92</xdr:row>
      <xdr:rowOff>87630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57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90</xdr:row>
      <xdr:rowOff>104140</xdr:rowOff>
    </xdr:from>
    <xdr:ext cx="53403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6965" y="15534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725" cy="2584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725"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725" cy="2584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6725" cy="25908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169545</xdr:rowOff>
    </xdr:from>
    <xdr:to>
      <xdr:col>116</xdr:col>
      <xdr:colOff>62865</xdr:colOff>
      <xdr:row>39</xdr:row>
      <xdr:rowOff>99060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304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118745</xdr:rowOff>
    </xdr:from>
    <xdr:ext cx="249555" cy="259080"/>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116205</xdr:rowOff>
    </xdr:from>
    <xdr:ext cx="469900" cy="259080"/>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4,509</a:t>
          </a:r>
          <a:endParaRPr kumimoji="1" lang="ja-JP" altLang="en-US" sz="1000" b="1">
            <a:latin typeface="ＭＳ Ｐゴシック"/>
          </a:endParaRPr>
        </a:p>
      </xdr:txBody>
    </xdr:sp>
    <xdr:clientData/>
  </xdr:oneCellAnchor>
  <xdr:twoCellAnchor>
    <xdr:from>
      <xdr:col>115</xdr:col>
      <xdr:colOff>165100</xdr:colOff>
      <xdr:row>30</xdr:row>
      <xdr:rowOff>169545</xdr:rowOff>
    </xdr:from>
    <xdr:to>
      <xdr:col>116</xdr:col>
      <xdr:colOff>152400</xdr:colOff>
      <xdr:row>30</xdr:row>
      <xdr:rowOff>169545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36195</xdr:rowOff>
    </xdr:from>
    <xdr:ext cx="378460" cy="259080"/>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2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13335</xdr:rowOff>
    </xdr:from>
    <xdr:to>
      <xdr:col>116</xdr:col>
      <xdr:colOff>114300</xdr:colOff>
      <xdr:row>39</xdr:row>
      <xdr:rowOff>114935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27305</xdr:rowOff>
    </xdr:from>
    <xdr:to>
      <xdr:col>112</xdr:col>
      <xdr:colOff>38100</xdr:colOff>
      <xdr:row>39</xdr:row>
      <xdr:rowOff>128905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145415</xdr:rowOff>
    </xdr:from>
    <xdr:ext cx="313690" cy="2584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455" y="64890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38100</xdr:rowOff>
    </xdr:from>
    <xdr:to>
      <xdr:col>107</xdr:col>
      <xdr:colOff>101600</xdr:colOff>
      <xdr:row>39</xdr:row>
      <xdr:rowOff>139700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156210</xdr:rowOff>
    </xdr:from>
    <xdr:ext cx="313690" cy="2584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455" y="649986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27305</xdr:rowOff>
    </xdr:from>
    <xdr:to>
      <xdr:col>102</xdr:col>
      <xdr:colOff>165100</xdr:colOff>
      <xdr:row>39</xdr:row>
      <xdr:rowOff>128905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145415</xdr:rowOff>
    </xdr:from>
    <xdr:ext cx="313690" cy="2584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455" y="64890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109855</xdr:rowOff>
    </xdr:from>
    <xdr:ext cx="378460" cy="2584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70" y="6453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163195</xdr:rowOff>
    </xdr:from>
    <xdr:ext cx="249555" cy="259080"/>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・総務費は、住民一人当たり</a:t>
          </a:r>
          <a:r>
            <a:rPr kumimoji="1" lang="en-US" altLang="ja-JP" sz="1300">
              <a:latin typeface="ＭＳ Ｐゴシック"/>
              <a:ea typeface="ＭＳ Ｐゴシック"/>
            </a:rPr>
            <a:t>77,230</a:t>
          </a:r>
          <a:r>
            <a:rPr kumimoji="1" lang="ja-JP" altLang="en-US" sz="1300">
              <a:latin typeface="ＭＳ Ｐゴシック"/>
              <a:ea typeface="ＭＳ Ｐゴシック"/>
            </a:rPr>
            <a:t>円となっており、前年度と比べて</a:t>
          </a:r>
          <a:r>
            <a:rPr kumimoji="1" lang="en-US" altLang="ja-JP" sz="1300">
              <a:latin typeface="ＭＳ Ｐゴシック"/>
              <a:ea typeface="ＭＳ Ｐゴシック"/>
            </a:rPr>
            <a:t>48.0</a:t>
          </a:r>
          <a:r>
            <a:rPr kumimoji="1" lang="ja-JP" altLang="en-US" sz="1300">
              <a:latin typeface="ＭＳ Ｐゴシック"/>
              <a:ea typeface="ＭＳ Ｐゴシック"/>
            </a:rPr>
            <a:t>％減少している。これは、特別定額給付金事業（新型コロナウイルス感染症対策）による減少が主な要因である。</a:t>
          </a:r>
        </a:p>
        <a:p>
          <a:r>
            <a:rPr kumimoji="1" lang="ja-JP" altLang="en-US" sz="1300">
              <a:latin typeface="ＭＳ Ｐゴシック"/>
              <a:ea typeface="ＭＳ Ｐゴシック"/>
            </a:rPr>
            <a:t>・民生費は、住民一人当たり</a:t>
          </a:r>
          <a:r>
            <a:rPr kumimoji="1" lang="en-US" altLang="ja-JP" sz="1300">
              <a:latin typeface="ＭＳ Ｐゴシック"/>
              <a:ea typeface="ＭＳ Ｐゴシック"/>
            </a:rPr>
            <a:t>229,094</a:t>
          </a:r>
          <a:r>
            <a:rPr kumimoji="1" lang="ja-JP" altLang="en-US" sz="1300">
              <a:latin typeface="ＭＳ Ｐゴシック"/>
              <a:ea typeface="ＭＳ Ｐゴシック"/>
            </a:rPr>
            <a:t>円となっており、前年度と比べて</a:t>
          </a:r>
          <a:r>
            <a:rPr kumimoji="1" lang="en-US" altLang="ja-JP" sz="1300">
              <a:latin typeface="ＭＳ Ｐゴシック"/>
              <a:ea typeface="ＭＳ Ｐゴシック"/>
            </a:rPr>
            <a:t>13.6</a:t>
          </a:r>
          <a:r>
            <a:rPr kumimoji="1" lang="ja-JP" altLang="en-US" sz="1300">
              <a:latin typeface="ＭＳ Ｐゴシック"/>
              <a:ea typeface="ＭＳ Ｐゴシック"/>
            </a:rPr>
            <a:t>％増加している。これは、子育て世帯への臨時特別給付金事業（新型コロナウイルス感染症対策）や住民税非課税世帯等臨時特別給付金支給事業（新型コロナウイルス感染症対策）が増加したこと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・労働費は、住民一人当たり</a:t>
          </a:r>
          <a:r>
            <a:rPr kumimoji="1" lang="en-US" altLang="ja-JP" sz="1300">
              <a:latin typeface="ＭＳ Ｐゴシック"/>
              <a:ea typeface="ＭＳ Ｐゴシック"/>
            </a:rPr>
            <a:t>1,658</a:t>
          </a:r>
          <a:r>
            <a:rPr kumimoji="1" lang="ja-JP" altLang="en-US" sz="1300">
              <a:latin typeface="ＭＳ Ｐゴシック"/>
              <a:ea typeface="ＭＳ Ｐゴシック"/>
            </a:rPr>
            <a:t>円となっており、前年度と比べて</a:t>
          </a:r>
          <a:r>
            <a:rPr kumimoji="1" lang="en-US" altLang="ja-JP" sz="1300">
              <a:latin typeface="ＭＳ Ｐゴシック"/>
              <a:ea typeface="ＭＳ Ｐゴシック"/>
            </a:rPr>
            <a:t>44.4</a:t>
          </a:r>
          <a:r>
            <a:rPr kumimoji="1" lang="ja-JP" altLang="en-US" sz="1300">
              <a:latin typeface="ＭＳ Ｐゴシック"/>
              <a:ea typeface="ＭＳ Ｐゴシック"/>
            </a:rPr>
            <a:t>％増加している。これは、緊急雇用創出事業（新型コロナウイルス感染症対策）による増加が主な要因である。</a:t>
          </a:r>
        </a:p>
        <a:p>
          <a:r>
            <a:rPr kumimoji="1" lang="ja-JP" altLang="en-US" sz="1300">
              <a:latin typeface="ＭＳ Ｐゴシック"/>
              <a:ea typeface="ＭＳ Ｐゴシック"/>
            </a:rPr>
            <a:t>・商工費は、住民一人当たり</a:t>
          </a:r>
          <a:r>
            <a:rPr kumimoji="1" lang="en-US" altLang="ja-JP" sz="1300">
              <a:latin typeface="ＭＳ Ｐゴシック"/>
              <a:ea typeface="ＭＳ Ｐゴシック"/>
            </a:rPr>
            <a:t>55,567</a:t>
          </a:r>
          <a:r>
            <a:rPr kumimoji="1" lang="ja-JP" altLang="en-US" sz="1300">
              <a:latin typeface="ＭＳ Ｐゴシック"/>
              <a:ea typeface="ＭＳ Ｐゴシック"/>
            </a:rPr>
            <a:t>円となっており、前年度と比べて</a:t>
          </a:r>
          <a:r>
            <a:rPr kumimoji="1" lang="en-US" altLang="ja-JP" sz="1300">
              <a:latin typeface="ＭＳ Ｐゴシック"/>
              <a:ea typeface="ＭＳ Ｐゴシック"/>
            </a:rPr>
            <a:t>28.6</a:t>
          </a:r>
          <a:r>
            <a:rPr kumimoji="1" lang="ja-JP" altLang="en-US" sz="1300">
              <a:latin typeface="ＭＳ Ｐゴシック"/>
              <a:ea typeface="ＭＳ Ｐゴシック"/>
            </a:rPr>
            <a:t>％増加している。これは、まん延防止等重点措置に伴う協力金給付事業（新型コロナウイルス感染症対策）、地元事業者事業継続支援事業（新型コロナウイルス感染症対策）による増加が主な要因である。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・消防費は、住民一人当たり</a:t>
          </a:r>
          <a:r>
            <a:rPr kumimoji="1" lang="en-US" altLang="ja-JP" sz="1300">
              <a:latin typeface="ＭＳ Ｐゴシック"/>
              <a:ea typeface="ＭＳ Ｐゴシック"/>
            </a:rPr>
            <a:t>19,668</a:t>
          </a:r>
          <a:r>
            <a:rPr kumimoji="1" lang="ja-JP" altLang="en-US" sz="1300">
              <a:latin typeface="ＭＳ Ｐゴシック"/>
              <a:ea typeface="ＭＳ Ｐゴシック"/>
            </a:rPr>
            <a:t>円となっており、前年度と比べて</a:t>
          </a:r>
          <a:r>
            <a:rPr kumimoji="1" lang="en-US" altLang="ja-JP" sz="1300">
              <a:latin typeface="ＭＳ Ｐゴシック"/>
              <a:ea typeface="ＭＳ Ｐゴシック"/>
            </a:rPr>
            <a:t>7.1</a:t>
          </a:r>
          <a:r>
            <a:rPr kumimoji="1" lang="ja-JP" altLang="en-US" sz="1300">
              <a:latin typeface="ＭＳ Ｐゴシック"/>
              <a:ea typeface="ＭＳ Ｐゴシック"/>
            </a:rPr>
            <a:t>％増加している。これは津波避難施設整備事業や高機能消防指令システム中間更新整備事業による増加が主な要因である。</a:t>
          </a:r>
        </a:p>
        <a:p>
          <a:r>
            <a:rPr kumimoji="1" lang="ja-JP" altLang="en-US" sz="1300">
              <a:latin typeface="ＭＳ Ｐゴシック"/>
              <a:ea typeface="ＭＳ Ｐゴシック"/>
            </a:rPr>
            <a:t>・公債費は、住民一人当たり</a:t>
          </a:r>
          <a:r>
            <a:rPr kumimoji="1" lang="en-US" altLang="ja-JP" sz="1300">
              <a:latin typeface="ＭＳ Ｐゴシック"/>
              <a:ea typeface="ＭＳ Ｐゴシック"/>
            </a:rPr>
            <a:t>54,793</a:t>
          </a:r>
          <a:r>
            <a:rPr kumimoji="1" lang="ja-JP" altLang="en-US" sz="1300">
              <a:latin typeface="ＭＳ Ｐゴシック"/>
              <a:ea typeface="ＭＳ Ｐゴシック"/>
            </a:rPr>
            <a:t>円と、類似団体中でも高い水準となっているが、今後も市債発行額を元金償還額以内に抑制することにより公債費の抑制に努める。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は、合併後の長期的な見通しをもとに、財政健全化の取組を着実に実行したことによる決算剰余金を中心に積み立ててきており、令和３年度は繰越金の増による積立額の増により基金残高は令和２年度と同額となった。今後は新型コロナウイルス感染症の感染拡大防止対策と地域経済対策の両方を見据えた施策等を行っていく中で、収支の安定性を保つため、歳入歳出での行財政改革を進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令和３年度決算において、全ての会計で赤字は生じていない。国民健康保険特別会計においては、医療費推計の減少等による国民健康保険事業費納付金の減等により実質黒字額が増加している。</a:t>
          </a:r>
        </a:p>
        <a:p>
          <a:r>
            <a:rPr kumimoji="1" lang="ja-JP" altLang="en-US" sz="1400">
              <a:latin typeface="ＭＳ ゴシック"/>
              <a:ea typeface="ＭＳ ゴシック"/>
            </a:rPr>
            <a:t>連結実質黒字額は増加しているが、今後も超高齢社会の加速による社会保障関係経費の増加や、新型コロナウイルス感染症の感染拡大防止対策と地域経済対策の両方を見据えた施策を行っていく必要があるため、市税の課税客体の把握に努めながら、使用料等も含めた収納率向上を図り、自主財源を確保するとともに、歳出の見直しなど各会計で適正な財政運営、企業経営を行う必要があ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88;&#27770;&#31639;/&#36001;&#25919;&#27604;&#36611;&#20998;&#26512;&#34920;&#12539;&#27507;&#20986;&#27604;&#36611;&#20998;&#26512;&#34920;/&#20196;&#21644;&#65299;&#24180;&#24230;&#27770;&#31639;/07%20&#12501;&#12449;&#12452;&#12523;&#32080;&#21512;&#20381;&#38972;&#21450;&#12403;&#20998;&#26512;&#20381;&#38972;/02%20&#30476;&#22238;&#31572;/02%20&#12480;&#12454;&#12531;&#12525;&#12540;&#12489;&#20998;/&#12480;&#12454;&#12531;&#12525;&#12540;&#12489;&#12304;&#36001;&#25919;&#29366;&#27841;&#36039;&#26009;&#38598;&#12305;_452033_&#24310;&#2371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9.3000000000000007</v>
          </cell>
          <cell r="CV51">
            <v>4</v>
          </cell>
        </row>
        <row r="53">
          <cell r="BP53">
            <v>54.4</v>
          </cell>
          <cell r="BX53">
            <v>55.9</v>
          </cell>
          <cell r="CF53">
            <v>56.8</v>
          </cell>
          <cell r="CN53">
            <v>58.1</v>
          </cell>
          <cell r="CV53">
            <v>59.2</v>
          </cell>
        </row>
        <row r="55">
          <cell r="AN55" t="str">
            <v>類似団体内平均値</v>
          </cell>
          <cell r="BP55">
            <v>12.2</v>
          </cell>
          <cell r="BX55">
            <v>5</v>
          </cell>
          <cell r="CF55">
            <v>5.4</v>
          </cell>
          <cell r="CN55">
            <v>3.9</v>
          </cell>
          <cell r="CV55">
            <v>0</v>
          </cell>
        </row>
        <row r="57">
          <cell r="BP57">
            <v>61.2</v>
          </cell>
          <cell r="BX57">
            <v>61.6</v>
          </cell>
          <cell r="CF57">
            <v>62.5</v>
          </cell>
          <cell r="CN57">
            <v>63.1</v>
          </cell>
          <cell r="CV57">
            <v>63</v>
          </cell>
        </row>
        <row r="72">
          <cell r="BP72" t="str">
            <v>H29</v>
          </cell>
          <cell r="BX72" t="str">
            <v>H30</v>
          </cell>
          <cell r="CF72" t="str">
            <v>R01</v>
          </cell>
          <cell r="CN72" t="str">
            <v>R02</v>
          </cell>
          <cell r="CV72" t="str">
            <v>R03</v>
          </cell>
        </row>
        <row r="73">
          <cell r="AN73" t="str">
            <v>当該団体値</v>
          </cell>
          <cell r="BP73">
            <v>9.3000000000000007</v>
          </cell>
          <cell r="CV73">
            <v>4</v>
          </cell>
        </row>
        <row r="75">
          <cell r="BP75">
            <v>10.199999999999999</v>
          </cell>
          <cell r="BX75">
            <v>9.8000000000000007</v>
          </cell>
          <cell r="CF75">
            <v>8.9</v>
          </cell>
          <cell r="CN75">
            <v>8.1</v>
          </cell>
          <cell r="CV75">
            <v>7.7</v>
          </cell>
        </row>
        <row r="77">
          <cell r="AN77" t="str">
            <v>類似団体内平均値</v>
          </cell>
          <cell r="BP77">
            <v>12.2</v>
          </cell>
          <cell r="BX77">
            <v>5</v>
          </cell>
          <cell r="CF77">
            <v>5.4</v>
          </cell>
          <cell r="CN77">
            <v>3.9</v>
          </cell>
          <cell r="CV77">
            <v>0</v>
          </cell>
        </row>
        <row r="79">
          <cell r="BP79">
            <v>4.8</v>
          </cell>
          <cell r="BX79">
            <v>4.5</v>
          </cell>
          <cell r="CF79">
            <v>4.2</v>
          </cell>
          <cell r="CN79">
            <v>4.2</v>
          </cell>
          <cell r="CV79">
            <v>4.5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14" t="s">
        <v>122</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2"/>
      <c r="DK1" s="2"/>
      <c r="DL1" s="2"/>
      <c r="DM1" s="2"/>
      <c r="DN1" s="2"/>
      <c r="DO1" s="2"/>
    </row>
    <row r="2" spans="1:119" ht="24">
      <c r="B2" s="3" t="s">
        <v>125</v>
      </c>
      <c r="C2" s="3"/>
      <c r="D2" s="9"/>
    </row>
    <row r="3" spans="1:119" ht="18.75" customHeight="1">
      <c r="A3" s="2"/>
      <c r="B3" s="467" t="s">
        <v>126</v>
      </c>
      <c r="C3" s="468"/>
      <c r="D3" s="468"/>
      <c r="E3" s="469"/>
      <c r="F3" s="469"/>
      <c r="G3" s="469"/>
      <c r="H3" s="469"/>
      <c r="I3" s="469"/>
      <c r="J3" s="469"/>
      <c r="K3" s="469"/>
      <c r="L3" s="469" t="s">
        <v>129</v>
      </c>
      <c r="M3" s="469"/>
      <c r="N3" s="469"/>
      <c r="O3" s="469"/>
      <c r="P3" s="469"/>
      <c r="Q3" s="469"/>
      <c r="R3" s="476"/>
      <c r="S3" s="476"/>
      <c r="T3" s="476"/>
      <c r="U3" s="476"/>
      <c r="V3" s="477"/>
      <c r="W3" s="318" t="s">
        <v>131</v>
      </c>
      <c r="X3" s="319"/>
      <c r="Y3" s="319"/>
      <c r="Z3" s="319"/>
      <c r="AA3" s="319"/>
      <c r="AB3" s="468"/>
      <c r="AC3" s="476" t="s">
        <v>132</v>
      </c>
      <c r="AD3" s="319"/>
      <c r="AE3" s="319"/>
      <c r="AF3" s="319"/>
      <c r="AG3" s="319"/>
      <c r="AH3" s="319"/>
      <c r="AI3" s="319"/>
      <c r="AJ3" s="319"/>
      <c r="AK3" s="319"/>
      <c r="AL3" s="320"/>
      <c r="AM3" s="318" t="s">
        <v>133</v>
      </c>
      <c r="AN3" s="319"/>
      <c r="AO3" s="319"/>
      <c r="AP3" s="319"/>
      <c r="AQ3" s="319"/>
      <c r="AR3" s="319"/>
      <c r="AS3" s="319"/>
      <c r="AT3" s="319"/>
      <c r="AU3" s="319"/>
      <c r="AV3" s="319"/>
      <c r="AW3" s="319"/>
      <c r="AX3" s="320"/>
      <c r="AY3" s="315" t="s">
        <v>10</v>
      </c>
      <c r="AZ3" s="316"/>
      <c r="BA3" s="316"/>
      <c r="BB3" s="316"/>
      <c r="BC3" s="316"/>
      <c r="BD3" s="316"/>
      <c r="BE3" s="316"/>
      <c r="BF3" s="316"/>
      <c r="BG3" s="316"/>
      <c r="BH3" s="316"/>
      <c r="BI3" s="316"/>
      <c r="BJ3" s="316"/>
      <c r="BK3" s="316"/>
      <c r="BL3" s="316"/>
      <c r="BM3" s="317"/>
      <c r="BN3" s="318" t="s">
        <v>137</v>
      </c>
      <c r="BO3" s="319"/>
      <c r="BP3" s="319"/>
      <c r="BQ3" s="319"/>
      <c r="BR3" s="319"/>
      <c r="BS3" s="319"/>
      <c r="BT3" s="319"/>
      <c r="BU3" s="320"/>
      <c r="BV3" s="318" t="s">
        <v>5</v>
      </c>
      <c r="BW3" s="319"/>
      <c r="BX3" s="319"/>
      <c r="BY3" s="319"/>
      <c r="BZ3" s="319"/>
      <c r="CA3" s="319"/>
      <c r="CB3" s="319"/>
      <c r="CC3" s="320"/>
      <c r="CD3" s="315" t="s">
        <v>10</v>
      </c>
      <c r="CE3" s="316"/>
      <c r="CF3" s="316"/>
      <c r="CG3" s="316"/>
      <c r="CH3" s="316"/>
      <c r="CI3" s="316"/>
      <c r="CJ3" s="316"/>
      <c r="CK3" s="316"/>
      <c r="CL3" s="316"/>
      <c r="CM3" s="316"/>
      <c r="CN3" s="316"/>
      <c r="CO3" s="316"/>
      <c r="CP3" s="316"/>
      <c r="CQ3" s="316"/>
      <c r="CR3" s="316"/>
      <c r="CS3" s="317"/>
      <c r="CT3" s="318" t="s">
        <v>138</v>
      </c>
      <c r="CU3" s="319"/>
      <c r="CV3" s="319"/>
      <c r="CW3" s="319"/>
      <c r="CX3" s="319"/>
      <c r="CY3" s="319"/>
      <c r="CZ3" s="319"/>
      <c r="DA3" s="320"/>
      <c r="DB3" s="318" t="s">
        <v>140</v>
      </c>
      <c r="DC3" s="319"/>
      <c r="DD3" s="319"/>
      <c r="DE3" s="319"/>
      <c r="DF3" s="319"/>
      <c r="DG3" s="319"/>
      <c r="DH3" s="319"/>
      <c r="DI3" s="320"/>
    </row>
    <row r="4" spans="1:119" ht="18.75" customHeight="1">
      <c r="A4" s="2"/>
      <c r="B4" s="470"/>
      <c r="C4" s="471"/>
      <c r="D4" s="471"/>
      <c r="E4" s="472"/>
      <c r="F4" s="472"/>
      <c r="G4" s="472"/>
      <c r="H4" s="472"/>
      <c r="I4" s="472"/>
      <c r="J4" s="472"/>
      <c r="K4" s="472"/>
      <c r="L4" s="472"/>
      <c r="M4" s="472"/>
      <c r="N4" s="472"/>
      <c r="O4" s="472"/>
      <c r="P4" s="472"/>
      <c r="Q4" s="472"/>
      <c r="R4" s="478"/>
      <c r="S4" s="478"/>
      <c r="T4" s="478"/>
      <c r="U4" s="478"/>
      <c r="V4" s="479"/>
      <c r="W4" s="482"/>
      <c r="X4" s="461"/>
      <c r="Y4" s="461"/>
      <c r="Z4" s="461"/>
      <c r="AA4" s="461"/>
      <c r="AB4" s="471"/>
      <c r="AC4" s="478"/>
      <c r="AD4" s="461"/>
      <c r="AE4" s="461"/>
      <c r="AF4" s="461"/>
      <c r="AG4" s="461"/>
      <c r="AH4" s="461"/>
      <c r="AI4" s="461"/>
      <c r="AJ4" s="461"/>
      <c r="AK4" s="461"/>
      <c r="AL4" s="485"/>
      <c r="AM4" s="483"/>
      <c r="AN4" s="484"/>
      <c r="AO4" s="484"/>
      <c r="AP4" s="484"/>
      <c r="AQ4" s="484"/>
      <c r="AR4" s="484"/>
      <c r="AS4" s="484"/>
      <c r="AT4" s="484"/>
      <c r="AU4" s="484"/>
      <c r="AV4" s="484"/>
      <c r="AW4" s="484"/>
      <c r="AX4" s="486"/>
      <c r="AY4" s="321" t="s">
        <v>141</v>
      </c>
      <c r="AZ4" s="322"/>
      <c r="BA4" s="322"/>
      <c r="BB4" s="322"/>
      <c r="BC4" s="322"/>
      <c r="BD4" s="322"/>
      <c r="BE4" s="322"/>
      <c r="BF4" s="322"/>
      <c r="BG4" s="322"/>
      <c r="BH4" s="322"/>
      <c r="BI4" s="322"/>
      <c r="BJ4" s="322"/>
      <c r="BK4" s="322"/>
      <c r="BL4" s="322"/>
      <c r="BM4" s="323"/>
      <c r="BN4" s="324">
        <v>75934099</v>
      </c>
      <c r="BO4" s="325"/>
      <c r="BP4" s="325"/>
      <c r="BQ4" s="325"/>
      <c r="BR4" s="325"/>
      <c r="BS4" s="325"/>
      <c r="BT4" s="325"/>
      <c r="BU4" s="326"/>
      <c r="BV4" s="324">
        <v>77776083</v>
      </c>
      <c r="BW4" s="325"/>
      <c r="BX4" s="325"/>
      <c r="BY4" s="325"/>
      <c r="BZ4" s="325"/>
      <c r="CA4" s="325"/>
      <c r="CB4" s="325"/>
      <c r="CC4" s="326"/>
      <c r="CD4" s="327" t="s">
        <v>143</v>
      </c>
      <c r="CE4" s="328"/>
      <c r="CF4" s="328"/>
      <c r="CG4" s="328"/>
      <c r="CH4" s="328"/>
      <c r="CI4" s="328"/>
      <c r="CJ4" s="328"/>
      <c r="CK4" s="328"/>
      <c r="CL4" s="328"/>
      <c r="CM4" s="328"/>
      <c r="CN4" s="328"/>
      <c r="CO4" s="328"/>
      <c r="CP4" s="328"/>
      <c r="CQ4" s="328"/>
      <c r="CR4" s="328"/>
      <c r="CS4" s="329"/>
      <c r="CT4" s="330">
        <v>7.7</v>
      </c>
      <c r="CU4" s="331"/>
      <c r="CV4" s="331"/>
      <c r="CW4" s="331"/>
      <c r="CX4" s="331"/>
      <c r="CY4" s="331"/>
      <c r="CZ4" s="331"/>
      <c r="DA4" s="332"/>
      <c r="DB4" s="330">
        <v>6.6</v>
      </c>
      <c r="DC4" s="331"/>
      <c r="DD4" s="331"/>
      <c r="DE4" s="331"/>
      <c r="DF4" s="331"/>
      <c r="DG4" s="331"/>
      <c r="DH4" s="331"/>
      <c r="DI4" s="332"/>
    </row>
    <row r="5" spans="1:119" ht="18.75" customHeight="1">
      <c r="A5" s="2"/>
      <c r="B5" s="473"/>
      <c r="C5" s="474"/>
      <c r="D5" s="474"/>
      <c r="E5" s="475"/>
      <c r="F5" s="475"/>
      <c r="G5" s="475"/>
      <c r="H5" s="475"/>
      <c r="I5" s="475"/>
      <c r="J5" s="475"/>
      <c r="K5" s="475"/>
      <c r="L5" s="475"/>
      <c r="M5" s="475"/>
      <c r="N5" s="475"/>
      <c r="O5" s="475"/>
      <c r="P5" s="475"/>
      <c r="Q5" s="475"/>
      <c r="R5" s="480"/>
      <c r="S5" s="480"/>
      <c r="T5" s="480"/>
      <c r="U5" s="480"/>
      <c r="V5" s="481"/>
      <c r="W5" s="483"/>
      <c r="X5" s="484"/>
      <c r="Y5" s="484"/>
      <c r="Z5" s="484"/>
      <c r="AA5" s="484"/>
      <c r="AB5" s="474"/>
      <c r="AC5" s="480"/>
      <c r="AD5" s="484"/>
      <c r="AE5" s="484"/>
      <c r="AF5" s="484"/>
      <c r="AG5" s="484"/>
      <c r="AH5" s="484"/>
      <c r="AI5" s="484"/>
      <c r="AJ5" s="484"/>
      <c r="AK5" s="484"/>
      <c r="AL5" s="486"/>
      <c r="AM5" s="333" t="s">
        <v>144</v>
      </c>
      <c r="AN5" s="334"/>
      <c r="AO5" s="334"/>
      <c r="AP5" s="334"/>
      <c r="AQ5" s="334"/>
      <c r="AR5" s="334"/>
      <c r="AS5" s="334"/>
      <c r="AT5" s="335"/>
      <c r="AU5" s="336" t="s">
        <v>72</v>
      </c>
      <c r="AV5" s="337"/>
      <c r="AW5" s="337"/>
      <c r="AX5" s="337"/>
      <c r="AY5" s="338" t="s">
        <v>134</v>
      </c>
      <c r="AZ5" s="339"/>
      <c r="BA5" s="339"/>
      <c r="BB5" s="339"/>
      <c r="BC5" s="339"/>
      <c r="BD5" s="339"/>
      <c r="BE5" s="339"/>
      <c r="BF5" s="339"/>
      <c r="BG5" s="339"/>
      <c r="BH5" s="339"/>
      <c r="BI5" s="339"/>
      <c r="BJ5" s="339"/>
      <c r="BK5" s="339"/>
      <c r="BL5" s="339"/>
      <c r="BM5" s="340"/>
      <c r="BN5" s="341">
        <v>71960873</v>
      </c>
      <c r="BO5" s="342"/>
      <c r="BP5" s="342"/>
      <c r="BQ5" s="342"/>
      <c r="BR5" s="342"/>
      <c r="BS5" s="342"/>
      <c r="BT5" s="342"/>
      <c r="BU5" s="343"/>
      <c r="BV5" s="341">
        <v>75003441</v>
      </c>
      <c r="BW5" s="342"/>
      <c r="BX5" s="342"/>
      <c r="BY5" s="342"/>
      <c r="BZ5" s="342"/>
      <c r="CA5" s="342"/>
      <c r="CB5" s="342"/>
      <c r="CC5" s="343"/>
      <c r="CD5" s="344" t="s">
        <v>146</v>
      </c>
      <c r="CE5" s="345"/>
      <c r="CF5" s="345"/>
      <c r="CG5" s="345"/>
      <c r="CH5" s="345"/>
      <c r="CI5" s="345"/>
      <c r="CJ5" s="345"/>
      <c r="CK5" s="345"/>
      <c r="CL5" s="345"/>
      <c r="CM5" s="345"/>
      <c r="CN5" s="345"/>
      <c r="CO5" s="345"/>
      <c r="CP5" s="345"/>
      <c r="CQ5" s="345"/>
      <c r="CR5" s="345"/>
      <c r="CS5" s="346"/>
      <c r="CT5" s="347">
        <v>89.2</v>
      </c>
      <c r="CU5" s="348"/>
      <c r="CV5" s="348"/>
      <c r="CW5" s="348"/>
      <c r="CX5" s="348"/>
      <c r="CY5" s="348"/>
      <c r="CZ5" s="348"/>
      <c r="DA5" s="349"/>
      <c r="DB5" s="347">
        <v>92.8</v>
      </c>
      <c r="DC5" s="348"/>
      <c r="DD5" s="348"/>
      <c r="DE5" s="348"/>
      <c r="DF5" s="348"/>
      <c r="DG5" s="348"/>
      <c r="DH5" s="348"/>
      <c r="DI5" s="349"/>
    </row>
    <row r="6" spans="1:119" ht="18.75" customHeight="1">
      <c r="A6" s="2"/>
      <c r="B6" s="487" t="s">
        <v>147</v>
      </c>
      <c r="C6" s="488"/>
      <c r="D6" s="488"/>
      <c r="E6" s="489"/>
      <c r="F6" s="489"/>
      <c r="G6" s="489"/>
      <c r="H6" s="489"/>
      <c r="I6" s="489"/>
      <c r="J6" s="489"/>
      <c r="K6" s="489"/>
      <c r="L6" s="489" t="s">
        <v>149</v>
      </c>
      <c r="M6" s="489"/>
      <c r="N6" s="489"/>
      <c r="O6" s="489"/>
      <c r="P6" s="489"/>
      <c r="Q6" s="489"/>
      <c r="R6" s="493"/>
      <c r="S6" s="493"/>
      <c r="T6" s="493"/>
      <c r="U6" s="493"/>
      <c r="V6" s="494"/>
      <c r="W6" s="497" t="s">
        <v>150</v>
      </c>
      <c r="X6" s="498"/>
      <c r="Y6" s="498"/>
      <c r="Z6" s="498"/>
      <c r="AA6" s="498"/>
      <c r="AB6" s="488"/>
      <c r="AC6" s="501" t="s">
        <v>124</v>
      </c>
      <c r="AD6" s="502"/>
      <c r="AE6" s="502"/>
      <c r="AF6" s="502"/>
      <c r="AG6" s="502"/>
      <c r="AH6" s="502"/>
      <c r="AI6" s="502"/>
      <c r="AJ6" s="502"/>
      <c r="AK6" s="502"/>
      <c r="AL6" s="503"/>
      <c r="AM6" s="333" t="s">
        <v>76</v>
      </c>
      <c r="AN6" s="334"/>
      <c r="AO6" s="334"/>
      <c r="AP6" s="334"/>
      <c r="AQ6" s="334"/>
      <c r="AR6" s="334"/>
      <c r="AS6" s="334"/>
      <c r="AT6" s="335"/>
      <c r="AU6" s="336" t="s">
        <v>72</v>
      </c>
      <c r="AV6" s="337"/>
      <c r="AW6" s="337"/>
      <c r="AX6" s="337"/>
      <c r="AY6" s="338" t="s">
        <v>153</v>
      </c>
      <c r="AZ6" s="339"/>
      <c r="BA6" s="339"/>
      <c r="BB6" s="339"/>
      <c r="BC6" s="339"/>
      <c r="BD6" s="339"/>
      <c r="BE6" s="339"/>
      <c r="BF6" s="339"/>
      <c r="BG6" s="339"/>
      <c r="BH6" s="339"/>
      <c r="BI6" s="339"/>
      <c r="BJ6" s="339"/>
      <c r="BK6" s="339"/>
      <c r="BL6" s="339"/>
      <c r="BM6" s="340"/>
      <c r="BN6" s="341">
        <v>3973226</v>
      </c>
      <c r="BO6" s="342"/>
      <c r="BP6" s="342"/>
      <c r="BQ6" s="342"/>
      <c r="BR6" s="342"/>
      <c r="BS6" s="342"/>
      <c r="BT6" s="342"/>
      <c r="BU6" s="343"/>
      <c r="BV6" s="341">
        <v>2772642</v>
      </c>
      <c r="BW6" s="342"/>
      <c r="BX6" s="342"/>
      <c r="BY6" s="342"/>
      <c r="BZ6" s="342"/>
      <c r="CA6" s="342"/>
      <c r="CB6" s="342"/>
      <c r="CC6" s="343"/>
      <c r="CD6" s="344" t="s">
        <v>154</v>
      </c>
      <c r="CE6" s="345"/>
      <c r="CF6" s="345"/>
      <c r="CG6" s="345"/>
      <c r="CH6" s="345"/>
      <c r="CI6" s="345"/>
      <c r="CJ6" s="345"/>
      <c r="CK6" s="345"/>
      <c r="CL6" s="345"/>
      <c r="CM6" s="345"/>
      <c r="CN6" s="345"/>
      <c r="CO6" s="345"/>
      <c r="CP6" s="345"/>
      <c r="CQ6" s="345"/>
      <c r="CR6" s="345"/>
      <c r="CS6" s="346"/>
      <c r="CT6" s="350">
        <v>93.6</v>
      </c>
      <c r="CU6" s="351"/>
      <c r="CV6" s="351"/>
      <c r="CW6" s="351"/>
      <c r="CX6" s="351"/>
      <c r="CY6" s="351"/>
      <c r="CZ6" s="351"/>
      <c r="DA6" s="352"/>
      <c r="DB6" s="350">
        <v>96.4</v>
      </c>
      <c r="DC6" s="351"/>
      <c r="DD6" s="351"/>
      <c r="DE6" s="351"/>
      <c r="DF6" s="351"/>
      <c r="DG6" s="351"/>
      <c r="DH6" s="351"/>
      <c r="DI6" s="352"/>
    </row>
    <row r="7" spans="1:119" ht="18.75" customHeight="1">
      <c r="A7" s="2"/>
      <c r="B7" s="470"/>
      <c r="C7" s="471"/>
      <c r="D7" s="471"/>
      <c r="E7" s="472"/>
      <c r="F7" s="472"/>
      <c r="G7" s="472"/>
      <c r="H7" s="472"/>
      <c r="I7" s="472"/>
      <c r="J7" s="472"/>
      <c r="K7" s="472"/>
      <c r="L7" s="472"/>
      <c r="M7" s="472"/>
      <c r="N7" s="472"/>
      <c r="O7" s="472"/>
      <c r="P7" s="472"/>
      <c r="Q7" s="472"/>
      <c r="R7" s="478"/>
      <c r="S7" s="478"/>
      <c r="T7" s="478"/>
      <c r="U7" s="478"/>
      <c r="V7" s="479"/>
      <c r="W7" s="482"/>
      <c r="X7" s="461"/>
      <c r="Y7" s="461"/>
      <c r="Z7" s="461"/>
      <c r="AA7" s="461"/>
      <c r="AB7" s="471"/>
      <c r="AC7" s="504"/>
      <c r="AD7" s="460"/>
      <c r="AE7" s="460"/>
      <c r="AF7" s="460"/>
      <c r="AG7" s="460"/>
      <c r="AH7" s="460"/>
      <c r="AI7" s="460"/>
      <c r="AJ7" s="460"/>
      <c r="AK7" s="460"/>
      <c r="AL7" s="505"/>
      <c r="AM7" s="333" t="s">
        <v>155</v>
      </c>
      <c r="AN7" s="334"/>
      <c r="AO7" s="334"/>
      <c r="AP7" s="334"/>
      <c r="AQ7" s="334"/>
      <c r="AR7" s="334"/>
      <c r="AS7" s="334"/>
      <c r="AT7" s="335"/>
      <c r="AU7" s="336" t="s">
        <v>72</v>
      </c>
      <c r="AV7" s="337"/>
      <c r="AW7" s="337"/>
      <c r="AX7" s="337"/>
      <c r="AY7" s="338" t="s">
        <v>156</v>
      </c>
      <c r="AZ7" s="339"/>
      <c r="BA7" s="339"/>
      <c r="BB7" s="339"/>
      <c r="BC7" s="339"/>
      <c r="BD7" s="339"/>
      <c r="BE7" s="339"/>
      <c r="BF7" s="339"/>
      <c r="BG7" s="339"/>
      <c r="BH7" s="339"/>
      <c r="BI7" s="339"/>
      <c r="BJ7" s="339"/>
      <c r="BK7" s="339"/>
      <c r="BL7" s="339"/>
      <c r="BM7" s="340"/>
      <c r="BN7" s="341">
        <v>1429241</v>
      </c>
      <c r="BO7" s="342"/>
      <c r="BP7" s="342"/>
      <c r="BQ7" s="342"/>
      <c r="BR7" s="342"/>
      <c r="BS7" s="342"/>
      <c r="BT7" s="342"/>
      <c r="BU7" s="343"/>
      <c r="BV7" s="341">
        <v>663087</v>
      </c>
      <c r="BW7" s="342"/>
      <c r="BX7" s="342"/>
      <c r="BY7" s="342"/>
      <c r="BZ7" s="342"/>
      <c r="CA7" s="342"/>
      <c r="CB7" s="342"/>
      <c r="CC7" s="343"/>
      <c r="CD7" s="344" t="s">
        <v>157</v>
      </c>
      <c r="CE7" s="345"/>
      <c r="CF7" s="345"/>
      <c r="CG7" s="345"/>
      <c r="CH7" s="345"/>
      <c r="CI7" s="345"/>
      <c r="CJ7" s="345"/>
      <c r="CK7" s="345"/>
      <c r="CL7" s="345"/>
      <c r="CM7" s="345"/>
      <c r="CN7" s="345"/>
      <c r="CO7" s="345"/>
      <c r="CP7" s="345"/>
      <c r="CQ7" s="345"/>
      <c r="CR7" s="345"/>
      <c r="CS7" s="346"/>
      <c r="CT7" s="341">
        <v>33171044</v>
      </c>
      <c r="CU7" s="342"/>
      <c r="CV7" s="342"/>
      <c r="CW7" s="342"/>
      <c r="CX7" s="342"/>
      <c r="CY7" s="342"/>
      <c r="CZ7" s="342"/>
      <c r="DA7" s="343"/>
      <c r="DB7" s="341">
        <v>32195730</v>
      </c>
      <c r="DC7" s="342"/>
      <c r="DD7" s="342"/>
      <c r="DE7" s="342"/>
      <c r="DF7" s="342"/>
      <c r="DG7" s="342"/>
      <c r="DH7" s="342"/>
      <c r="DI7" s="343"/>
    </row>
    <row r="8" spans="1:119" ht="18.75" customHeight="1">
      <c r="A8" s="2"/>
      <c r="B8" s="490"/>
      <c r="C8" s="491"/>
      <c r="D8" s="491"/>
      <c r="E8" s="492"/>
      <c r="F8" s="492"/>
      <c r="G8" s="492"/>
      <c r="H8" s="492"/>
      <c r="I8" s="492"/>
      <c r="J8" s="492"/>
      <c r="K8" s="492"/>
      <c r="L8" s="492"/>
      <c r="M8" s="492"/>
      <c r="N8" s="492"/>
      <c r="O8" s="492"/>
      <c r="P8" s="492"/>
      <c r="Q8" s="492"/>
      <c r="R8" s="495"/>
      <c r="S8" s="495"/>
      <c r="T8" s="495"/>
      <c r="U8" s="495"/>
      <c r="V8" s="496"/>
      <c r="W8" s="499"/>
      <c r="X8" s="500"/>
      <c r="Y8" s="500"/>
      <c r="Z8" s="500"/>
      <c r="AA8" s="500"/>
      <c r="AB8" s="491"/>
      <c r="AC8" s="506"/>
      <c r="AD8" s="507"/>
      <c r="AE8" s="507"/>
      <c r="AF8" s="507"/>
      <c r="AG8" s="507"/>
      <c r="AH8" s="507"/>
      <c r="AI8" s="507"/>
      <c r="AJ8" s="507"/>
      <c r="AK8" s="507"/>
      <c r="AL8" s="508"/>
      <c r="AM8" s="333" t="s">
        <v>158</v>
      </c>
      <c r="AN8" s="334"/>
      <c r="AO8" s="334"/>
      <c r="AP8" s="334"/>
      <c r="AQ8" s="334"/>
      <c r="AR8" s="334"/>
      <c r="AS8" s="334"/>
      <c r="AT8" s="335"/>
      <c r="AU8" s="336" t="s">
        <v>72</v>
      </c>
      <c r="AV8" s="337"/>
      <c r="AW8" s="337"/>
      <c r="AX8" s="337"/>
      <c r="AY8" s="338" t="s">
        <v>160</v>
      </c>
      <c r="AZ8" s="339"/>
      <c r="BA8" s="339"/>
      <c r="BB8" s="339"/>
      <c r="BC8" s="339"/>
      <c r="BD8" s="339"/>
      <c r="BE8" s="339"/>
      <c r="BF8" s="339"/>
      <c r="BG8" s="339"/>
      <c r="BH8" s="339"/>
      <c r="BI8" s="339"/>
      <c r="BJ8" s="339"/>
      <c r="BK8" s="339"/>
      <c r="BL8" s="339"/>
      <c r="BM8" s="340"/>
      <c r="BN8" s="341">
        <v>2543985</v>
      </c>
      <c r="BO8" s="342"/>
      <c r="BP8" s="342"/>
      <c r="BQ8" s="342"/>
      <c r="BR8" s="342"/>
      <c r="BS8" s="342"/>
      <c r="BT8" s="342"/>
      <c r="BU8" s="343"/>
      <c r="BV8" s="341">
        <v>2109555</v>
      </c>
      <c r="BW8" s="342"/>
      <c r="BX8" s="342"/>
      <c r="BY8" s="342"/>
      <c r="BZ8" s="342"/>
      <c r="CA8" s="342"/>
      <c r="CB8" s="342"/>
      <c r="CC8" s="343"/>
      <c r="CD8" s="344" t="s">
        <v>161</v>
      </c>
      <c r="CE8" s="345"/>
      <c r="CF8" s="345"/>
      <c r="CG8" s="345"/>
      <c r="CH8" s="345"/>
      <c r="CI8" s="345"/>
      <c r="CJ8" s="345"/>
      <c r="CK8" s="345"/>
      <c r="CL8" s="345"/>
      <c r="CM8" s="345"/>
      <c r="CN8" s="345"/>
      <c r="CO8" s="345"/>
      <c r="CP8" s="345"/>
      <c r="CQ8" s="345"/>
      <c r="CR8" s="345"/>
      <c r="CS8" s="346"/>
      <c r="CT8" s="353">
        <v>0.5</v>
      </c>
      <c r="CU8" s="354"/>
      <c r="CV8" s="354"/>
      <c r="CW8" s="354"/>
      <c r="CX8" s="354"/>
      <c r="CY8" s="354"/>
      <c r="CZ8" s="354"/>
      <c r="DA8" s="355"/>
      <c r="DB8" s="353">
        <v>0.49</v>
      </c>
      <c r="DC8" s="354"/>
      <c r="DD8" s="354"/>
      <c r="DE8" s="354"/>
      <c r="DF8" s="354"/>
      <c r="DG8" s="354"/>
      <c r="DH8" s="354"/>
      <c r="DI8" s="355"/>
    </row>
    <row r="9" spans="1:119" ht="18.75" customHeight="1">
      <c r="A9" s="2"/>
      <c r="B9" s="315" t="s">
        <v>21</v>
      </c>
      <c r="C9" s="316"/>
      <c r="D9" s="316"/>
      <c r="E9" s="316"/>
      <c r="F9" s="316"/>
      <c r="G9" s="316"/>
      <c r="H9" s="316"/>
      <c r="I9" s="316"/>
      <c r="J9" s="316"/>
      <c r="K9" s="413"/>
      <c r="L9" s="366" t="s">
        <v>15</v>
      </c>
      <c r="M9" s="367"/>
      <c r="N9" s="367"/>
      <c r="O9" s="367"/>
      <c r="P9" s="367"/>
      <c r="Q9" s="368"/>
      <c r="R9" s="369">
        <v>118394</v>
      </c>
      <c r="S9" s="370"/>
      <c r="T9" s="370"/>
      <c r="U9" s="370"/>
      <c r="V9" s="371"/>
      <c r="W9" s="318" t="s">
        <v>163</v>
      </c>
      <c r="X9" s="319"/>
      <c r="Y9" s="319"/>
      <c r="Z9" s="319"/>
      <c r="AA9" s="319"/>
      <c r="AB9" s="319"/>
      <c r="AC9" s="319"/>
      <c r="AD9" s="319"/>
      <c r="AE9" s="319"/>
      <c r="AF9" s="319"/>
      <c r="AG9" s="319"/>
      <c r="AH9" s="319"/>
      <c r="AI9" s="319"/>
      <c r="AJ9" s="319"/>
      <c r="AK9" s="319"/>
      <c r="AL9" s="320"/>
      <c r="AM9" s="333" t="s">
        <v>164</v>
      </c>
      <c r="AN9" s="334"/>
      <c r="AO9" s="334"/>
      <c r="AP9" s="334"/>
      <c r="AQ9" s="334"/>
      <c r="AR9" s="334"/>
      <c r="AS9" s="334"/>
      <c r="AT9" s="335"/>
      <c r="AU9" s="336" t="s">
        <v>72</v>
      </c>
      <c r="AV9" s="337"/>
      <c r="AW9" s="337"/>
      <c r="AX9" s="337"/>
      <c r="AY9" s="338" t="s">
        <v>73</v>
      </c>
      <c r="AZ9" s="339"/>
      <c r="BA9" s="339"/>
      <c r="BB9" s="339"/>
      <c r="BC9" s="339"/>
      <c r="BD9" s="339"/>
      <c r="BE9" s="339"/>
      <c r="BF9" s="339"/>
      <c r="BG9" s="339"/>
      <c r="BH9" s="339"/>
      <c r="BI9" s="339"/>
      <c r="BJ9" s="339"/>
      <c r="BK9" s="339"/>
      <c r="BL9" s="339"/>
      <c r="BM9" s="340"/>
      <c r="BN9" s="341">
        <v>434430</v>
      </c>
      <c r="BO9" s="342"/>
      <c r="BP9" s="342"/>
      <c r="BQ9" s="342"/>
      <c r="BR9" s="342"/>
      <c r="BS9" s="342"/>
      <c r="BT9" s="342"/>
      <c r="BU9" s="343"/>
      <c r="BV9" s="341">
        <v>682067</v>
      </c>
      <c r="BW9" s="342"/>
      <c r="BX9" s="342"/>
      <c r="BY9" s="342"/>
      <c r="BZ9" s="342"/>
      <c r="CA9" s="342"/>
      <c r="CB9" s="342"/>
      <c r="CC9" s="343"/>
      <c r="CD9" s="344" t="s">
        <v>70</v>
      </c>
      <c r="CE9" s="345"/>
      <c r="CF9" s="345"/>
      <c r="CG9" s="345"/>
      <c r="CH9" s="345"/>
      <c r="CI9" s="345"/>
      <c r="CJ9" s="345"/>
      <c r="CK9" s="345"/>
      <c r="CL9" s="345"/>
      <c r="CM9" s="345"/>
      <c r="CN9" s="345"/>
      <c r="CO9" s="345"/>
      <c r="CP9" s="345"/>
      <c r="CQ9" s="345"/>
      <c r="CR9" s="345"/>
      <c r="CS9" s="346"/>
      <c r="CT9" s="347">
        <v>14.7</v>
      </c>
      <c r="CU9" s="348"/>
      <c r="CV9" s="348"/>
      <c r="CW9" s="348"/>
      <c r="CX9" s="348"/>
      <c r="CY9" s="348"/>
      <c r="CZ9" s="348"/>
      <c r="DA9" s="349"/>
      <c r="DB9" s="347">
        <v>16.2</v>
      </c>
      <c r="DC9" s="348"/>
      <c r="DD9" s="348"/>
      <c r="DE9" s="348"/>
      <c r="DF9" s="348"/>
      <c r="DG9" s="348"/>
      <c r="DH9" s="348"/>
      <c r="DI9" s="349"/>
    </row>
    <row r="10" spans="1:119" ht="18.75" customHeight="1">
      <c r="A10" s="2"/>
      <c r="B10" s="315"/>
      <c r="C10" s="316"/>
      <c r="D10" s="316"/>
      <c r="E10" s="316"/>
      <c r="F10" s="316"/>
      <c r="G10" s="316"/>
      <c r="H10" s="316"/>
      <c r="I10" s="316"/>
      <c r="J10" s="316"/>
      <c r="K10" s="413"/>
      <c r="L10" s="356" t="s">
        <v>167</v>
      </c>
      <c r="M10" s="334"/>
      <c r="N10" s="334"/>
      <c r="O10" s="334"/>
      <c r="P10" s="334"/>
      <c r="Q10" s="335"/>
      <c r="R10" s="357">
        <v>125159</v>
      </c>
      <c r="S10" s="358"/>
      <c r="T10" s="358"/>
      <c r="U10" s="358"/>
      <c r="V10" s="359"/>
      <c r="W10" s="482"/>
      <c r="X10" s="461"/>
      <c r="Y10" s="461"/>
      <c r="Z10" s="461"/>
      <c r="AA10" s="461"/>
      <c r="AB10" s="461"/>
      <c r="AC10" s="461"/>
      <c r="AD10" s="461"/>
      <c r="AE10" s="461"/>
      <c r="AF10" s="461"/>
      <c r="AG10" s="461"/>
      <c r="AH10" s="461"/>
      <c r="AI10" s="461"/>
      <c r="AJ10" s="461"/>
      <c r="AK10" s="461"/>
      <c r="AL10" s="485"/>
      <c r="AM10" s="333" t="s">
        <v>168</v>
      </c>
      <c r="AN10" s="334"/>
      <c r="AO10" s="334"/>
      <c r="AP10" s="334"/>
      <c r="AQ10" s="334"/>
      <c r="AR10" s="334"/>
      <c r="AS10" s="334"/>
      <c r="AT10" s="335"/>
      <c r="AU10" s="336" t="s">
        <v>171</v>
      </c>
      <c r="AV10" s="337"/>
      <c r="AW10" s="337"/>
      <c r="AX10" s="337"/>
      <c r="AY10" s="338" t="s">
        <v>173</v>
      </c>
      <c r="AZ10" s="339"/>
      <c r="BA10" s="339"/>
      <c r="BB10" s="339"/>
      <c r="BC10" s="339"/>
      <c r="BD10" s="339"/>
      <c r="BE10" s="339"/>
      <c r="BF10" s="339"/>
      <c r="BG10" s="339"/>
      <c r="BH10" s="339"/>
      <c r="BI10" s="339"/>
      <c r="BJ10" s="339"/>
      <c r="BK10" s="339"/>
      <c r="BL10" s="339"/>
      <c r="BM10" s="340"/>
      <c r="BN10" s="341">
        <v>1069603</v>
      </c>
      <c r="BO10" s="342"/>
      <c r="BP10" s="342"/>
      <c r="BQ10" s="342"/>
      <c r="BR10" s="342"/>
      <c r="BS10" s="342"/>
      <c r="BT10" s="342"/>
      <c r="BU10" s="343"/>
      <c r="BV10" s="341">
        <v>730246</v>
      </c>
      <c r="BW10" s="342"/>
      <c r="BX10" s="342"/>
      <c r="BY10" s="342"/>
      <c r="BZ10" s="342"/>
      <c r="CA10" s="342"/>
      <c r="CB10" s="342"/>
      <c r="CC10" s="343"/>
      <c r="CD10" s="17" t="s">
        <v>174</v>
      </c>
      <c r="CE10" s="18"/>
      <c r="CF10" s="18"/>
      <c r="CG10" s="18"/>
      <c r="CH10" s="18"/>
      <c r="CI10" s="18"/>
      <c r="CJ10" s="18"/>
      <c r="CK10" s="18"/>
      <c r="CL10" s="18"/>
      <c r="CM10" s="18"/>
      <c r="CN10" s="18"/>
      <c r="CO10" s="18"/>
      <c r="CP10" s="18"/>
      <c r="CQ10" s="18"/>
      <c r="CR10" s="18"/>
      <c r="CS10" s="20"/>
      <c r="CT10" s="22"/>
      <c r="CU10" s="25"/>
      <c r="CV10" s="25"/>
      <c r="CW10" s="25"/>
      <c r="CX10" s="25"/>
      <c r="CY10" s="25"/>
      <c r="CZ10" s="25"/>
      <c r="DA10" s="28"/>
      <c r="DB10" s="22"/>
      <c r="DC10" s="25"/>
      <c r="DD10" s="25"/>
      <c r="DE10" s="25"/>
      <c r="DF10" s="25"/>
      <c r="DG10" s="25"/>
      <c r="DH10" s="25"/>
      <c r="DI10" s="28"/>
    </row>
    <row r="11" spans="1:119" ht="18.75" customHeight="1">
      <c r="A11" s="2"/>
      <c r="B11" s="315"/>
      <c r="C11" s="316"/>
      <c r="D11" s="316"/>
      <c r="E11" s="316"/>
      <c r="F11" s="316"/>
      <c r="G11" s="316"/>
      <c r="H11" s="316"/>
      <c r="I11" s="316"/>
      <c r="J11" s="316"/>
      <c r="K11" s="413"/>
      <c r="L11" s="360" t="s">
        <v>176</v>
      </c>
      <c r="M11" s="361"/>
      <c r="N11" s="361"/>
      <c r="O11" s="361"/>
      <c r="P11" s="361"/>
      <c r="Q11" s="362"/>
      <c r="R11" s="363" t="s">
        <v>172</v>
      </c>
      <c r="S11" s="364"/>
      <c r="T11" s="364"/>
      <c r="U11" s="364"/>
      <c r="V11" s="365"/>
      <c r="W11" s="482"/>
      <c r="X11" s="461"/>
      <c r="Y11" s="461"/>
      <c r="Z11" s="461"/>
      <c r="AA11" s="461"/>
      <c r="AB11" s="461"/>
      <c r="AC11" s="461"/>
      <c r="AD11" s="461"/>
      <c r="AE11" s="461"/>
      <c r="AF11" s="461"/>
      <c r="AG11" s="461"/>
      <c r="AH11" s="461"/>
      <c r="AI11" s="461"/>
      <c r="AJ11" s="461"/>
      <c r="AK11" s="461"/>
      <c r="AL11" s="485"/>
      <c r="AM11" s="333" t="s">
        <v>177</v>
      </c>
      <c r="AN11" s="334"/>
      <c r="AO11" s="334"/>
      <c r="AP11" s="334"/>
      <c r="AQ11" s="334"/>
      <c r="AR11" s="334"/>
      <c r="AS11" s="334"/>
      <c r="AT11" s="335"/>
      <c r="AU11" s="336" t="s">
        <v>171</v>
      </c>
      <c r="AV11" s="337"/>
      <c r="AW11" s="337"/>
      <c r="AX11" s="337"/>
      <c r="AY11" s="338" t="s">
        <v>178</v>
      </c>
      <c r="AZ11" s="339"/>
      <c r="BA11" s="339"/>
      <c r="BB11" s="339"/>
      <c r="BC11" s="339"/>
      <c r="BD11" s="339"/>
      <c r="BE11" s="339"/>
      <c r="BF11" s="339"/>
      <c r="BG11" s="339"/>
      <c r="BH11" s="339"/>
      <c r="BI11" s="339"/>
      <c r="BJ11" s="339"/>
      <c r="BK11" s="339"/>
      <c r="BL11" s="339"/>
      <c r="BM11" s="340"/>
      <c r="BN11" s="341">
        <v>0</v>
      </c>
      <c r="BO11" s="342"/>
      <c r="BP11" s="342"/>
      <c r="BQ11" s="342"/>
      <c r="BR11" s="342"/>
      <c r="BS11" s="342"/>
      <c r="BT11" s="342"/>
      <c r="BU11" s="343"/>
      <c r="BV11" s="341">
        <v>0</v>
      </c>
      <c r="BW11" s="342"/>
      <c r="BX11" s="342"/>
      <c r="BY11" s="342"/>
      <c r="BZ11" s="342"/>
      <c r="CA11" s="342"/>
      <c r="CB11" s="342"/>
      <c r="CC11" s="343"/>
      <c r="CD11" s="344" t="s">
        <v>180</v>
      </c>
      <c r="CE11" s="345"/>
      <c r="CF11" s="345"/>
      <c r="CG11" s="345"/>
      <c r="CH11" s="345"/>
      <c r="CI11" s="345"/>
      <c r="CJ11" s="345"/>
      <c r="CK11" s="345"/>
      <c r="CL11" s="345"/>
      <c r="CM11" s="345"/>
      <c r="CN11" s="345"/>
      <c r="CO11" s="345"/>
      <c r="CP11" s="345"/>
      <c r="CQ11" s="345"/>
      <c r="CR11" s="345"/>
      <c r="CS11" s="346"/>
      <c r="CT11" s="353" t="s">
        <v>181</v>
      </c>
      <c r="CU11" s="354"/>
      <c r="CV11" s="354"/>
      <c r="CW11" s="354"/>
      <c r="CX11" s="354"/>
      <c r="CY11" s="354"/>
      <c r="CZ11" s="354"/>
      <c r="DA11" s="355"/>
      <c r="DB11" s="353" t="s">
        <v>181</v>
      </c>
      <c r="DC11" s="354"/>
      <c r="DD11" s="354"/>
      <c r="DE11" s="354"/>
      <c r="DF11" s="354"/>
      <c r="DG11" s="354"/>
      <c r="DH11" s="354"/>
      <c r="DI11" s="355"/>
    </row>
    <row r="12" spans="1:119" ht="18.75" customHeight="1">
      <c r="A12" s="2"/>
      <c r="B12" s="509" t="s">
        <v>63</v>
      </c>
      <c r="C12" s="510"/>
      <c r="D12" s="510"/>
      <c r="E12" s="510"/>
      <c r="F12" s="510"/>
      <c r="G12" s="510"/>
      <c r="H12" s="510"/>
      <c r="I12" s="510"/>
      <c r="J12" s="510"/>
      <c r="K12" s="511"/>
      <c r="L12" s="379" t="s">
        <v>182</v>
      </c>
      <c r="M12" s="380"/>
      <c r="N12" s="380"/>
      <c r="O12" s="380"/>
      <c r="P12" s="380"/>
      <c r="Q12" s="381"/>
      <c r="R12" s="382">
        <v>119352</v>
      </c>
      <c r="S12" s="383"/>
      <c r="T12" s="383"/>
      <c r="U12" s="383"/>
      <c r="V12" s="384"/>
      <c r="W12" s="385" t="s">
        <v>10</v>
      </c>
      <c r="X12" s="337"/>
      <c r="Y12" s="337"/>
      <c r="Z12" s="337"/>
      <c r="AA12" s="337"/>
      <c r="AB12" s="386"/>
      <c r="AC12" s="387" t="s">
        <v>110</v>
      </c>
      <c r="AD12" s="388"/>
      <c r="AE12" s="388"/>
      <c r="AF12" s="388"/>
      <c r="AG12" s="389"/>
      <c r="AH12" s="387" t="s">
        <v>184</v>
      </c>
      <c r="AI12" s="388"/>
      <c r="AJ12" s="388"/>
      <c r="AK12" s="388"/>
      <c r="AL12" s="390"/>
      <c r="AM12" s="333" t="s">
        <v>185</v>
      </c>
      <c r="AN12" s="334"/>
      <c r="AO12" s="334"/>
      <c r="AP12" s="334"/>
      <c r="AQ12" s="334"/>
      <c r="AR12" s="334"/>
      <c r="AS12" s="334"/>
      <c r="AT12" s="335"/>
      <c r="AU12" s="336" t="s">
        <v>72</v>
      </c>
      <c r="AV12" s="337"/>
      <c r="AW12" s="337"/>
      <c r="AX12" s="337"/>
      <c r="AY12" s="338" t="s">
        <v>187</v>
      </c>
      <c r="AZ12" s="339"/>
      <c r="BA12" s="339"/>
      <c r="BB12" s="339"/>
      <c r="BC12" s="339"/>
      <c r="BD12" s="339"/>
      <c r="BE12" s="339"/>
      <c r="BF12" s="339"/>
      <c r="BG12" s="339"/>
      <c r="BH12" s="339"/>
      <c r="BI12" s="339"/>
      <c r="BJ12" s="339"/>
      <c r="BK12" s="339"/>
      <c r="BL12" s="339"/>
      <c r="BM12" s="340"/>
      <c r="BN12" s="341">
        <v>1069603</v>
      </c>
      <c r="BO12" s="342"/>
      <c r="BP12" s="342"/>
      <c r="BQ12" s="342"/>
      <c r="BR12" s="342"/>
      <c r="BS12" s="342"/>
      <c r="BT12" s="342"/>
      <c r="BU12" s="343"/>
      <c r="BV12" s="341">
        <v>819127</v>
      </c>
      <c r="BW12" s="342"/>
      <c r="BX12" s="342"/>
      <c r="BY12" s="342"/>
      <c r="BZ12" s="342"/>
      <c r="CA12" s="342"/>
      <c r="CB12" s="342"/>
      <c r="CC12" s="343"/>
      <c r="CD12" s="344" t="s">
        <v>188</v>
      </c>
      <c r="CE12" s="345"/>
      <c r="CF12" s="345"/>
      <c r="CG12" s="345"/>
      <c r="CH12" s="345"/>
      <c r="CI12" s="345"/>
      <c r="CJ12" s="345"/>
      <c r="CK12" s="345"/>
      <c r="CL12" s="345"/>
      <c r="CM12" s="345"/>
      <c r="CN12" s="345"/>
      <c r="CO12" s="345"/>
      <c r="CP12" s="345"/>
      <c r="CQ12" s="345"/>
      <c r="CR12" s="345"/>
      <c r="CS12" s="346"/>
      <c r="CT12" s="353" t="s">
        <v>181</v>
      </c>
      <c r="CU12" s="354"/>
      <c r="CV12" s="354"/>
      <c r="CW12" s="354"/>
      <c r="CX12" s="354"/>
      <c r="CY12" s="354"/>
      <c r="CZ12" s="354"/>
      <c r="DA12" s="355"/>
      <c r="DB12" s="353" t="s">
        <v>181</v>
      </c>
      <c r="DC12" s="354"/>
      <c r="DD12" s="354"/>
      <c r="DE12" s="354"/>
      <c r="DF12" s="354"/>
      <c r="DG12" s="354"/>
      <c r="DH12" s="354"/>
      <c r="DI12" s="355"/>
    </row>
    <row r="13" spans="1:119" ht="18.75" customHeight="1">
      <c r="A13" s="2"/>
      <c r="B13" s="512"/>
      <c r="C13" s="513"/>
      <c r="D13" s="513"/>
      <c r="E13" s="513"/>
      <c r="F13" s="513"/>
      <c r="G13" s="513"/>
      <c r="H13" s="513"/>
      <c r="I13" s="513"/>
      <c r="J13" s="513"/>
      <c r="K13" s="514"/>
      <c r="L13" s="11"/>
      <c r="M13" s="372" t="s">
        <v>190</v>
      </c>
      <c r="N13" s="373"/>
      <c r="O13" s="373"/>
      <c r="P13" s="373"/>
      <c r="Q13" s="374"/>
      <c r="R13" s="375">
        <v>118906</v>
      </c>
      <c r="S13" s="376"/>
      <c r="T13" s="376"/>
      <c r="U13" s="376"/>
      <c r="V13" s="377"/>
      <c r="W13" s="497" t="s">
        <v>191</v>
      </c>
      <c r="X13" s="498"/>
      <c r="Y13" s="498"/>
      <c r="Z13" s="498"/>
      <c r="AA13" s="498"/>
      <c r="AB13" s="488"/>
      <c r="AC13" s="357">
        <v>2725</v>
      </c>
      <c r="AD13" s="358"/>
      <c r="AE13" s="358"/>
      <c r="AF13" s="358"/>
      <c r="AG13" s="378"/>
      <c r="AH13" s="357">
        <v>3017</v>
      </c>
      <c r="AI13" s="358"/>
      <c r="AJ13" s="358"/>
      <c r="AK13" s="358"/>
      <c r="AL13" s="359"/>
      <c r="AM13" s="333" t="s">
        <v>193</v>
      </c>
      <c r="AN13" s="334"/>
      <c r="AO13" s="334"/>
      <c r="AP13" s="334"/>
      <c r="AQ13" s="334"/>
      <c r="AR13" s="334"/>
      <c r="AS13" s="334"/>
      <c r="AT13" s="335"/>
      <c r="AU13" s="336" t="s">
        <v>171</v>
      </c>
      <c r="AV13" s="337"/>
      <c r="AW13" s="337"/>
      <c r="AX13" s="337"/>
      <c r="AY13" s="338" t="s">
        <v>195</v>
      </c>
      <c r="AZ13" s="339"/>
      <c r="BA13" s="339"/>
      <c r="BB13" s="339"/>
      <c r="BC13" s="339"/>
      <c r="BD13" s="339"/>
      <c r="BE13" s="339"/>
      <c r="BF13" s="339"/>
      <c r="BG13" s="339"/>
      <c r="BH13" s="339"/>
      <c r="BI13" s="339"/>
      <c r="BJ13" s="339"/>
      <c r="BK13" s="339"/>
      <c r="BL13" s="339"/>
      <c r="BM13" s="340"/>
      <c r="BN13" s="341">
        <v>434430</v>
      </c>
      <c r="BO13" s="342"/>
      <c r="BP13" s="342"/>
      <c r="BQ13" s="342"/>
      <c r="BR13" s="342"/>
      <c r="BS13" s="342"/>
      <c r="BT13" s="342"/>
      <c r="BU13" s="343"/>
      <c r="BV13" s="341">
        <v>593186</v>
      </c>
      <c r="BW13" s="342"/>
      <c r="BX13" s="342"/>
      <c r="BY13" s="342"/>
      <c r="BZ13" s="342"/>
      <c r="CA13" s="342"/>
      <c r="CB13" s="342"/>
      <c r="CC13" s="343"/>
      <c r="CD13" s="344" t="s">
        <v>196</v>
      </c>
      <c r="CE13" s="345"/>
      <c r="CF13" s="345"/>
      <c r="CG13" s="345"/>
      <c r="CH13" s="345"/>
      <c r="CI13" s="345"/>
      <c r="CJ13" s="345"/>
      <c r="CK13" s="345"/>
      <c r="CL13" s="345"/>
      <c r="CM13" s="345"/>
      <c r="CN13" s="345"/>
      <c r="CO13" s="345"/>
      <c r="CP13" s="345"/>
      <c r="CQ13" s="345"/>
      <c r="CR13" s="345"/>
      <c r="CS13" s="346"/>
      <c r="CT13" s="347">
        <v>7.7</v>
      </c>
      <c r="CU13" s="348"/>
      <c r="CV13" s="348"/>
      <c r="CW13" s="348"/>
      <c r="CX13" s="348"/>
      <c r="CY13" s="348"/>
      <c r="CZ13" s="348"/>
      <c r="DA13" s="349"/>
      <c r="DB13" s="347">
        <v>8.1</v>
      </c>
      <c r="DC13" s="348"/>
      <c r="DD13" s="348"/>
      <c r="DE13" s="348"/>
      <c r="DF13" s="348"/>
      <c r="DG13" s="348"/>
      <c r="DH13" s="348"/>
      <c r="DI13" s="349"/>
    </row>
    <row r="14" spans="1:119" ht="18.75" customHeight="1">
      <c r="A14" s="2"/>
      <c r="B14" s="512"/>
      <c r="C14" s="513"/>
      <c r="D14" s="513"/>
      <c r="E14" s="513"/>
      <c r="F14" s="513"/>
      <c r="G14" s="513"/>
      <c r="H14" s="513"/>
      <c r="I14" s="513"/>
      <c r="J14" s="513"/>
      <c r="K14" s="514"/>
      <c r="L14" s="397" t="s">
        <v>200</v>
      </c>
      <c r="M14" s="398"/>
      <c r="N14" s="398"/>
      <c r="O14" s="398"/>
      <c r="P14" s="398"/>
      <c r="Q14" s="399"/>
      <c r="R14" s="375">
        <v>120924</v>
      </c>
      <c r="S14" s="376"/>
      <c r="T14" s="376"/>
      <c r="U14" s="376"/>
      <c r="V14" s="377"/>
      <c r="W14" s="483"/>
      <c r="X14" s="484"/>
      <c r="Y14" s="484"/>
      <c r="Z14" s="484"/>
      <c r="AA14" s="484"/>
      <c r="AB14" s="474"/>
      <c r="AC14" s="400">
        <v>5.0999999999999996</v>
      </c>
      <c r="AD14" s="401"/>
      <c r="AE14" s="401"/>
      <c r="AF14" s="401"/>
      <c r="AG14" s="402"/>
      <c r="AH14" s="400">
        <v>5.5</v>
      </c>
      <c r="AI14" s="401"/>
      <c r="AJ14" s="401"/>
      <c r="AK14" s="401"/>
      <c r="AL14" s="403"/>
      <c r="AM14" s="333"/>
      <c r="AN14" s="334"/>
      <c r="AO14" s="334"/>
      <c r="AP14" s="334"/>
      <c r="AQ14" s="334"/>
      <c r="AR14" s="334"/>
      <c r="AS14" s="334"/>
      <c r="AT14" s="335"/>
      <c r="AU14" s="336"/>
      <c r="AV14" s="337"/>
      <c r="AW14" s="337"/>
      <c r="AX14" s="337"/>
      <c r="AY14" s="338"/>
      <c r="AZ14" s="339"/>
      <c r="BA14" s="339"/>
      <c r="BB14" s="339"/>
      <c r="BC14" s="339"/>
      <c r="BD14" s="339"/>
      <c r="BE14" s="339"/>
      <c r="BF14" s="339"/>
      <c r="BG14" s="339"/>
      <c r="BH14" s="339"/>
      <c r="BI14" s="339"/>
      <c r="BJ14" s="339"/>
      <c r="BK14" s="339"/>
      <c r="BL14" s="339"/>
      <c r="BM14" s="340"/>
      <c r="BN14" s="341"/>
      <c r="BO14" s="342"/>
      <c r="BP14" s="342"/>
      <c r="BQ14" s="342"/>
      <c r="BR14" s="342"/>
      <c r="BS14" s="342"/>
      <c r="BT14" s="342"/>
      <c r="BU14" s="343"/>
      <c r="BV14" s="341"/>
      <c r="BW14" s="342"/>
      <c r="BX14" s="342"/>
      <c r="BY14" s="342"/>
      <c r="BZ14" s="342"/>
      <c r="CA14" s="342"/>
      <c r="CB14" s="342"/>
      <c r="CC14" s="343"/>
      <c r="CD14" s="391" t="s">
        <v>202</v>
      </c>
      <c r="CE14" s="392"/>
      <c r="CF14" s="392"/>
      <c r="CG14" s="392"/>
      <c r="CH14" s="392"/>
      <c r="CI14" s="392"/>
      <c r="CJ14" s="392"/>
      <c r="CK14" s="392"/>
      <c r="CL14" s="392"/>
      <c r="CM14" s="392"/>
      <c r="CN14" s="392"/>
      <c r="CO14" s="392"/>
      <c r="CP14" s="392"/>
      <c r="CQ14" s="392"/>
      <c r="CR14" s="392"/>
      <c r="CS14" s="393"/>
      <c r="CT14" s="394">
        <v>4</v>
      </c>
      <c r="CU14" s="395"/>
      <c r="CV14" s="395"/>
      <c r="CW14" s="395"/>
      <c r="CX14" s="395"/>
      <c r="CY14" s="395"/>
      <c r="CZ14" s="395"/>
      <c r="DA14" s="396"/>
      <c r="DB14" s="394" t="s">
        <v>181</v>
      </c>
      <c r="DC14" s="395"/>
      <c r="DD14" s="395"/>
      <c r="DE14" s="395"/>
      <c r="DF14" s="395"/>
      <c r="DG14" s="395"/>
      <c r="DH14" s="395"/>
      <c r="DI14" s="396"/>
    </row>
    <row r="15" spans="1:119" ht="18.75" customHeight="1">
      <c r="A15" s="2"/>
      <c r="B15" s="512"/>
      <c r="C15" s="513"/>
      <c r="D15" s="513"/>
      <c r="E15" s="513"/>
      <c r="F15" s="513"/>
      <c r="G15" s="513"/>
      <c r="H15" s="513"/>
      <c r="I15" s="513"/>
      <c r="J15" s="513"/>
      <c r="K15" s="514"/>
      <c r="L15" s="11"/>
      <c r="M15" s="372" t="s">
        <v>190</v>
      </c>
      <c r="N15" s="373"/>
      <c r="O15" s="373"/>
      <c r="P15" s="373"/>
      <c r="Q15" s="374"/>
      <c r="R15" s="375">
        <v>120436</v>
      </c>
      <c r="S15" s="376"/>
      <c r="T15" s="376"/>
      <c r="U15" s="376"/>
      <c r="V15" s="377"/>
      <c r="W15" s="497" t="s">
        <v>8</v>
      </c>
      <c r="X15" s="498"/>
      <c r="Y15" s="498"/>
      <c r="Z15" s="498"/>
      <c r="AA15" s="498"/>
      <c r="AB15" s="488"/>
      <c r="AC15" s="357">
        <v>15115</v>
      </c>
      <c r="AD15" s="358"/>
      <c r="AE15" s="358"/>
      <c r="AF15" s="358"/>
      <c r="AG15" s="378"/>
      <c r="AH15" s="357">
        <v>15279</v>
      </c>
      <c r="AI15" s="358"/>
      <c r="AJ15" s="358"/>
      <c r="AK15" s="358"/>
      <c r="AL15" s="359"/>
      <c r="AM15" s="333"/>
      <c r="AN15" s="334"/>
      <c r="AO15" s="334"/>
      <c r="AP15" s="334"/>
      <c r="AQ15" s="334"/>
      <c r="AR15" s="334"/>
      <c r="AS15" s="334"/>
      <c r="AT15" s="335"/>
      <c r="AU15" s="336"/>
      <c r="AV15" s="337"/>
      <c r="AW15" s="337"/>
      <c r="AX15" s="337"/>
      <c r="AY15" s="321" t="s">
        <v>204</v>
      </c>
      <c r="AZ15" s="322"/>
      <c r="BA15" s="322"/>
      <c r="BB15" s="322"/>
      <c r="BC15" s="322"/>
      <c r="BD15" s="322"/>
      <c r="BE15" s="322"/>
      <c r="BF15" s="322"/>
      <c r="BG15" s="322"/>
      <c r="BH15" s="322"/>
      <c r="BI15" s="322"/>
      <c r="BJ15" s="322"/>
      <c r="BK15" s="322"/>
      <c r="BL15" s="322"/>
      <c r="BM15" s="323"/>
      <c r="BN15" s="324">
        <v>13698345</v>
      </c>
      <c r="BO15" s="325"/>
      <c r="BP15" s="325"/>
      <c r="BQ15" s="325"/>
      <c r="BR15" s="325"/>
      <c r="BS15" s="325"/>
      <c r="BT15" s="325"/>
      <c r="BU15" s="326"/>
      <c r="BV15" s="324">
        <v>13978544</v>
      </c>
      <c r="BW15" s="325"/>
      <c r="BX15" s="325"/>
      <c r="BY15" s="325"/>
      <c r="BZ15" s="325"/>
      <c r="CA15" s="325"/>
      <c r="CB15" s="325"/>
      <c r="CC15" s="326"/>
      <c r="CD15" s="327" t="s">
        <v>189</v>
      </c>
      <c r="CE15" s="328"/>
      <c r="CF15" s="328"/>
      <c r="CG15" s="328"/>
      <c r="CH15" s="328"/>
      <c r="CI15" s="328"/>
      <c r="CJ15" s="328"/>
      <c r="CK15" s="328"/>
      <c r="CL15" s="328"/>
      <c r="CM15" s="328"/>
      <c r="CN15" s="328"/>
      <c r="CO15" s="328"/>
      <c r="CP15" s="328"/>
      <c r="CQ15" s="328"/>
      <c r="CR15" s="328"/>
      <c r="CS15" s="329"/>
      <c r="CT15" s="23"/>
      <c r="CU15" s="26"/>
      <c r="CV15" s="26"/>
      <c r="CW15" s="26"/>
      <c r="CX15" s="26"/>
      <c r="CY15" s="26"/>
      <c r="CZ15" s="26"/>
      <c r="DA15" s="29"/>
      <c r="DB15" s="23"/>
      <c r="DC15" s="26"/>
      <c r="DD15" s="26"/>
      <c r="DE15" s="26"/>
      <c r="DF15" s="26"/>
      <c r="DG15" s="26"/>
      <c r="DH15" s="26"/>
      <c r="DI15" s="29"/>
    </row>
    <row r="16" spans="1:119" ht="18.75" customHeight="1">
      <c r="A16" s="2"/>
      <c r="B16" s="512"/>
      <c r="C16" s="513"/>
      <c r="D16" s="513"/>
      <c r="E16" s="513"/>
      <c r="F16" s="513"/>
      <c r="G16" s="513"/>
      <c r="H16" s="513"/>
      <c r="I16" s="513"/>
      <c r="J16" s="513"/>
      <c r="K16" s="514"/>
      <c r="L16" s="397" t="s">
        <v>49</v>
      </c>
      <c r="M16" s="404"/>
      <c r="N16" s="404"/>
      <c r="O16" s="404"/>
      <c r="P16" s="404"/>
      <c r="Q16" s="405"/>
      <c r="R16" s="406" t="s">
        <v>205</v>
      </c>
      <c r="S16" s="407"/>
      <c r="T16" s="407"/>
      <c r="U16" s="407"/>
      <c r="V16" s="408"/>
      <c r="W16" s="483"/>
      <c r="X16" s="484"/>
      <c r="Y16" s="484"/>
      <c r="Z16" s="484"/>
      <c r="AA16" s="484"/>
      <c r="AB16" s="474"/>
      <c r="AC16" s="400">
        <v>28.3</v>
      </c>
      <c r="AD16" s="401"/>
      <c r="AE16" s="401"/>
      <c r="AF16" s="401"/>
      <c r="AG16" s="402"/>
      <c r="AH16" s="400">
        <v>27.8</v>
      </c>
      <c r="AI16" s="401"/>
      <c r="AJ16" s="401"/>
      <c r="AK16" s="401"/>
      <c r="AL16" s="403"/>
      <c r="AM16" s="333"/>
      <c r="AN16" s="334"/>
      <c r="AO16" s="334"/>
      <c r="AP16" s="334"/>
      <c r="AQ16" s="334"/>
      <c r="AR16" s="334"/>
      <c r="AS16" s="334"/>
      <c r="AT16" s="335"/>
      <c r="AU16" s="336"/>
      <c r="AV16" s="337"/>
      <c r="AW16" s="337"/>
      <c r="AX16" s="337"/>
      <c r="AY16" s="338" t="s">
        <v>108</v>
      </c>
      <c r="AZ16" s="339"/>
      <c r="BA16" s="339"/>
      <c r="BB16" s="339"/>
      <c r="BC16" s="339"/>
      <c r="BD16" s="339"/>
      <c r="BE16" s="339"/>
      <c r="BF16" s="339"/>
      <c r="BG16" s="339"/>
      <c r="BH16" s="339"/>
      <c r="BI16" s="339"/>
      <c r="BJ16" s="339"/>
      <c r="BK16" s="339"/>
      <c r="BL16" s="339"/>
      <c r="BM16" s="340"/>
      <c r="BN16" s="341">
        <v>27954642</v>
      </c>
      <c r="BO16" s="342"/>
      <c r="BP16" s="342"/>
      <c r="BQ16" s="342"/>
      <c r="BR16" s="342"/>
      <c r="BS16" s="342"/>
      <c r="BT16" s="342"/>
      <c r="BU16" s="343"/>
      <c r="BV16" s="341">
        <v>27169523</v>
      </c>
      <c r="BW16" s="342"/>
      <c r="BX16" s="342"/>
      <c r="BY16" s="342"/>
      <c r="BZ16" s="342"/>
      <c r="CA16" s="342"/>
      <c r="CB16" s="342"/>
      <c r="CC16" s="343"/>
      <c r="CD16" s="16"/>
      <c r="CE16" s="518"/>
      <c r="CF16" s="518"/>
      <c r="CG16" s="518"/>
      <c r="CH16" s="518"/>
      <c r="CI16" s="518"/>
      <c r="CJ16" s="518"/>
      <c r="CK16" s="518"/>
      <c r="CL16" s="518"/>
      <c r="CM16" s="518"/>
      <c r="CN16" s="518"/>
      <c r="CO16" s="518"/>
      <c r="CP16" s="518"/>
      <c r="CQ16" s="518"/>
      <c r="CR16" s="518"/>
      <c r="CS16" s="519"/>
      <c r="CT16" s="347"/>
      <c r="CU16" s="348"/>
      <c r="CV16" s="348"/>
      <c r="CW16" s="348"/>
      <c r="CX16" s="348"/>
      <c r="CY16" s="348"/>
      <c r="CZ16" s="348"/>
      <c r="DA16" s="349"/>
      <c r="DB16" s="347"/>
      <c r="DC16" s="348"/>
      <c r="DD16" s="348"/>
      <c r="DE16" s="348"/>
      <c r="DF16" s="348"/>
      <c r="DG16" s="348"/>
      <c r="DH16" s="348"/>
      <c r="DI16" s="349"/>
    </row>
    <row r="17" spans="1:113" ht="18.75" customHeight="1">
      <c r="A17" s="2"/>
      <c r="B17" s="515"/>
      <c r="C17" s="516"/>
      <c r="D17" s="516"/>
      <c r="E17" s="516"/>
      <c r="F17" s="516"/>
      <c r="G17" s="516"/>
      <c r="H17" s="516"/>
      <c r="I17" s="516"/>
      <c r="J17" s="516"/>
      <c r="K17" s="517"/>
      <c r="L17" s="12"/>
      <c r="M17" s="409" t="s">
        <v>103</v>
      </c>
      <c r="N17" s="410"/>
      <c r="O17" s="410"/>
      <c r="P17" s="410"/>
      <c r="Q17" s="411"/>
      <c r="R17" s="406" t="s">
        <v>205</v>
      </c>
      <c r="S17" s="407"/>
      <c r="T17" s="407"/>
      <c r="U17" s="407"/>
      <c r="V17" s="408"/>
      <c r="W17" s="497" t="s">
        <v>98</v>
      </c>
      <c r="X17" s="498"/>
      <c r="Y17" s="498"/>
      <c r="Z17" s="498"/>
      <c r="AA17" s="498"/>
      <c r="AB17" s="488"/>
      <c r="AC17" s="357">
        <v>35518</v>
      </c>
      <c r="AD17" s="358"/>
      <c r="AE17" s="358"/>
      <c r="AF17" s="358"/>
      <c r="AG17" s="378"/>
      <c r="AH17" s="357">
        <v>36739</v>
      </c>
      <c r="AI17" s="358"/>
      <c r="AJ17" s="358"/>
      <c r="AK17" s="358"/>
      <c r="AL17" s="359"/>
      <c r="AM17" s="333"/>
      <c r="AN17" s="334"/>
      <c r="AO17" s="334"/>
      <c r="AP17" s="334"/>
      <c r="AQ17" s="334"/>
      <c r="AR17" s="334"/>
      <c r="AS17" s="334"/>
      <c r="AT17" s="335"/>
      <c r="AU17" s="336"/>
      <c r="AV17" s="337"/>
      <c r="AW17" s="337"/>
      <c r="AX17" s="337"/>
      <c r="AY17" s="338" t="s">
        <v>206</v>
      </c>
      <c r="AZ17" s="339"/>
      <c r="BA17" s="339"/>
      <c r="BB17" s="339"/>
      <c r="BC17" s="339"/>
      <c r="BD17" s="339"/>
      <c r="BE17" s="339"/>
      <c r="BF17" s="339"/>
      <c r="BG17" s="339"/>
      <c r="BH17" s="339"/>
      <c r="BI17" s="339"/>
      <c r="BJ17" s="339"/>
      <c r="BK17" s="339"/>
      <c r="BL17" s="339"/>
      <c r="BM17" s="340"/>
      <c r="BN17" s="341">
        <v>17257526</v>
      </c>
      <c r="BO17" s="342"/>
      <c r="BP17" s="342"/>
      <c r="BQ17" s="342"/>
      <c r="BR17" s="342"/>
      <c r="BS17" s="342"/>
      <c r="BT17" s="342"/>
      <c r="BU17" s="343"/>
      <c r="BV17" s="341">
        <v>17639621</v>
      </c>
      <c r="BW17" s="342"/>
      <c r="BX17" s="342"/>
      <c r="BY17" s="342"/>
      <c r="BZ17" s="342"/>
      <c r="CA17" s="342"/>
      <c r="CB17" s="342"/>
      <c r="CC17" s="343"/>
      <c r="CD17" s="16"/>
      <c r="CE17" s="518"/>
      <c r="CF17" s="518"/>
      <c r="CG17" s="518"/>
      <c r="CH17" s="518"/>
      <c r="CI17" s="518"/>
      <c r="CJ17" s="518"/>
      <c r="CK17" s="518"/>
      <c r="CL17" s="518"/>
      <c r="CM17" s="518"/>
      <c r="CN17" s="518"/>
      <c r="CO17" s="518"/>
      <c r="CP17" s="518"/>
      <c r="CQ17" s="518"/>
      <c r="CR17" s="518"/>
      <c r="CS17" s="519"/>
      <c r="CT17" s="347"/>
      <c r="CU17" s="348"/>
      <c r="CV17" s="348"/>
      <c r="CW17" s="348"/>
      <c r="CX17" s="348"/>
      <c r="CY17" s="348"/>
      <c r="CZ17" s="348"/>
      <c r="DA17" s="349"/>
      <c r="DB17" s="347"/>
      <c r="DC17" s="348"/>
      <c r="DD17" s="348"/>
      <c r="DE17" s="348"/>
      <c r="DF17" s="348"/>
      <c r="DG17" s="348"/>
      <c r="DH17" s="348"/>
      <c r="DI17" s="349"/>
    </row>
    <row r="18" spans="1:113" ht="18.75" customHeight="1">
      <c r="A18" s="2"/>
      <c r="B18" s="412" t="s">
        <v>207</v>
      </c>
      <c r="C18" s="413"/>
      <c r="D18" s="413"/>
      <c r="E18" s="414"/>
      <c r="F18" s="414"/>
      <c r="G18" s="414"/>
      <c r="H18" s="414"/>
      <c r="I18" s="414"/>
      <c r="J18" s="414"/>
      <c r="K18" s="414"/>
      <c r="L18" s="415">
        <v>868.02</v>
      </c>
      <c r="M18" s="415"/>
      <c r="N18" s="415"/>
      <c r="O18" s="415"/>
      <c r="P18" s="415"/>
      <c r="Q18" s="415"/>
      <c r="R18" s="416"/>
      <c r="S18" s="416"/>
      <c r="T18" s="416"/>
      <c r="U18" s="416"/>
      <c r="V18" s="417"/>
      <c r="W18" s="499"/>
      <c r="X18" s="500"/>
      <c r="Y18" s="500"/>
      <c r="Z18" s="500"/>
      <c r="AA18" s="500"/>
      <c r="AB18" s="491"/>
      <c r="AC18" s="418">
        <v>66.599999999999994</v>
      </c>
      <c r="AD18" s="419"/>
      <c r="AE18" s="419"/>
      <c r="AF18" s="419"/>
      <c r="AG18" s="420"/>
      <c r="AH18" s="418">
        <v>66.8</v>
      </c>
      <c r="AI18" s="419"/>
      <c r="AJ18" s="419"/>
      <c r="AK18" s="419"/>
      <c r="AL18" s="421"/>
      <c r="AM18" s="333"/>
      <c r="AN18" s="334"/>
      <c r="AO18" s="334"/>
      <c r="AP18" s="334"/>
      <c r="AQ18" s="334"/>
      <c r="AR18" s="334"/>
      <c r="AS18" s="334"/>
      <c r="AT18" s="335"/>
      <c r="AU18" s="336"/>
      <c r="AV18" s="337"/>
      <c r="AW18" s="337"/>
      <c r="AX18" s="337"/>
      <c r="AY18" s="338" t="s">
        <v>209</v>
      </c>
      <c r="AZ18" s="339"/>
      <c r="BA18" s="339"/>
      <c r="BB18" s="339"/>
      <c r="BC18" s="339"/>
      <c r="BD18" s="339"/>
      <c r="BE18" s="339"/>
      <c r="BF18" s="339"/>
      <c r="BG18" s="339"/>
      <c r="BH18" s="339"/>
      <c r="BI18" s="339"/>
      <c r="BJ18" s="339"/>
      <c r="BK18" s="339"/>
      <c r="BL18" s="339"/>
      <c r="BM18" s="340"/>
      <c r="BN18" s="341">
        <v>31156750</v>
      </c>
      <c r="BO18" s="342"/>
      <c r="BP18" s="342"/>
      <c r="BQ18" s="342"/>
      <c r="BR18" s="342"/>
      <c r="BS18" s="342"/>
      <c r="BT18" s="342"/>
      <c r="BU18" s="343"/>
      <c r="BV18" s="341">
        <v>30801558</v>
      </c>
      <c r="BW18" s="342"/>
      <c r="BX18" s="342"/>
      <c r="BY18" s="342"/>
      <c r="BZ18" s="342"/>
      <c r="CA18" s="342"/>
      <c r="CB18" s="342"/>
      <c r="CC18" s="343"/>
      <c r="CD18" s="16"/>
      <c r="CE18" s="518"/>
      <c r="CF18" s="518"/>
      <c r="CG18" s="518"/>
      <c r="CH18" s="518"/>
      <c r="CI18" s="518"/>
      <c r="CJ18" s="518"/>
      <c r="CK18" s="518"/>
      <c r="CL18" s="518"/>
      <c r="CM18" s="518"/>
      <c r="CN18" s="518"/>
      <c r="CO18" s="518"/>
      <c r="CP18" s="518"/>
      <c r="CQ18" s="518"/>
      <c r="CR18" s="518"/>
      <c r="CS18" s="519"/>
      <c r="CT18" s="347"/>
      <c r="CU18" s="348"/>
      <c r="CV18" s="348"/>
      <c r="CW18" s="348"/>
      <c r="CX18" s="348"/>
      <c r="CY18" s="348"/>
      <c r="CZ18" s="348"/>
      <c r="DA18" s="349"/>
      <c r="DB18" s="347"/>
      <c r="DC18" s="348"/>
      <c r="DD18" s="348"/>
      <c r="DE18" s="348"/>
      <c r="DF18" s="348"/>
      <c r="DG18" s="348"/>
      <c r="DH18" s="348"/>
      <c r="DI18" s="349"/>
    </row>
    <row r="19" spans="1:113" ht="18.75" customHeight="1">
      <c r="A19" s="2"/>
      <c r="B19" s="412" t="s">
        <v>68</v>
      </c>
      <c r="C19" s="413"/>
      <c r="D19" s="413"/>
      <c r="E19" s="414"/>
      <c r="F19" s="414"/>
      <c r="G19" s="414"/>
      <c r="H19" s="414"/>
      <c r="I19" s="414"/>
      <c r="J19" s="414"/>
      <c r="K19" s="414"/>
      <c r="L19" s="422">
        <v>136</v>
      </c>
      <c r="M19" s="422"/>
      <c r="N19" s="422"/>
      <c r="O19" s="422"/>
      <c r="P19" s="422"/>
      <c r="Q19" s="422"/>
      <c r="R19" s="423"/>
      <c r="S19" s="423"/>
      <c r="T19" s="423"/>
      <c r="U19" s="423"/>
      <c r="V19" s="424"/>
      <c r="W19" s="318"/>
      <c r="X19" s="319"/>
      <c r="Y19" s="319"/>
      <c r="Z19" s="319"/>
      <c r="AA19" s="319"/>
      <c r="AB19" s="319"/>
      <c r="AC19" s="425"/>
      <c r="AD19" s="425"/>
      <c r="AE19" s="425"/>
      <c r="AF19" s="425"/>
      <c r="AG19" s="425"/>
      <c r="AH19" s="425"/>
      <c r="AI19" s="425"/>
      <c r="AJ19" s="425"/>
      <c r="AK19" s="425"/>
      <c r="AL19" s="426"/>
      <c r="AM19" s="333"/>
      <c r="AN19" s="334"/>
      <c r="AO19" s="334"/>
      <c r="AP19" s="334"/>
      <c r="AQ19" s="334"/>
      <c r="AR19" s="334"/>
      <c r="AS19" s="334"/>
      <c r="AT19" s="335"/>
      <c r="AU19" s="336"/>
      <c r="AV19" s="337"/>
      <c r="AW19" s="337"/>
      <c r="AX19" s="337"/>
      <c r="AY19" s="338" t="s">
        <v>197</v>
      </c>
      <c r="AZ19" s="339"/>
      <c r="BA19" s="339"/>
      <c r="BB19" s="339"/>
      <c r="BC19" s="339"/>
      <c r="BD19" s="339"/>
      <c r="BE19" s="339"/>
      <c r="BF19" s="339"/>
      <c r="BG19" s="339"/>
      <c r="BH19" s="339"/>
      <c r="BI19" s="339"/>
      <c r="BJ19" s="339"/>
      <c r="BK19" s="339"/>
      <c r="BL19" s="339"/>
      <c r="BM19" s="340"/>
      <c r="BN19" s="341">
        <v>42958118</v>
      </c>
      <c r="BO19" s="342"/>
      <c r="BP19" s="342"/>
      <c r="BQ19" s="342"/>
      <c r="BR19" s="342"/>
      <c r="BS19" s="342"/>
      <c r="BT19" s="342"/>
      <c r="BU19" s="343"/>
      <c r="BV19" s="341">
        <v>39333317</v>
      </c>
      <c r="BW19" s="342"/>
      <c r="BX19" s="342"/>
      <c r="BY19" s="342"/>
      <c r="BZ19" s="342"/>
      <c r="CA19" s="342"/>
      <c r="CB19" s="342"/>
      <c r="CC19" s="343"/>
      <c r="CD19" s="16"/>
      <c r="CE19" s="518"/>
      <c r="CF19" s="518"/>
      <c r="CG19" s="518"/>
      <c r="CH19" s="518"/>
      <c r="CI19" s="518"/>
      <c r="CJ19" s="518"/>
      <c r="CK19" s="518"/>
      <c r="CL19" s="518"/>
      <c r="CM19" s="518"/>
      <c r="CN19" s="518"/>
      <c r="CO19" s="518"/>
      <c r="CP19" s="518"/>
      <c r="CQ19" s="518"/>
      <c r="CR19" s="518"/>
      <c r="CS19" s="519"/>
      <c r="CT19" s="347"/>
      <c r="CU19" s="348"/>
      <c r="CV19" s="348"/>
      <c r="CW19" s="348"/>
      <c r="CX19" s="348"/>
      <c r="CY19" s="348"/>
      <c r="CZ19" s="348"/>
      <c r="DA19" s="349"/>
      <c r="DB19" s="347"/>
      <c r="DC19" s="348"/>
      <c r="DD19" s="348"/>
      <c r="DE19" s="348"/>
      <c r="DF19" s="348"/>
      <c r="DG19" s="348"/>
      <c r="DH19" s="348"/>
      <c r="DI19" s="349"/>
    </row>
    <row r="20" spans="1:113" ht="18.75" customHeight="1">
      <c r="A20" s="2"/>
      <c r="B20" s="412" t="s">
        <v>211</v>
      </c>
      <c r="C20" s="413"/>
      <c r="D20" s="413"/>
      <c r="E20" s="414"/>
      <c r="F20" s="414"/>
      <c r="G20" s="414"/>
      <c r="H20" s="414"/>
      <c r="I20" s="414"/>
      <c r="J20" s="414"/>
      <c r="K20" s="414"/>
      <c r="L20" s="422">
        <v>51566</v>
      </c>
      <c r="M20" s="422"/>
      <c r="N20" s="422"/>
      <c r="O20" s="422"/>
      <c r="P20" s="422"/>
      <c r="Q20" s="422"/>
      <c r="R20" s="423"/>
      <c r="S20" s="423"/>
      <c r="T20" s="423"/>
      <c r="U20" s="423"/>
      <c r="V20" s="424"/>
      <c r="W20" s="499"/>
      <c r="X20" s="500"/>
      <c r="Y20" s="500"/>
      <c r="Z20" s="500"/>
      <c r="AA20" s="500"/>
      <c r="AB20" s="500"/>
      <c r="AC20" s="427"/>
      <c r="AD20" s="427"/>
      <c r="AE20" s="427"/>
      <c r="AF20" s="427"/>
      <c r="AG20" s="427"/>
      <c r="AH20" s="427"/>
      <c r="AI20" s="427"/>
      <c r="AJ20" s="427"/>
      <c r="AK20" s="427"/>
      <c r="AL20" s="428"/>
      <c r="AM20" s="429"/>
      <c r="AN20" s="361"/>
      <c r="AO20" s="361"/>
      <c r="AP20" s="361"/>
      <c r="AQ20" s="361"/>
      <c r="AR20" s="361"/>
      <c r="AS20" s="361"/>
      <c r="AT20" s="362"/>
      <c r="AU20" s="430"/>
      <c r="AV20" s="431"/>
      <c r="AW20" s="431"/>
      <c r="AX20" s="432"/>
      <c r="AY20" s="338"/>
      <c r="AZ20" s="339"/>
      <c r="BA20" s="339"/>
      <c r="BB20" s="339"/>
      <c r="BC20" s="339"/>
      <c r="BD20" s="339"/>
      <c r="BE20" s="339"/>
      <c r="BF20" s="339"/>
      <c r="BG20" s="339"/>
      <c r="BH20" s="339"/>
      <c r="BI20" s="339"/>
      <c r="BJ20" s="339"/>
      <c r="BK20" s="339"/>
      <c r="BL20" s="339"/>
      <c r="BM20" s="340"/>
      <c r="BN20" s="341"/>
      <c r="BO20" s="342"/>
      <c r="BP20" s="342"/>
      <c r="BQ20" s="342"/>
      <c r="BR20" s="342"/>
      <c r="BS20" s="342"/>
      <c r="BT20" s="342"/>
      <c r="BU20" s="343"/>
      <c r="BV20" s="341"/>
      <c r="BW20" s="342"/>
      <c r="BX20" s="342"/>
      <c r="BY20" s="342"/>
      <c r="BZ20" s="342"/>
      <c r="CA20" s="342"/>
      <c r="CB20" s="342"/>
      <c r="CC20" s="343"/>
      <c r="CD20" s="16"/>
      <c r="CE20" s="518"/>
      <c r="CF20" s="518"/>
      <c r="CG20" s="518"/>
      <c r="CH20" s="518"/>
      <c r="CI20" s="518"/>
      <c r="CJ20" s="518"/>
      <c r="CK20" s="518"/>
      <c r="CL20" s="518"/>
      <c r="CM20" s="518"/>
      <c r="CN20" s="518"/>
      <c r="CO20" s="518"/>
      <c r="CP20" s="518"/>
      <c r="CQ20" s="518"/>
      <c r="CR20" s="518"/>
      <c r="CS20" s="519"/>
      <c r="CT20" s="347"/>
      <c r="CU20" s="348"/>
      <c r="CV20" s="348"/>
      <c r="CW20" s="348"/>
      <c r="CX20" s="348"/>
      <c r="CY20" s="348"/>
      <c r="CZ20" s="348"/>
      <c r="DA20" s="349"/>
      <c r="DB20" s="347"/>
      <c r="DC20" s="348"/>
      <c r="DD20" s="348"/>
      <c r="DE20" s="348"/>
      <c r="DF20" s="348"/>
      <c r="DG20" s="348"/>
      <c r="DH20" s="348"/>
      <c r="DI20" s="349"/>
    </row>
    <row r="21" spans="1:113" ht="18.75" customHeight="1">
      <c r="A21" s="2"/>
      <c r="B21" s="433" t="s">
        <v>213</v>
      </c>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5"/>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16"/>
      <c r="CE21" s="518"/>
      <c r="CF21" s="518"/>
      <c r="CG21" s="518"/>
      <c r="CH21" s="518"/>
      <c r="CI21" s="518"/>
      <c r="CJ21" s="518"/>
      <c r="CK21" s="518"/>
      <c r="CL21" s="518"/>
      <c r="CM21" s="518"/>
      <c r="CN21" s="518"/>
      <c r="CO21" s="518"/>
      <c r="CP21" s="518"/>
      <c r="CQ21" s="518"/>
      <c r="CR21" s="518"/>
      <c r="CS21" s="519"/>
      <c r="CT21" s="347"/>
      <c r="CU21" s="348"/>
      <c r="CV21" s="348"/>
      <c r="CW21" s="348"/>
      <c r="CX21" s="348"/>
      <c r="CY21" s="348"/>
      <c r="CZ21" s="348"/>
      <c r="DA21" s="349"/>
      <c r="DB21" s="347"/>
      <c r="DC21" s="348"/>
      <c r="DD21" s="348"/>
      <c r="DE21" s="348"/>
      <c r="DF21" s="348"/>
      <c r="DG21" s="348"/>
      <c r="DH21" s="348"/>
      <c r="DI21" s="349"/>
    </row>
    <row r="22" spans="1:113" ht="18.75" customHeight="1">
      <c r="A22" s="2"/>
      <c r="B22" s="451" t="s">
        <v>214</v>
      </c>
      <c r="C22" s="452"/>
      <c r="D22" s="453"/>
      <c r="E22" s="493" t="s">
        <v>10</v>
      </c>
      <c r="F22" s="498"/>
      <c r="G22" s="498"/>
      <c r="H22" s="498"/>
      <c r="I22" s="498"/>
      <c r="J22" s="498"/>
      <c r="K22" s="488"/>
      <c r="L22" s="493" t="s">
        <v>216</v>
      </c>
      <c r="M22" s="498"/>
      <c r="N22" s="498"/>
      <c r="O22" s="498"/>
      <c r="P22" s="488"/>
      <c r="Q22" s="520" t="s">
        <v>218</v>
      </c>
      <c r="R22" s="521"/>
      <c r="S22" s="521"/>
      <c r="T22" s="521"/>
      <c r="U22" s="521"/>
      <c r="V22" s="522"/>
      <c r="W22" s="534" t="s">
        <v>219</v>
      </c>
      <c r="X22" s="452"/>
      <c r="Y22" s="453"/>
      <c r="Z22" s="493" t="s">
        <v>10</v>
      </c>
      <c r="AA22" s="498"/>
      <c r="AB22" s="498"/>
      <c r="AC22" s="498"/>
      <c r="AD22" s="498"/>
      <c r="AE22" s="498"/>
      <c r="AF22" s="498"/>
      <c r="AG22" s="488"/>
      <c r="AH22" s="526" t="s">
        <v>165</v>
      </c>
      <c r="AI22" s="498"/>
      <c r="AJ22" s="498"/>
      <c r="AK22" s="498"/>
      <c r="AL22" s="488"/>
      <c r="AM22" s="526" t="s">
        <v>221</v>
      </c>
      <c r="AN22" s="527"/>
      <c r="AO22" s="527"/>
      <c r="AP22" s="527"/>
      <c r="AQ22" s="527"/>
      <c r="AR22" s="528"/>
      <c r="AS22" s="520" t="s">
        <v>218</v>
      </c>
      <c r="AT22" s="521"/>
      <c r="AU22" s="521"/>
      <c r="AV22" s="521"/>
      <c r="AW22" s="521"/>
      <c r="AX22" s="532"/>
      <c r="AY22" s="321" t="s">
        <v>223</v>
      </c>
      <c r="AZ22" s="322"/>
      <c r="BA22" s="322"/>
      <c r="BB22" s="322"/>
      <c r="BC22" s="322"/>
      <c r="BD22" s="322"/>
      <c r="BE22" s="322"/>
      <c r="BF22" s="322"/>
      <c r="BG22" s="322"/>
      <c r="BH22" s="322"/>
      <c r="BI22" s="322"/>
      <c r="BJ22" s="322"/>
      <c r="BK22" s="322"/>
      <c r="BL22" s="322"/>
      <c r="BM22" s="323"/>
      <c r="BN22" s="324">
        <v>56172738</v>
      </c>
      <c r="BO22" s="325"/>
      <c r="BP22" s="325"/>
      <c r="BQ22" s="325"/>
      <c r="BR22" s="325"/>
      <c r="BS22" s="325"/>
      <c r="BT22" s="325"/>
      <c r="BU22" s="326"/>
      <c r="BV22" s="324">
        <v>55428571</v>
      </c>
      <c r="BW22" s="325"/>
      <c r="BX22" s="325"/>
      <c r="BY22" s="325"/>
      <c r="BZ22" s="325"/>
      <c r="CA22" s="325"/>
      <c r="CB22" s="325"/>
      <c r="CC22" s="326"/>
      <c r="CD22" s="16"/>
      <c r="CE22" s="518"/>
      <c r="CF22" s="518"/>
      <c r="CG22" s="518"/>
      <c r="CH22" s="518"/>
      <c r="CI22" s="518"/>
      <c r="CJ22" s="518"/>
      <c r="CK22" s="518"/>
      <c r="CL22" s="518"/>
      <c r="CM22" s="518"/>
      <c r="CN22" s="518"/>
      <c r="CO22" s="518"/>
      <c r="CP22" s="518"/>
      <c r="CQ22" s="518"/>
      <c r="CR22" s="518"/>
      <c r="CS22" s="519"/>
      <c r="CT22" s="347"/>
      <c r="CU22" s="348"/>
      <c r="CV22" s="348"/>
      <c r="CW22" s="348"/>
      <c r="CX22" s="348"/>
      <c r="CY22" s="348"/>
      <c r="CZ22" s="348"/>
      <c r="DA22" s="349"/>
      <c r="DB22" s="347"/>
      <c r="DC22" s="348"/>
      <c r="DD22" s="348"/>
      <c r="DE22" s="348"/>
      <c r="DF22" s="348"/>
      <c r="DG22" s="348"/>
      <c r="DH22" s="348"/>
      <c r="DI22" s="349"/>
    </row>
    <row r="23" spans="1:113" ht="18.75" customHeight="1">
      <c r="A23" s="2"/>
      <c r="B23" s="454"/>
      <c r="C23" s="455"/>
      <c r="D23" s="456"/>
      <c r="E23" s="480"/>
      <c r="F23" s="484"/>
      <c r="G23" s="484"/>
      <c r="H23" s="484"/>
      <c r="I23" s="484"/>
      <c r="J23" s="484"/>
      <c r="K23" s="474"/>
      <c r="L23" s="480"/>
      <c r="M23" s="484"/>
      <c r="N23" s="484"/>
      <c r="O23" s="484"/>
      <c r="P23" s="474"/>
      <c r="Q23" s="523"/>
      <c r="R23" s="524"/>
      <c r="S23" s="524"/>
      <c r="T23" s="524"/>
      <c r="U23" s="524"/>
      <c r="V23" s="525"/>
      <c r="W23" s="535"/>
      <c r="X23" s="455"/>
      <c r="Y23" s="456"/>
      <c r="Z23" s="480"/>
      <c r="AA23" s="484"/>
      <c r="AB23" s="484"/>
      <c r="AC23" s="484"/>
      <c r="AD23" s="484"/>
      <c r="AE23" s="484"/>
      <c r="AF23" s="484"/>
      <c r="AG23" s="474"/>
      <c r="AH23" s="480"/>
      <c r="AI23" s="484"/>
      <c r="AJ23" s="484"/>
      <c r="AK23" s="484"/>
      <c r="AL23" s="474"/>
      <c r="AM23" s="529"/>
      <c r="AN23" s="530"/>
      <c r="AO23" s="530"/>
      <c r="AP23" s="530"/>
      <c r="AQ23" s="530"/>
      <c r="AR23" s="531"/>
      <c r="AS23" s="523"/>
      <c r="AT23" s="524"/>
      <c r="AU23" s="524"/>
      <c r="AV23" s="524"/>
      <c r="AW23" s="524"/>
      <c r="AX23" s="533"/>
      <c r="AY23" s="338" t="s">
        <v>224</v>
      </c>
      <c r="AZ23" s="339"/>
      <c r="BA23" s="339"/>
      <c r="BB23" s="339"/>
      <c r="BC23" s="339"/>
      <c r="BD23" s="339"/>
      <c r="BE23" s="339"/>
      <c r="BF23" s="339"/>
      <c r="BG23" s="339"/>
      <c r="BH23" s="339"/>
      <c r="BI23" s="339"/>
      <c r="BJ23" s="339"/>
      <c r="BK23" s="339"/>
      <c r="BL23" s="339"/>
      <c r="BM23" s="340"/>
      <c r="BN23" s="341">
        <v>48308539</v>
      </c>
      <c r="BO23" s="342"/>
      <c r="BP23" s="342"/>
      <c r="BQ23" s="342"/>
      <c r="BR23" s="342"/>
      <c r="BS23" s="342"/>
      <c r="BT23" s="342"/>
      <c r="BU23" s="343"/>
      <c r="BV23" s="341">
        <v>46780325</v>
      </c>
      <c r="BW23" s="342"/>
      <c r="BX23" s="342"/>
      <c r="BY23" s="342"/>
      <c r="BZ23" s="342"/>
      <c r="CA23" s="342"/>
      <c r="CB23" s="342"/>
      <c r="CC23" s="343"/>
      <c r="CD23" s="16"/>
      <c r="CE23" s="518"/>
      <c r="CF23" s="518"/>
      <c r="CG23" s="518"/>
      <c r="CH23" s="518"/>
      <c r="CI23" s="518"/>
      <c r="CJ23" s="518"/>
      <c r="CK23" s="518"/>
      <c r="CL23" s="518"/>
      <c r="CM23" s="518"/>
      <c r="CN23" s="518"/>
      <c r="CO23" s="518"/>
      <c r="CP23" s="518"/>
      <c r="CQ23" s="518"/>
      <c r="CR23" s="518"/>
      <c r="CS23" s="519"/>
      <c r="CT23" s="347"/>
      <c r="CU23" s="348"/>
      <c r="CV23" s="348"/>
      <c r="CW23" s="348"/>
      <c r="CX23" s="348"/>
      <c r="CY23" s="348"/>
      <c r="CZ23" s="348"/>
      <c r="DA23" s="349"/>
      <c r="DB23" s="347"/>
      <c r="DC23" s="348"/>
      <c r="DD23" s="348"/>
      <c r="DE23" s="348"/>
      <c r="DF23" s="348"/>
      <c r="DG23" s="348"/>
      <c r="DH23" s="348"/>
      <c r="DI23" s="349"/>
    </row>
    <row r="24" spans="1:113" ht="18.75" customHeight="1">
      <c r="A24" s="2"/>
      <c r="B24" s="454"/>
      <c r="C24" s="455"/>
      <c r="D24" s="456"/>
      <c r="E24" s="356" t="s">
        <v>226</v>
      </c>
      <c r="F24" s="334"/>
      <c r="G24" s="334"/>
      <c r="H24" s="334"/>
      <c r="I24" s="334"/>
      <c r="J24" s="334"/>
      <c r="K24" s="335"/>
      <c r="L24" s="357">
        <v>1</v>
      </c>
      <c r="M24" s="358"/>
      <c r="N24" s="358"/>
      <c r="O24" s="358"/>
      <c r="P24" s="378"/>
      <c r="Q24" s="357">
        <v>9550</v>
      </c>
      <c r="R24" s="358"/>
      <c r="S24" s="358"/>
      <c r="T24" s="358"/>
      <c r="U24" s="358"/>
      <c r="V24" s="378"/>
      <c r="W24" s="535"/>
      <c r="X24" s="455"/>
      <c r="Y24" s="456"/>
      <c r="Z24" s="356" t="s">
        <v>227</v>
      </c>
      <c r="AA24" s="334"/>
      <c r="AB24" s="334"/>
      <c r="AC24" s="334"/>
      <c r="AD24" s="334"/>
      <c r="AE24" s="334"/>
      <c r="AF24" s="334"/>
      <c r="AG24" s="335"/>
      <c r="AH24" s="357">
        <v>978</v>
      </c>
      <c r="AI24" s="358"/>
      <c r="AJ24" s="358"/>
      <c r="AK24" s="358"/>
      <c r="AL24" s="378"/>
      <c r="AM24" s="357">
        <v>3124710</v>
      </c>
      <c r="AN24" s="358"/>
      <c r="AO24" s="358"/>
      <c r="AP24" s="358"/>
      <c r="AQ24" s="358"/>
      <c r="AR24" s="378"/>
      <c r="AS24" s="357">
        <v>3195</v>
      </c>
      <c r="AT24" s="358"/>
      <c r="AU24" s="358"/>
      <c r="AV24" s="358"/>
      <c r="AW24" s="358"/>
      <c r="AX24" s="359"/>
      <c r="AY24" s="436" t="s">
        <v>229</v>
      </c>
      <c r="AZ24" s="437"/>
      <c r="BA24" s="437"/>
      <c r="BB24" s="437"/>
      <c r="BC24" s="437"/>
      <c r="BD24" s="437"/>
      <c r="BE24" s="437"/>
      <c r="BF24" s="437"/>
      <c r="BG24" s="437"/>
      <c r="BH24" s="437"/>
      <c r="BI24" s="437"/>
      <c r="BJ24" s="437"/>
      <c r="BK24" s="437"/>
      <c r="BL24" s="437"/>
      <c r="BM24" s="438"/>
      <c r="BN24" s="341">
        <v>35224622</v>
      </c>
      <c r="BO24" s="342"/>
      <c r="BP24" s="342"/>
      <c r="BQ24" s="342"/>
      <c r="BR24" s="342"/>
      <c r="BS24" s="342"/>
      <c r="BT24" s="342"/>
      <c r="BU24" s="343"/>
      <c r="BV24" s="341">
        <v>34027783</v>
      </c>
      <c r="BW24" s="342"/>
      <c r="BX24" s="342"/>
      <c r="BY24" s="342"/>
      <c r="BZ24" s="342"/>
      <c r="CA24" s="342"/>
      <c r="CB24" s="342"/>
      <c r="CC24" s="343"/>
      <c r="CD24" s="16"/>
      <c r="CE24" s="518"/>
      <c r="CF24" s="518"/>
      <c r="CG24" s="518"/>
      <c r="CH24" s="518"/>
      <c r="CI24" s="518"/>
      <c r="CJ24" s="518"/>
      <c r="CK24" s="518"/>
      <c r="CL24" s="518"/>
      <c r="CM24" s="518"/>
      <c r="CN24" s="518"/>
      <c r="CO24" s="518"/>
      <c r="CP24" s="518"/>
      <c r="CQ24" s="518"/>
      <c r="CR24" s="518"/>
      <c r="CS24" s="519"/>
      <c r="CT24" s="347"/>
      <c r="CU24" s="348"/>
      <c r="CV24" s="348"/>
      <c r="CW24" s="348"/>
      <c r="CX24" s="348"/>
      <c r="CY24" s="348"/>
      <c r="CZ24" s="348"/>
      <c r="DA24" s="349"/>
      <c r="DB24" s="347"/>
      <c r="DC24" s="348"/>
      <c r="DD24" s="348"/>
      <c r="DE24" s="348"/>
      <c r="DF24" s="348"/>
      <c r="DG24" s="348"/>
      <c r="DH24" s="348"/>
      <c r="DI24" s="349"/>
    </row>
    <row r="25" spans="1:113" ht="18.75" customHeight="1">
      <c r="A25" s="2"/>
      <c r="B25" s="454"/>
      <c r="C25" s="455"/>
      <c r="D25" s="456"/>
      <c r="E25" s="356" t="s">
        <v>230</v>
      </c>
      <c r="F25" s="334"/>
      <c r="G25" s="334"/>
      <c r="H25" s="334"/>
      <c r="I25" s="334"/>
      <c r="J25" s="334"/>
      <c r="K25" s="335"/>
      <c r="L25" s="357">
        <v>2</v>
      </c>
      <c r="M25" s="358"/>
      <c r="N25" s="358"/>
      <c r="O25" s="358"/>
      <c r="P25" s="378"/>
      <c r="Q25" s="357">
        <v>7700</v>
      </c>
      <c r="R25" s="358"/>
      <c r="S25" s="358"/>
      <c r="T25" s="358"/>
      <c r="U25" s="358"/>
      <c r="V25" s="378"/>
      <c r="W25" s="535"/>
      <c r="X25" s="455"/>
      <c r="Y25" s="456"/>
      <c r="Z25" s="356" t="s">
        <v>231</v>
      </c>
      <c r="AA25" s="334"/>
      <c r="AB25" s="334"/>
      <c r="AC25" s="334"/>
      <c r="AD25" s="334"/>
      <c r="AE25" s="334"/>
      <c r="AF25" s="334"/>
      <c r="AG25" s="335"/>
      <c r="AH25" s="357">
        <v>163</v>
      </c>
      <c r="AI25" s="358"/>
      <c r="AJ25" s="358"/>
      <c r="AK25" s="358"/>
      <c r="AL25" s="378"/>
      <c r="AM25" s="357">
        <v>512635</v>
      </c>
      <c r="AN25" s="358"/>
      <c r="AO25" s="358"/>
      <c r="AP25" s="358"/>
      <c r="AQ25" s="358"/>
      <c r="AR25" s="378"/>
      <c r="AS25" s="357">
        <v>3145</v>
      </c>
      <c r="AT25" s="358"/>
      <c r="AU25" s="358"/>
      <c r="AV25" s="358"/>
      <c r="AW25" s="358"/>
      <c r="AX25" s="359"/>
      <c r="AY25" s="321" t="s">
        <v>37</v>
      </c>
      <c r="AZ25" s="322"/>
      <c r="BA25" s="322"/>
      <c r="BB25" s="322"/>
      <c r="BC25" s="322"/>
      <c r="BD25" s="322"/>
      <c r="BE25" s="322"/>
      <c r="BF25" s="322"/>
      <c r="BG25" s="322"/>
      <c r="BH25" s="322"/>
      <c r="BI25" s="322"/>
      <c r="BJ25" s="322"/>
      <c r="BK25" s="322"/>
      <c r="BL25" s="322"/>
      <c r="BM25" s="323"/>
      <c r="BN25" s="324">
        <v>5831119</v>
      </c>
      <c r="BO25" s="325"/>
      <c r="BP25" s="325"/>
      <c r="BQ25" s="325"/>
      <c r="BR25" s="325"/>
      <c r="BS25" s="325"/>
      <c r="BT25" s="325"/>
      <c r="BU25" s="326"/>
      <c r="BV25" s="324">
        <v>6858617</v>
      </c>
      <c r="BW25" s="325"/>
      <c r="BX25" s="325"/>
      <c r="BY25" s="325"/>
      <c r="BZ25" s="325"/>
      <c r="CA25" s="325"/>
      <c r="CB25" s="325"/>
      <c r="CC25" s="326"/>
      <c r="CD25" s="16"/>
      <c r="CE25" s="518"/>
      <c r="CF25" s="518"/>
      <c r="CG25" s="518"/>
      <c r="CH25" s="518"/>
      <c r="CI25" s="518"/>
      <c r="CJ25" s="518"/>
      <c r="CK25" s="518"/>
      <c r="CL25" s="518"/>
      <c r="CM25" s="518"/>
      <c r="CN25" s="518"/>
      <c r="CO25" s="518"/>
      <c r="CP25" s="518"/>
      <c r="CQ25" s="518"/>
      <c r="CR25" s="518"/>
      <c r="CS25" s="519"/>
      <c r="CT25" s="347"/>
      <c r="CU25" s="348"/>
      <c r="CV25" s="348"/>
      <c r="CW25" s="348"/>
      <c r="CX25" s="348"/>
      <c r="CY25" s="348"/>
      <c r="CZ25" s="348"/>
      <c r="DA25" s="349"/>
      <c r="DB25" s="347"/>
      <c r="DC25" s="348"/>
      <c r="DD25" s="348"/>
      <c r="DE25" s="348"/>
      <c r="DF25" s="348"/>
      <c r="DG25" s="348"/>
      <c r="DH25" s="348"/>
      <c r="DI25" s="349"/>
    </row>
    <row r="26" spans="1:113" ht="18.75" customHeight="1">
      <c r="A26" s="2"/>
      <c r="B26" s="454"/>
      <c r="C26" s="455"/>
      <c r="D26" s="456"/>
      <c r="E26" s="356" t="s">
        <v>232</v>
      </c>
      <c r="F26" s="334"/>
      <c r="G26" s="334"/>
      <c r="H26" s="334"/>
      <c r="I26" s="334"/>
      <c r="J26" s="334"/>
      <c r="K26" s="335"/>
      <c r="L26" s="357">
        <v>1</v>
      </c>
      <c r="M26" s="358"/>
      <c r="N26" s="358"/>
      <c r="O26" s="358"/>
      <c r="P26" s="378"/>
      <c r="Q26" s="357">
        <v>6800</v>
      </c>
      <c r="R26" s="358"/>
      <c r="S26" s="358"/>
      <c r="T26" s="358"/>
      <c r="U26" s="358"/>
      <c r="V26" s="378"/>
      <c r="W26" s="535"/>
      <c r="X26" s="455"/>
      <c r="Y26" s="456"/>
      <c r="Z26" s="356" t="s">
        <v>233</v>
      </c>
      <c r="AA26" s="442"/>
      <c r="AB26" s="442"/>
      <c r="AC26" s="442"/>
      <c r="AD26" s="442"/>
      <c r="AE26" s="442"/>
      <c r="AF26" s="442"/>
      <c r="AG26" s="443"/>
      <c r="AH26" s="357">
        <v>24</v>
      </c>
      <c r="AI26" s="358"/>
      <c r="AJ26" s="358"/>
      <c r="AK26" s="358"/>
      <c r="AL26" s="378"/>
      <c r="AM26" s="357">
        <v>90984</v>
      </c>
      <c r="AN26" s="358"/>
      <c r="AO26" s="358"/>
      <c r="AP26" s="358"/>
      <c r="AQ26" s="358"/>
      <c r="AR26" s="378"/>
      <c r="AS26" s="357">
        <v>3791</v>
      </c>
      <c r="AT26" s="358"/>
      <c r="AU26" s="358"/>
      <c r="AV26" s="358"/>
      <c r="AW26" s="358"/>
      <c r="AX26" s="359"/>
      <c r="AY26" s="344" t="s">
        <v>235</v>
      </c>
      <c r="AZ26" s="345"/>
      <c r="BA26" s="345"/>
      <c r="BB26" s="345"/>
      <c r="BC26" s="345"/>
      <c r="BD26" s="345"/>
      <c r="BE26" s="345"/>
      <c r="BF26" s="345"/>
      <c r="BG26" s="345"/>
      <c r="BH26" s="345"/>
      <c r="BI26" s="345"/>
      <c r="BJ26" s="345"/>
      <c r="BK26" s="345"/>
      <c r="BL26" s="345"/>
      <c r="BM26" s="346"/>
      <c r="BN26" s="341" t="s">
        <v>181</v>
      </c>
      <c r="BO26" s="342"/>
      <c r="BP26" s="342"/>
      <c r="BQ26" s="342"/>
      <c r="BR26" s="342"/>
      <c r="BS26" s="342"/>
      <c r="BT26" s="342"/>
      <c r="BU26" s="343"/>
      <c r="BV26" s="341" t="s">
        <v>181</v>
      </c>
      <c r="BW26" s="342"/>
      <c r="BX26" s="342"/>
      <c r="BY26" s="342"/>
      <c r="BZ26" s="342"/>
      <c r="CA26" s="342"/>
      <c r="CB26" s="342"/>
      <c r="CC26" s="343"/>
      <c r="CD26" s="16"/>
      <c r="CE26" s="518"/>
      <c r="CF26" s="518"/>
      <c r="CG26" s="518"/>
      <c r="CH26" s="518"/>
      <c r="CI26" s="518"/>
      <c r="CJ26" s="518"/>
      <c r="CK26" s="518"/>
      <c r="CL26" s="518"/>
      <c r="CM26" s="518"/>
      <c r="CN26" s="518"/>
      <c r="CO26" s="518"/>
      <c r="CP26" s="518"/>
      <c r="CQ26" s="518"/>
      <c r="CR26" s="518"/>
      <c r="CS26" s="519"/>
      <c r="CT26" s="347"/>
      <c r="CU26" s="348"/>
      <c r="CV26" s="348"/>
      <c r="CW26" s="348"/>
      <c r="CX26" s="348"/>
      <c r="CY26" s="348"/>
      <c r="CZ26" s="348"/>
      <c r="DA26" s="349"/>
      <c r="DB26" s="347"/>
      <c r="DC26" s="348"/>
      <c r="DD26" s="348"/>
      <c r="DE26" s="348"/>
      <c r="DF26" s="348"/>
      <c r="DG26" s="348"/>
      <c r="DH26" s="348"/>
      <c r="DI26" s="349"/>
    </row>
    <row r="27" spans="1:113" ht="18.75" customHeight="1">
      <c r="A27" s="2"/>
      <c r="B27" s="454"/>
      <c r="C27" s="455"/>
      <c r="D27" s="456"/>
      <c r="E27" s="356" t="s">
        <v>236</v>
      </c>
      <c r="F27" s="334"/>
      <c r="G27" s="334"/>
      <c r="H27" s="334"/>
      <c r="I27" s="334"/>
      <c r="J27" s="334"/>
      <c r="K27" s="335"/>
      <c r="L27" s="357">
        <v>1</v>
      </c>
      <c r="M27" s="358"/>
      <c r="N27" s="358"/>
      <c r="O27" s="358"/>
      <c r="P27" s="378"/>
      <c r="Q27" s="357">
        <v>5160</v>
      </c>
      <c r="R27" s="358"/>
      <c r="S27" s="358"/>
      <c r="T27" s="358"/>
      <c r="U27" s="358"/>
      <c r="V27" s="378"/>
      <c r="W27" s="535"/>
      <c r="X27" s="455"/>
      <c r="Y27" s="456"/>
      <c r="Z27" s="356" t="s">
        <v>238</v>
      </c>
      <c r="AA27" s="334"/>
      <c r="AB27" s="334"/>
      <c r="AC27" s="334"/>
      <c r="AD27" s="334"/>
      <c r="AE27" s="334"/>
      <c r="AF27" s="334"/>
      <c r="AG27" s="335"/>
      <c r="AH27" s="357">
        <v>17</v>
      </c>
      <c r="AI27" s="358"/>
      <c r="AJ27" s="358"/>
      <c r="AK27" s="358"/>
      <c r="AL27" s="378"/>
      <c r="AM27" s="357">
        <v>58975</v>
      </c>
      <c r="AN27" s="358"/>
      <c r="AO27" s="358"/>
      <c r="AP27" s="358"/>
      <c r="AQ27" s="358"/>
      <c r="AR27" s="378"/>
      <c r="AS27" s="357">
        <v>3469</v>
      </c>
      <c r="AT27" s="358"/>
      <c r="AU27" s="358"/>
      <c r="AV27" s="358"/>
      <c r="AW27" s="358"/>
      <c r="AX27" s="359"/>
      <c r="AY27" s="391" t="s">
        <v>239</v>
      </c>
      <c r="AZ27" s="392"/>
      <c r="BA27" s="392"/>
      <c r="BB27" s="392"/>
      <c r="BC27" s="392"/>
      <c r="BD27" s="392"/>
      <c r="BE27" s="392"/>
      <c r="BF27" s="392"/>
      <c r="BG27" s="392"/>
      <c r="BH27" s="392"/>
      <c r="BI27" s="392"/>
      <c r="BJ27" s="392"/>
      <c r="BK27" s="392"/>
      <c r="BL27" s="392"/>
      <c r="BM27" s="393"/>
      <c r="BN27" s="439">
        <v>2235013</v>
      </c>
      <c r="BO27" s="440"/>
      <c r="BP27" s="440"/>
      <c r="BQ27" s="440"/>
      <c r="BR27" s="440"/>
      <c r="BS27" s="440"/>
      <c r="BT27" s="440"/>
      <c r="BU27" s="441"/>
      <c r="BV27" s="439">
        <v>2235013</v>
      </c>
      <c r="BW27" s="440"/>
      <c r="BX27" s="440"/>
      <c r="BY27" s="440"/>
      <c r="BZ27" s="440"/>
      <c r="CA27" s="440"/>
      <c r="CB27" s="440"/>
      <c r="CC27" s="441"/>
      <c r="CD27" s="13"/>
      <c r="CE27" s="518"/>
      <c r="CF27" s="518"/>
      <c r="CG27" s="518"/>
      <c r="CH27" s="518"/>
      <c r="CI27" s="518"/>
      <c r="CJ27" s="518"/>
      <c r="CK27" s="518"/>
      <c r="CL27" s="518"/>
      <c r="CM27" s="518"/>
      <c r="CN27" s="518"/>
      <c r="CO27" s="518"/>
      <c r="CP27" s="518"/>
      <c r="CQ27" s="518"/>
      <c r="CR27" s="518"/>
      <c r="CS27" s="519"/>
      <c r="CT27" s="347"/>
      <c r="CU27" s="348"/>
      <c r="CV27" s="348"/>
      <c r="CW27" s="348"/>
      <c r="CX27" s="348"/>
      <c r="CY27" s="348"/>
      <c r="CZ27" s="348"/>
      <c r="DA27" s="349"/>
      <c r="DB27" s="347"/>
      <c r="DC27" s="348"/>
      <c r="DD27" s="348"/>
      <c r="DE27" s="348"/>
      <c r="DF27" s="348"/>
      <c r="DG27" s="348"/>
      <c r="DH27" s="348"/>
      <c r="DI27" s="349"/>
    </row>
    <row r="28" spans="1:113" ht="18.75" customHeight="1">
      <c r="A28" s="2"/>
      <c r="B28" s="454"/>
      <c r="C28" s="455"/>
      <c r="D28" s="456"/>
      <c r="E28" s="356" t="s">
        <v>240</v>
      </c>
      <c r="F28" s="334"/>
      <c r="G28" s="334"/>
      <c r="H28" s="334"/>
      <c r="I28" s="334"/>
      <c r="J28" s="334"/>
      <c r="K28" s="335"/>
      <c r="L28" s="357">
        <v>1</v>
      </c>
      <c r="M28" s="358"/>
      <c r="N28" s="358"/>
      <c r="O28" s="358"/>
      <c r="P28" s="378"/>
      <c r="Q28" s="357">
        <v>4710</v>
      </c>
      <c r="R28" s="358"/>
      <c r="S28" s="358"/>
      <c r="T28" s="358"/>
      <c r="U28" s="358"/>
      <c r="V28" s="378"/>
      <c r="W28" s="535"/>
      <c r="X28" s="455"/>
      <c r="Y28" s="456"/>
      <c r="Z28" s="356" t="s">
        <v>39</v>
      </c>
      <c r="AA28" s="334"/>
      <c r="AB28" s="334"/>
      <c r="AC28" s="334"/>
      <c r="AD28" s="334"/>
      <c r="AE28" s="334"/>
      <c r="AF28" s="334"/>
      <c r="AG28" s="335"/>
      <c r="AH28" s="357" t="s">
        <v>181</v>
      </c>
      <c r="AI28" s="358"/>
      <c r="AJ28" s="358"/>
      <c r="AK28" s="358"/>
      <c r="AL28" s="378"/>
      <c r="AM28" s="357" t="s">
        <v>181</v>
      </c>
      <c r="AN28" s="358"/>
      <c r="AO28" s="358"/>
      <c r="AP28" s="358"/>
      <c r="AQ28" s="358"/>
      <c r="AR28" s="378"/>
      <c r="AS28" s="357" t="s">
        <v>181</v>
      </c>
      <c r="AT28" s="358"/>
      <c r="AU28" s="358"/>
      <c r="AV28" s="358"/>
      <c r="AW28" s="358"/>
      <c r="AX28" s="359"/>
      <c r="AY28" s="539" t="s">
        <v>243</v>
      </c>
      <c r="AZ28" s="540"/>
      <c r="BA28" s="540"/>
      <c r="BB28" s="541"/>
      <c r="BC28" s="321" t="s">
        <v>102</v>
      </c>
      <c r="BD28" s="322"/>
      <c r="BE28" s="322"/>
      <c r="BF28" s="322"/>
      <c r="BG28" s="322"/>
      <c r="BH28" s="322"/>
      <c r="BI28" s="322"/>
      <c r="BJ28" s="322"/>
      <c r="BK28" s="322"/>
      <c r="BL28" s="322"/>
      <c r="BM28" s="323"/>
      <c r="BN28" s="324">
        <v>5032997</v>
      </c>
      <c r="BO28" s="325"/>
      <c r="BP28" s="325"/>
      <c r="BQ28" s="325"/>
      <c r="BR28" s="325"/>
      <c r="BS28" s="325"/>
      <c r="BT28" s="325"/>
      <c r="BU28" s="326"/>
      <c r="BV28" s="324">
        <v>5032997</v>
      </c>
      <c r="BW28" s="325"/>
      <c r="BX28" s="325"/>
      <c r="BY28" s="325"/>
      <c r="BZ28" s="325"/>
      <c r="CA28" s="325"/>
      <c r="CB28" s="325"/>
      <c r="CC28" s="326"/>
      <c r="CD28" s="16"/>
      <c r="CE28" s="518"/>
      <c r="CF28" s="518"/>
      <c r="CG28" s="518"/>
      <c r="CH28" s="518"/>
      <c r="CI28" s="518"/>
      <c r="CJ28" s="518"/>
      <c r="CK28" s="518"/>
      <c r="CL28" s="518"/>
      <c r="CM28" s="518"/>
      <c r="CN28" s="518"/>
      <c r="CO28" s="518"/>
      <c r="CP28" s="518"/>
      <c r="CQ28" s="518"/>
      <c r="CR28" s="518"/>
      <c r="CS28" s="519"/>
      <c r="CT28" s="347"/>
      <c r="CU28" s="348"/>
      <c r="CV28" s="348"/>
      <c r="CW28" s="348"/>
      <c r="CX28" s="348"/>
      <c r="CY28" s="348"/>
      <c r="CZ28" s="348"/>
      <c r="DA28" s="349"/>
      <c r="DB28" s="347"/>
      <c r="DC28" s="348"/>
      <c r="DD28" s="348"/>
      <c r="DE28" s="348"/>
      <c r="DF28" s="348"/>
      <c r="DG28" s="348"/>
      <c r="DH28" s="348"/>
      <c r="DI28" s="349"/>
    </row>
    <row r="29" spans="1:113" ht="18.75" customHeight="1">
      <c r="A29" s="2"/>
      <c r="B29" s="454"/>
      <c r="C29" s="455"/>
      <c r="D29" s="456"/>
      <c r="E29" s="356" t="s">
        <v>244</v>
      </c>
      <c r="F29" s="334"/>
      <c r="G29" s="334"/>
      <c r="H29" s="334"/>
      <c r="I29" s="334"/>
      <c r="J29" s="334"/>
      <c r="K29" s="335"/>
      <c r="L29" s="357">
        <v>25</v>
      </c>
      <c r="M29" s="358"/>
      <c r="N29" s="358"/>
      <c r="O29" s="358"/>
      <c r="P29" s="378"/>
      <c r="Q29" s="357">
        <v>4350</v>
      </c>
      <c r="R29" s="358"/>
      <c r="S29" s="358"/>
      <c r="T29" s="358"/>
      <c r="U29" s="358"/>
      <c r="V29" s="378"/>
      <c r="W29" s="536"/>
      <c r="X29" s="537"/>
      <c r="Y29" s="538"/>
      <c r="Z29" s="356" t="s">
        <v>245</v>
      </c>
      <c r="AA29" s="334"/>
      <c r="AB29" s="334"/>
      <c r="AC29" s="334"/>
      <c r="AD29" s="334"/>
      <c r="AE29" s="334"/>
      <c r="AF29" s="334"/>
      <c r="AG29" s="335"/>
      <c r="AH29" s="357">
        <v>995</v>
      </c>
      <c r="AI29" s="358"/>
      <c r="AJ29" s="358"/>
      <c r="AK29" s="358"/>
      <c r="AL29" s="378"/>
      <c r="AM29" s="357">
        <v>3183685</v>
      </c>
      <c r="AN29" s="358"/>
      <c r="AO29" s="358"/>
      <c r="AP29" s="358"/>
      <c r="AQ29" s="358"/>
      <c r="AR29" s="378"/>
      <c r="AS29" s="357">
        <v>3200</v>
      </c>
      <c r="AT29" s="358"/>
      <c r="AU29" s="358"/>
      <c r="AV29" s="358"/>
      <c r="AW29" s="358"/>
      <c r="AX29" s="359"/>
      <c r="AY29" s="542"/>
      <c r="AZ29" s="543"/>
      <c r="BA29" s="543"/>
      <c r="BB29" s="544"/>
      <c r="BC29" s="338" t="s">
        <v>246</v>
      </c>
      <c r="BD29" s="339"/>
      <c r="BE29" s="339"/>
      <c r="BF29" s="339"/>
      <c r="BG29" s="339"/>
      <c r="BH29" s="339"/>
      <c r="BI29" s="339"/>
      <c r="BJ29" s="339"/>
      <c r="BK29" s="339"/>
      <c r="BL29" s="339"/>
      <c r="BM29" s="340"/>
      <c r="BN29" s="341">
        <v>2844428</v>
      </c>
      <c r="BO29" s="342"/>
      <c r="BP29" s="342"/>
      <c r="BQ29" s="342"/>
      <c r="BR29" s="342"/>
      <c r="BS29" s="342"/>
      <c r="BT29" s="342"/>
      <c r="BU29" s="343"/>
      <c r="BV29" s="341">
        <v>2384088</v>
      </c>
      <c r="BW29" s="342"/>
      <c r="BX29" s="342"/>
      <c r="BY29" s="342"/>
      <c r="BZ29" s="342"/>
      <c r="CA29" s="342"/>
      <c r="CB29" s="342"/>
      <c r="CC29" s="343"/>
      <c r="CD29" s="13"/>
      <c r="CE29" s="518"/>
      <c r="CF29" s="518"/>
      <c r="CG29" s="518"/>
      <c r="CH29" s="518"/>
      <c r="CI29" s="518"/>
      <c r="CJ29" s="518"/>
      <c r="CK29" s="518"/>
      <c r="CL29" s="518"/>
      <c r="CM29" s="518"/>
      <c r="CN29" s="518"/>
      <c r="CO29" s="518"/>
      <c r="CP29" s="518"/>
      <c r="CQ29" s="518"/>
      <c r="CR29" s="518"/>
      <c r="CS29" s="519"/>
      <c r="CT29" s="347"/>
      <c r="CU29" s="348"/>
      <c r="CV29" s="348"/>
      <c r="CW29" s="348"/>
      <c r="CX29" s="348"/>
      <c r="CY29" s="348"/>
      <c r="CZ29" s="348"/>
      <c r="DA29" s="349"/>
      <c r="DB29" s="347"/>
      <c r="DC29" s="348"/>
      <c r="DD29" s="348"/>
      <c r="DE29" s="348"/>
      <c r="DF29" s="348"/>
      <c r="DG29" s="348"/>
      <c r="DH29" s="348"/>
      <c r="DI29" s="349"/>
    </row>
    <row r="30" spans="1:113" ht="18.75" customHeight="1">
      <c r="A30" s="2"/>
      <c r="B30" s="457"/>
      <c r="C30" s="458"/>
      <c r="D30" s="459"/>
      <c r="E30" s="360"/>
      <c r="F30" s="361"/>
      <c r="G30" s="361"/>
      <c r="H30" s="361"/>
      <c r="I30" s="361"/>
      <c r="J30" s="361"/>
      <c r="K30" s="362"/>
      <c r="L30" s="444"/>
      <c r="M30" s="445"/>
      <c r="N30" s="445"/>
      <c r="O30" s="445"/>
      <c r="P30" s="446"/>
      <c r="Q30" s="444"/>
      <c r="R30" s="445"/>
      <c r="S30" s="445"/>
      <c r="T30" s="445"/>
      <c r="U30" s="445"/>
      <c r="V30" s="446"/>
      <c r="W30" s="447" t="s">
        <v>248</v>
      </c>
      <c r="X30" s="448"/>
      <c r="Y30" s="448"/>
      <c r="Z30" s="448"/>
      <c r="AA30" s="448"/>
      <c r="AB30" s="448"/>
      <c r="AC30" s="448"/>
      <c r="AD30" s="448"/>
      <c r="AE30" s="448"/>
      <c r="AF30" s="448"/>
      <c r="AG30" s="449"/>
      <c r="AH30" s="418">
        <v>99.6</v>
      </c>
      <c r="AI30" s="419"/>
      <c r="AJ30" s="419"/>
      <c r="AK30" s="419"/>
      <c r="AL30" s="419"/>
      <c r="AM30" s="419"/>
      <c r="AN30" s="419"/>
      <c r="AO30" s="419"/>
      <c r="AP30" s="419"/>
      <c r="AQ30" s="419"/>
      <c r="AR30" s="419"/>
      <c r="AS30" s="419"/>
      <c r="AT30" s="419"/>
      <c r="AU30" s="419"/>
      <c r="AV30" s="419"/>
      <c r="AW30" s="419"/>
      <c r="AX30" s="421"/>
      <c r="AY30" s="545"/>
      <c r="AZ30" s="546"/>
      <c r="BA30" s="546"/>
      <c r="BB30" s="547"/>
      <c r="BC30" s="436" t="s">
        <v>71</v>
      </c>
      <c r="BD30" s="437"/>
      <c r="BE30" s="437"/>
      <c r="BF30" s="437"/>
      <c r="BG30" s="437"/>
      <c r="BH30" s="437"/>
      <c r="BI30" s="437"/>
      <c r="BJ30" s="437"/>
      <c r="BK30" s="437"/>
      <c r="BL30" s="437"/>
      <c r="BM30" s="438"/>
      <c r="BN30" s="439">
        <v>10686318</v>
      </c>
      <c r="BO30" s="440"/>
      <c r="BP30" s="440"/>
      <c r="BQ30" s="440"/>
      <c r="BR30" s="440"/>
      <c r="BS30" s="440"/>
      <c r="BT30" s="440"/>
      <c r="BU30" s="441"/>
      <c r="BV30" s="439">
        <v>11779648</v>
      </c>
      <c r="BW30" s="440"/>
      <c r="BX30" s="440"/>
      <c r="BY30" s="440"/>
      <c r="BZ30" s="440"/>
      <c r="CA30" s="440"/>
      <c r="CB30" s="440"/>
      <c r="CC30" s="441"/>
      <c r="CD30" s="14"/>
      <c r="CE30" s="19"/>
      <c r="CF30" s="19"/>
      <c r="CG30" s="19"/>
      <c r="CH30" s="19"/>
      <c r="CI30" s="19"/>
      <c r="CJ30" s="19"/>
      <c r="CK30" s="19"/>
      <c r="CL30" s="19"/>
      <c r="CM30" s="19"/>
      <c r="CN30" s="19"/>
      <c r="CO30" s="19"/>
      <c r="CP30" s="19"/>
      <c r="CQ30" s="19"/>
      <c r="CR30" s="19"/>
      <c r="CS30" s="21"/>
      <c r="CT30" s="24"/>
      <c r="CU30" s="27"/>
      <c r="CV30" s="27"/>
      <c r="CW30" s="27"/>
      <c r="CX30" s="27"/>
      <c r="CY30" s="27"/>
      <c r="CZ30" s="27"/>
      <c r="DA30" s="30"/>
      <c r="DB30" s="24"/>
      <c r="DC30" s="27"/>
      <c r="DD30" s="27"/>
      <c r="DE30" s="27"/>
      <c r="DF30" s="27"/>
      <c r="DG30" s="27"/>
      <c r="DH30" s="27"/>
      <c r="DI30" s="30"/>
    </row>
    <row r="31" spans="1:113" ht="13.5" customHeight="1">
      <c r="A31" s="2"/>
      <c r="B31" s="4"/>
      <c r="DI31" s="31"/>
    </row>
    <row r="32" spans="1:113" ht="13.5" customHeight="1">
      <c r="A32" s="2"/>
      <c r="B32" s="5"/>
      <c r="C32" s="450" t="s">
        <v>169</v>
      </c>
      <c r="D32" s="450"/>
      <c r="E32" s="450"/>
      <c r="F32" s="450"/>
      <c r="G32" s="450"/>
      <c r="H32" s="450"/>
      <c r="I32" s="450"/>
      <c r="J32" s="450"/>
      <c r="K32" s="450"/>
      <c r="L32" s="450"/>
      <c r="M32" s="450"/>
      <c r="N32" s="450"/>
      <c r="O32" s="450"/>
      <c r="P32" s="450"/>
      <c r="Q32" s="450"/>
      <c r="R32" s="450"/>
      <c r="S32" s="450"/>
      <c r="U32" s="345" t="s">
        <v>93</v>
      </c>
      <c r="V32" s="345"/>
      <c r="W32" s="345"/>
      <c r="X32" s="345"/>
      <c r="Y32" s="345"/>
      <c r="Z32" s="345"/>
      <c r="AA32" s="345"/>
      <c r="AB32" s="345"/>
      <c r="AC32" s="345"/>
      <c r="AD32" s="345"/>
      <c r="AE32" s="345"/>
      <c r="AF32" s="345"/>
      <c r="AG32" s="345"/>
      <c r="AH32" s="345"/>
      <c r="AI32" s="345"/>
      <c r="AJ32" s="345"/>
      <c r="AK32" s="345"/>
      <c r="AM32" s="345" t="s">
        <v>249</v>
      </c>
      <c r="AN32" s="345"/>
      <c r="AO32" s="345"/>
      <c r="AP32" s="345"/>
      <c r="AQ32" s="345"/>
      <c r="AR32" s="345"/>
      <c r="AS32" s="345"/>
      <c r="AT32" s="345"/>
      <c r="AU32" s="345"/>
      <c r="AV32" s="345"/>
      <c r="AW32" s="345"/>
      <c r="AX32" s="345"/>
      <c r="AY32" s="345"/>
      <c r="AZ32" s="345"/>
      <c r="BA32" s="345"/>
      <c r="BB32" s="345"/>
      <c r="BC32" s="345"/>
      <c r="BE32" s="345" t="s">
        <v>250</v>
      </c>
      <c r="BF32" s="345"/>
      <c r="BG32" s="345"/>
      <c r="BH32" s="345"/>
      <c r="BI32" s="345"/>
      <c r="BJ32" s="345"/>
      <c r="BK32" s="345"/>
      <c r="BL32" s="345"/>
      <c r="BM32" s="345"/>
      <c r="BN32" s="345"/>
      <c r="BO32" s="345"/>
      <c r="BP32" s="345"/>
      <c r="BQ32" s="345"/>
      <c r="BR32" s="345"/>
      <c r="BS32" s="345"/>
      <c r="BT32" s="345"/>
      <c r="BU32" s="345"/>
      <c r="BW32" s="345" t="s">
        <v>252</v>
      </c>
      <c r="BX32" s="345"/>
      <c r="BY32" s="345"/>
      <c r="BZ32" s="345"/>
      <c r="CA32" s="345"/>
      <c r="CB32" s="345"/>
      <c r="CC32" s="345"/>
      <c r="CD32" s="345"/>
      <c r="CE32" s="345"/>
      <c r="CF32" s="345"/>
      <c r="CG32" s="345"/>
      <c r="CH32" s="345"/>
      <c r="CI32" s="345"/>
      <c r="CJ32" s="345"/>
      <c r="CK32" s="345"/>
      <c r="CL32" s="345"/>
      <c r="CM32" s="345"/>
      <c r="CO32" s="345" t="s">
        <v>254</v>
      </c>
      <c r="CP32" s="345"/>
      <c r="CQ32" s="345"/>
      <c r="CR32" s="345"/>
      <c r="CS32" s="345"/>
      <c r="CT32" s="345"/>
      <c r="CU32" s="345"/>
      <c r="CV32" s="345"/>
      <c r="CW32" s="345"/>
      <c r="CX32" s="345"/>
      <c r="CY32" s="345"/>
      <c r="CZ32" s="345"/>
      <c r="DA32" s="345"/>
      <c r="DB32" s="345"/>
      <c r="DC32" s="345"/>
      <c r="DD32" s="345"/>
      <c r="DE32" s="345"/>
      <c r="DI32" s="31"/>
    </row>
    <row r="33" spans="1:113" ht="13.5" customHeight="1">
      <c r="A33" s="2"/>
      <c r="B33" s="5"/>
      <c r="C33" s="460" t="s">
        <v>59</v>
      </c>
      <c r="D33" s="460"/>
      <c r="E33" s="461" t="s">
        <v>256</v>
      </c>
      <c r="F33" s="461"/>
      <c r="G33" s="461"/>
      <c r="H33" s="461"/>
      <c r="I33" s="461"/>
      <c r="J33" s="461"/>
      <c r="K33" s="461"/>
      <c r="L33" s="461"/>
      <c r="M33" s="461"/>
      <c r="N33" s="461"/>
      <c r="O33" s="461"/>
      <c r="P33" s="461"/>
      <c r="Q33" s="461"/>
      <c r="R33" s="461"/>
      <c r="S33" s="461"/>
      <c r="T33" s="10"/>
      <c r="U33" s="460" t="s">
        <v>59</v>
      </c>
      <c r="V33" s="460"/>
      <c r="W33" s="461" t="s">
        <v>256</v>
      </c>
      <c r="X33" s="461"/>
      <c r="Y33" s="461"/>
      <c r="Z33" s="461"/>
      <c r="AA33" s="461"/>
      <c r="AB33" s="461"/>
      <c r="AC33" s="461"/>
      <c r="AD33" s="461"/>
      <c r="AE33" s="461"/>
      <c r="AF33" s="461"/>
      <c r="AG33" s="461"/>
      <c r="AH33" s="461"/>
      <c r="AI33" s="461"/>
      <c r="AJ33" s="461"/>
      <c r="AK33" s="461"/>
      <c r="AL33" s="10"/>
      <c r="AM33" s="460" t="s">
        <v>59</v>
      </c>
      <c r="AN33" s="460"/>
      <c r="AO33" s="461" t="s">
        <v>256</v>
      </c>
      <c r="AP33" s="461"/>
      <c r="AQ33" s="461"/>
      <c r="AR33" s="461"/>
      <c r="AS33" s="461"/>
      <c r="AT33" s="461"/>
      <c r="AU33" s="461"/>
      <c r="AV33" s="461"/>
      <c r="AW33" s="461"/>
      <c r="AX33" s="461"/>
      <c r="AY33" s="461"/>
      <c r="AZ33" s="461"/>
      <c r="BA33" s="461"/>
      <c r="BB33" s="461"/>
      <c r="BC33" s="461"/>
      <c r="BD33" s="7"/>
      <c r="BE33" s="461" t="s">
        <v>257</v>
      </c>
      <c r="BF33" s="461"/>
      <c r="BG33" s="461" t="s">
        <v>151</v>
      </c>
      <c r="BH33" s="461"/>
      <c r="BI33" s="461"/>
      <c r="BJ33" s="461"/>
      <c r="BK33" s="461"/>
      <c r="BL33" s="461"/>
      <c r="BM33" s="461"/>
      <c r="BN33" s="461"/>
      <c r="BO33" s="461"/>
      <c r="BP33" s="461"/>
      <c r="BQ33" s="461"/>
      <c r="BR33" s="461"/>
      <c r="BS33" s="461"/>
      <c r="BT33" s="461"/>
      <c r="BU33" s="461"/>
      <c r="BV33" s="7"/>
      <c r="BW33" s="460" t="s">
        <v>257</v>
      </c>
      <c r="BX33" s="460"/>
      <c r="BY33" s="461" t="s">
        <v>109</v>
      </c>
      <c r="BZ33" s="461"/>
      <c r="CA33" s="461"/>
      <c r="CB33" s="461"/>
      <c r="CC33" s="461"/>
      <c r="CD33" s="461"/>
      <c r="CE33" s="461"/>
      <c r="CF33" s="461"/>
      <c r="CG33" s="461"/>
      <c r="CH33" s="461"/>
      <c r="CI33" s="461"/>
      <c r="CJ33" s="461"/>
      <c r="CK33" s="461"/>
      <c r="CL33" s="461"/>
      <c r="CM33" s="461"/>
      <c r="CN33" s="10"/>
      <c r="CO33" s="460" t="s">
        <v>59</v>
      </c>
      <c r="CP33" s="460"/>
      <c r="CQ33" s="461" t="s">
        <v>258</v>
      </c>
      <c r="CR33" s="461"/>
      <c r="CS33" s="461"/>
      <c r="CT33" s="461"/>
      <c r="CU33" s="461"/>
      <c r="CV33" s="461"/>
      <c r="CW33" s="461"/>
      <c r="CX33" s="461"/>
      <c r="CY33" s="461"/>
      <c r="CZ33" s="461"/>
      <c r="DA33" s="461"/>
      <c r="DB33" s="461"/>
      <c r="DC33" s="461"/>
      <c r="DD33" s="461"/>
      <c r="DE33" s="461"/>
      <c r="DF33" s="10"/>
      <c r="DG33" s="462" t="s">
        <v>82</v>
      </c>
      <c r="DH33" s="462"/>
      <c r="DI33" s="15"/>
    </row>
    <row r="34" spans="1:113" ht="32.25" customHeight="1">
      <c r="A34" s="2"/>
      <c r="B34" s="5"/>
      <c r="C34" s="463">
        <f>IF(E34="","",1)</f>
        <v>1</v>
      </c>
      <c r="D34" s="463"/>
      <c r="E34" s="464" t="str">
        <f>IF('各会計、関係団体の財政状況及び健全化判断比率'!B7="","",'各会計、関係団体の財政状況及び健全化判断比率'!B7)</f>
        <v>一般会計</v>
      </c>
      <c r="F34" s="464"/>
      <c r="G34" s="464"/>
      <c r="H34" s="464"/>
      <c r="I34" s="464"/>
      <c r="J34" s="464"/>
      <c r="K34" s="464"/>
      <c r="L34" s="464"/>
      <c r="M34" s="464"/>
      <c r="N34" s="464"/>
      <c r="O34" s="464"/>
      <c r="P34" s="464"/>
      <c r="Q34" s="464"/>
      <c r="R34" s="464"/>
      <c r="S34" s="464"/>
      <c r="T34" s="2"/>
      <c r="U34" s="463">
        <f>IF(W34="","",MAX(C34:D43)+1)</f>
        <v>2</v>
      </c>
      <c r="V34" s="463"/>
      <c r="W34" s="464" t="str">
        <f>IF('各会計、関係団体の財政状況及び健全化判断比率'!B28="","",'各会計、関係団体の財政状況及び健全化判断比率'!B28)</f>
        <v>国民健康保険特別会計</v>
      </c>
      <c r="X34" s="464"/>
      <c r="Y34" s="464"/>
      <c r="Z34" s="464"/>
      <c r="AA34" s="464"/>
      <c r="AB34" s="464"/>
      <c r="AC34" s="464"/>
      <c r="AD34" s="464"/>
      <c r="AE34" s="464"/>
      <c r="AF34" s="464"/>
      <c r="AG34" s="464"/>
      <c r="AH34" s="464"/>
      <c r="AI34" s="464"/>
      <c r="AJ34" s="464"/>
      <c r="AK34" s="464"/>
      <c r="AL34" s="2"/>
      <c r="AM34" s="463">
        <f>IF(AO34="","",MAX(C34:D43,U34:V43)+1)</f>
        <v>5</v>
      </c>
      <c r="AN34" s="463"/>
      <c r="AO34" s="464" t="str">
        <f>IF('各会計、関係団体の財政状況及び健全化判断比率'!B31="","",'各会計、関係団体の財政状況及び健全化判断比率'!B31)</f>
        <v>水道事業会計</v>
      </c>
      <c r="AP34" s="464"/>
      <c r="AQ34" s="464"/>
      <c r="AR34" s="464"/>
      <c r="AS34" s="464"/>
      <c r="AT34" s="464"/>
      <c r="AU34" s="464"/>
      <c r="AV34" s="464"/>
      <c r="AW34" s="464"/>
      <c r="AX34" s="464"/>
      <c r="AY34" s="464"/>
      <c r="AZ34" s="464"/>
      <c r="BA34" s="464"/>
      <c r="BB34" s="464"/>
      <c r="BC34" s="464"/>
      <c r="BD34" s="2"/>
      <c r="BE34" s="463">
        <f>IF(BG34="","",MAX(C34:D43,U34:V43,AM34:AN43)+1)</f>
        <v>7</v>
      </c>
      <c r="BF34" s="463"/>
      <c r="BG34" s="464" t="str">
        <f>IF('各会計、関係団体の財政状況及び健全化判断比率'!B33="","",'各会計、関係団体の財政状況及び健全化判断比率'!B33)</f>
        <v>食肉センター特別会計</v>
      </c>
      <c r="BH34" s="464"/>
      <c r="BI34" s="464"/>
      <c r="BJ34" s="464"/>
      <c r="BK34" s="464"/>
      <c r="BL34" s="464"/>
      <c r="BM34" s="464"/>
      <c r="BN34" s="464"/>
      <c r="BO34" s="464"/>
      <c r="BP34" s="464"/>
      <c r="BQ34" s="464"/>
      <c r="BR34" s="464"/>
      <c r="BS34" s="464"/>
      <c r="BT34" s="464"/>
      <c r="BU34" s="464"/>
      <c r="BV34" s="2"/>
      <c r="BW34" s="463">
        <f>IF(BY34="","",MAX(C34:D43,U34:V43,AM34:AN43,BE34:BF43)+1)</f>
        <v>8</v>
      </c>
      <c r="BX34" s="463"/>
      <c r="BY34" s="464" t="str">
        <f>IF('各会計、関係団体の財政状況及び健全化判断比率'!B68="","",'各会計、関係団体の財政状況及び健全化判断比率'!B68)</f>
        <v>宮崎県市町村総合事務組合　一般会計</v>
      </c>
      <c r="BZ34" s="464"/>
      <c r="CA34" s="464"/>
      <c r="CB34" s="464"/>
      <c r="CC34" s="464"/>
      <c r="CD34" s="464"/>
      <c r="CE34" s="464"/>
      <c r="CF34" s="464"/>
      <c r="CG34" s="464"/>
      <c r="CH34" s="464"/>
      <c r="CI34" s="464"/>
      <c r="CJ34" s="464"/>
      <c r="CK34" s="464"/>
      <c r="CL34" s="464"/>
      <c r="CM34" s="464"/>
      <c r="CN34" s="2"/>
      <c r="CO34" s="463">
        <f>IF(CQ34="","",MAX(C34:D43,U34:V43,AM34:AN43,BE34:BF43,BW34:BX43)+1)</f>
        <v>15</v>
      </c>
      <c r="CP34" s="463"/>
      <c r="CQ34" s="464" t="str">
        <f>IF('各会計、関係団体の財政状況及び健全化判断比率'!BS7="","",'各会計、関係団体の財政状況及び健全化判断比率'!BS7)</f>
        <v>（一財）延岡市高齢者福祉協会</v>
      </c>
      <c r="CR34" s="464"/>
      <c r="CS34" s="464"/>
      <c r="CT34" s="464"/>
      <c r="CU34" s="464"/>
      <c r="CV34" s="464"/>
      <c r="CW34" s="464"/>
      <c r="CX34" s="464"/>
      <c r="CY34" s="464"/>
      <c r="CZ34" s="464"/>
      <c r="DA34" s="464"/>
      <c r="DB34" s="464"/>
      <c r="DC34" s="464"/>
      <c r="DD34" s="464"/>
      <c r="DE34" s="464"/>
      <c r="DG34" s="465" t="str">
        <f>IF('各会計、関係団体の財政状況及び健全化判断比率'!BR7="","",'各会計、関係団体の財政状況及び健全化判断比率'!BR7)</f>
        <v/>
      </c>
      <c r="DH34" s="465"/>
      <c r="DI34" s="15"/>
    </row>
    <row r="35" spans="1:113" ht="32.25" customHeight="1">
      <c r="A35" s="2"/>
      <c r="B35" s="5"/>
      <c r="C35" s="463" t="str">
        <f t="shared" ref="C35:C43" si="0">IF(E35="","",C34+1)</f>
        <v/>
      </c>
      <c r="D35" s="463"/>
      <c r="E35" s="464" t="str">
        <f>IF('各会計、関係団体の財政状況及び健全化判断比率'!B8="","",'各会計、関係団体の財政状況及び健全化判断比率'!B8)</f>
        <v/>
      </c>
      <c r="F35" s="464"/>
      <c r="G35" s="464"/>
      <c r="H35" s="464"/>
      <c r="I35" s="464"/>
      <c r="J35" s="464"/>
      <c r="K35" s="464"/>
      <c r="L35" s="464"/>
      <c r="M35" s="464"/>
      <c r="N35" s="464"/>
      <c r="O35" s="464"/>
      <c r="P35" s="464"/>
      <c r="Q35" s="464"/>
      <c r="R35" s="464"/>
      <c r="S35" s="464"/>
      <c r="T35" s="2"/>
      <c r="U35" s="463">
        <f t="shared" ref="U35:U43" si="1">IF(W35="","",U34+1)</f>
        <v>3</v>
      </c>
      <c r="V35" s="463"/>
      <c r="W35" s="464" t="str">
        <f>IF('各会計、関係団体の財政状況及び健全化判断比率'!B29="","",'各会計、関係団体の財政状況及び健全化判断比率'!B29)</f>
        <v>介護保険特別会計</v>
      </c>
      <c r="X35" s="464"/>
      <c r="Y35" s="464"/>
      <c r="Z35" s="464"/>
      <c r="AA35" s="464"/>
      <c r="AB35" s="464"/>
      <c r="AC35" s="464"/>
      <c r="AD35" s="464"/>
      <c r="AE35" s="464"/>
      <c r="AF35" s="464"/>
      <c r="AG35" s="464"/>
      <c r="AH35" s="464"/>
      <c r="AI35" s="464"/>
      <c r="AJ35" s="464"/>
      <c r="AK35" s="464"/>
      <c r="AL35" s="2"/>
      <c r="AM35" s="463">
        <f t="shared" ref="AM35:AM43" si="2">IF(AO35="","",AM34+1)</f>
        <v>6</v>
      </c>
      <c r="AN35" s="463"/>
      <c r="AO35" s="464" t="str">
        <f>IF('各会計、関係団体の財政状況及び健全化判断比率'!B32="","",'各会計、関係団体の財政状況及び健全化判断比率'!B32)</f>
        <v>下水道事業会計</v>
      </c>
      <c r="AP35" s="464"/>
      <c r="AQ35" s="464"/>
      <c r="AR35" s="464"/>
      <c r="AS35" s="464"/>
      <c r="AT35" s="464"/>
      <c r="AU35" s="464"/>
      <c r="AV35" s="464"/>
      <c r="AW35" s="464"/>
      <c r="AX35" s="464"/>
      <c r="AY35" s="464"/>
      <c r="AZ35" s="464"/>
      <c r="BA35" s="464"/>
      <c r="BB35" s="464"/>
      <c r="BC35" s="464"/>
      <c r="BD35" s="2"/>
      <c r="BE35" s="463" t="str">
        <f t="shared" ref="BE35:BE43" si="3">IF(BG35="","",BE34+1)</f>
        <v/>
      </c>
      <c r="BF35" s="463"/>
      <c r="BG35" s="464"/>
      <c r="BH35" s="464"/>
      <c r="BI35" s="464"/>
      <c r="BJ35" s="464"/>
      <c r="BK35" s="464"/>
      <c r="BL35" s="464"/>
      <c r="BM35" s="464"/>
      <c r="BN35" s="464"/>
      <c r="BO35" s="464"/>
      <c r="BP35" s="464"/>
      <c r="BQ35" s="464"/>
      <c r="BR35" s="464"/>
      <c r="BS35" s="464"/>
      <c r="BT35" s="464"/>
      <c r="BU35" s="464"/>
      <c r="BV35" s="2"/>
      <c r="BW35" s="463">
        <f t="shared" ref="BW35:BW43" si="4">IF(BY35="","",BW34+1)</f>
        <v>9</v>
      </c>
      <c r="BX35" s="463"/>
      <c r="BY35" s="464" t="str">
        <f>IF('各会計、関係団体の財政状況及び健全化判断比率'!B69="","",'各会計、関係団体の財政状況及び健全化判断比率'!B69)</f>
        <v>宮崎県市町村総合事務組合　市町村交通災害共済事業特別会計</v>
      </c>
      <c r="BZ35" s="464"/>
      <c r="CA35" s="464"/>
      <c r="CB35" s="464"/>
      <c r="CC35" s="464"/>
      <c r="CD35" s="464"/>
      <c r="CE35" s="464"/>
      <c r="CF35" s="464"/>
      <c r="CG35" s="464"/>
      <c r="CH35" s="464"/>
      <c r="CI35" s="464"/>
      <c r="CJ35" s="464"/>
      <c r="CK35" s="464"/>
      <c r="CL35" s="464"/>
      <c r="CM35" s="464"/>
      <c r="CN35" s="2"/>
      <c r="CO35" s="463">
        <f t="shared" ref="CO35:CO43" si="5">IF(CQ35="","",CO34+1)</f>
        <v>16</v>
      </c>
      <c r="CP35" s="463"/>
      <c r="CQ35" s="464" t="str">
        <f>IF('各会計、関係団体の財政状況及び健全化判断比率'!BS8="","",'各会計、関係団体の財政状況及び健全化判断比率'!BS8)</f>
        <v>(公財)のべおか文化事業団</v>
      </c>
      <c r="CR35" s="464"/>
      <c r="CS35" s="464"/>
      <c r="CT35" s="464"/>
      <c r="CU35" s="464"/>
      <c r="CV35" s="464"/>
      <c r="CW35" s="464"/>
      <c r="CX35" s="464"/>
      <c r="CY35" s="464"/>
      <c r="CZ35" s="464"/>
      <c r="DA35" s="464"/>
      <c r="DB35" s="464"/>
      <c r="DC35" s="464"/>
      <c r="DD35" s="464"/>
      <c r="DE35" s="464"/>
      <c r="DG35" s="465" t="str">
        <f>IF('各会計、関係団体の財政状況及び健全化判断比率'!BR8="","",'各会計、関係団体の財政状況及び健全化判断比率'!BR8)</f>
        <v/>
      </c>
      <c r="DH35" s="465"/>
      <c r="DI35" s="15"/>
    </row>
    <row r="36" spans="1:113" ht="32.25" customHeight="1">
      <c r="A36" s="2"/>
      <c r="B36" s="5"/>
      <c r="C36" s="463" t="str">
        <f t="shared" si="0"/>
        <v/>
      </c>
      <c r="D36" s="463"/>
      <c r="E36" s="464" t="str">
        <f>IF('各会計、関係団体の財政状況及び健全化判断比率'!B9="","",'各会計、関係団体の財政状況及び健全化判断比率'!B9)</f>
        <v/>
      </c>
      <c r="F36" s="464"/>
      <c r="G36" s="464"/>
      <c r="H36" s="464"/>
      <c r="I36" s="464"/>
      <c r="J36" s="464"/>
      <c r="K36" s="464"/>
      <c r="L36" s="464"/>
      <c r="M36" s="464"/>
      <c r="N36" s="464"/>
      <c r="O36" s="464"/>
      <c r="P36" s="464"/>
      <c r="Q36" s="464"/>
      <c r="R36" s="464"/>
      <c r="S36" s="464"/>
      <c r="T36" s="2"/>
      <c r="U36" s="463">
        <f t="shared" si="1"/>
        <v>4</v>
      </c>
      <c r="V36" s="463"/>
      <c r="W36" s="464" t="str">
        <f>IF('各会計、関係団体の財政状況及び健全化判断比率'!B30="","",'各会計、関係団体の財政状況及び健全化判断比率'!B30)</f>
        <v>後期高齢者医療特別会計</v>
      </c>
      <c r="X36" s="464"/>
      <c r="Y36" s="464"/>
      <c r="Z36" s="464"/>
      <c r="AA36" s="464"/>
      <c r="AB36" s="464"/>
      <c r="AC36" s="464"/>
      <c r="AD36" s="464"/>
      <c r="AE36" s="464"/>
      <c r="AF36" s="464"/>
      <c r="AG36" s="464"/>
      <c r="AH36" s="464"/>
      <c r="AI36" s="464"/>
      <c r="AJ36" s="464"/>
      <c r="AK36" s="464"/>
      <c r="AL36" s="2"/>
      <c r="AM36" s="463" t="str">
        <f t="shared" si="2"/>
        <v/>
      </c>
      <c r="AN36" s="463"/>
      <c r="AO36" s="464"/>
      <c r="AP36" s="464"/>
      <c r="AQ36" s="464"/>
      <c r="AR36" s="464"/>
      <c r="AS36" s="464"/>
      <c r="AT36" s="464"/>
      <c r="AU36" s="464"/>
      <c r="AV36" s="464"/>
      <c r="AW36" s="464"/>
      <c r="AX36" s="464"/>
      <c r="AY36" s="464"/>
      <c r="AZ36" s="464"/>
      <c r="BA36" s="464"/>
      <c r="BB36" s="464"/>
      <c r="BC36" s="464"/>
      <c r="BD36" s="2"/>
      <c r="BE36" s="463" t="str">
        <f t="shared" si="3"/>
        <v/>
      </c>
      <c r="BF36" s="463"/>
      <c r="BG36" s="464"/>
      <c r="BH36" s="464"/>
      <c r="BI36" s="464"/>
      <c r="BJ36" s="464"/>
      <c r="BK36" s="464"/>
      <c r="BL36" s="464"/>
      <c r="BM36" s="464"/>
      <c r="BN36" s="464"/>
      <c r="BO36" s="464"/>
      <c r="BP36" s="464"/>
      <c r="BQ36" s="464"/>
      <c r="BR36" s="464"/>
      <c r="BS36" s="464"/>
      <c r="BT36" s="464"/>
      <c r="BU36" s="464"/>
      <c r="BV36" s="2"/>
      <c r="BW36" s="463">
        <f t="shared" si="4"/>
        <v>10</v>
      </c>
      <c r="BX36" s="463"/>
      <c r="BY36" s="464" t="str">
        <f>IF('各会計、関係団体の財政状況及び健全化判断比率'!B70="","",'各会計、関係団体の財政状況及び健全化判断比率'!B70)</f>
        <v>宮崎県市町村総合事務組合　自治会館管理運営特別会計</v>
      </c>
      <c r="BZ36" s="464"/>
      <c r="CA36" s="464"/>
      <c r="CB36" s="464"/>
      <c r="CC36" s="464"/>
      <c r="CD36" s="464"/>
      <c r="CE36" s="464"/>
      <c r="CF36" s="464"/>
      <c r="CG36" s="464"/>
      <c r="CH36" s="464"/>
      <c r="CI36" s="464"/>
      <c r="CJ36" s="464"/>
      <c r="CK36" s="464"/>
      <c r="CL36" s="464"/>
      <c r="CM36" s="464"/>
      <c r="CN36" s="2"/>
      <c r="CO36" s="463">
        <f t="shared" si="5"/>
        <v>17</v>
      </c>
      <c r="CP36" s="463"/>
      <c r="CQ36" s="464" t="str">
        <f>IF('各会計、関係団体の財政状況及び健全化判断比率'!BS9="","",'各会計、関係団体の財政状況及び健全化判断比率'!BS9)</f>
        <v>（株）ヘルストピア延岡</v>
      </c>
      <c r="CR36" s="464"/>
      <c r="CS36" s="464"/>
      <c r="CT36" s="464"/>
      <c r="CU36" s="464"/>
      <c r="CV36" s="464"/>
      <c r="CW36" s="464"/>
      <c r="CX36" s="464"/>
      <c r="CY36" s="464"/>
      <c r="CZ36" s="464"/>
      <c r="DA36" s="464"/>
      <c r="DB36" s="464"/>
      <c r="DC36" s="464"/>
      <c r="DD36" s="464"/>
      <c r="DE36" s="464"/>
      <c r="DG36" s="465" t="str">
        <f>IF('各会計、関係団体の財政状況及び健全化判断比率'!BR9="","",'各会計、関係団体の財政状況及び健全化判断比率'!BR9)</f>
        <v/>
      </c>
      <c r="DH36" s="465"/>
      <c r="DI36" s="15"/>
    </row>
    <row r="37" spans="1:113" ht="32.25" customHeight="1">
      <c r="A37" s="2"/>
      <c r="B37" s="5"/>
      <c r="C37" s="463" t="str">
        <f t="shared" si="0"/>
        <v/>
      </c>
      <c r="D37" s="463"/>
      <c r="E37" s="464" t="str">
        <f>IF('各会計、関係団体の財政状況及び健全化判断比率'!B10="","",'各会計、関係団体の財政状況及び健全化判断比率'!B10)</f>
        <v/>
      </c>
      <c r="F37" s="464"/>
      <c r="G37" s="464"/>
      <c r="H37" s="464"/>
      <c r="I37" s="464"/>
      <c r="J37" s="464"/>
      <c r="K37" s="464"/>
      <c r="L37" s="464"/>
      <c r="M37" s="464"/>
      <c r="N37" s="464"/>
      <c r="O37" s="464"/>
      <c r="P37" s="464"/>
      <c r="Q37" s="464"/>
      <c r="R37" s="464"/>
      <c r="S37" s="464"/>
      <c r="T37" s="2"/>
      <c r="U37" s="463" t="str">
        <f t="shared" si="1"/>
        <v/>
      </c>
      <c r="V37" s="463"/>
      <c r="W37" s="464"/>
      <c r="X37" s="464"/>
      <c r="Y37" s="464"/>
      <c r="Z37" s="464"/>
      <c r="AA37" s="464"/>
      <c r="AB37" s="464"/>
      <c r="AC37" s="464"/>
      <c r="AD37" s="464"/>
      <c r="AE37" s="464"/>
      <c r="AF37" s="464"/>
      <c r="AG37" s="464"/>
      <c r="AH37" s="464"/>
      <c r="AI37" s="464"/>
      <c r="AJ37" s="464"/>
      <c r="AK37" s="464"/>
      <c r="AL37" s="2"/>
      <c r="AM37" s="463" t="str">
        <f t="shared" si="2"/>
        <v/>
      </c>
      <c r="AN37" s="463"/>
      <c r="AO37" s="464"/>
      <c r="AP37" s="464"/>
      <c r="AQ37" s="464"/>
      <c r="AR37" s="464"/>
      <c r="AS37" s="464"/>
      <c r="AT37" s="464"/>
      <c r="AU37" s="464"/>
      <c r="AV37" s="464"/>
      <c r="AW37" s="464"/>
      <c r="AX37" s="464"/>
      <c r="AY37" s="464"/>
      <c r="AZ37" s="464"/>
      <c r="BA37" s="464"/>
      <c r="BB37" s="464"/>
      <c r="BC37" s="464"/>
      <c r="BD37" s="2"/>
      <c r="BE37" s="463" t="str">
        <f t="shared" si="3"/>
        <v/>
      </c>
      <c r="BF37" s="463"/>
      <c r="BG37" s="464"/>
      <c r="BH37" s="464"/>
      <c r="BI37" s="464"/>
      <c r="BJ37" s="464"/>
      <c r="BK37" s="464"/>
      <c r="BL37" s="464"/>
      <c r="BM37" s="464"/>
      <c r="BN37" s="464"/>
      <c r="BO37" s="464"/>
      <c r="BP37" s="464"/>
      <c r="BQ37" s="464"/>
      <c r="BR37" s="464"/>
      <c r="BS37" s="464"/>
      <c r="BT37" s="464"/>
      <c r="BU37" s="464"/>
      <c r="BV37" s="2"/>
      <c r="BW37" s="463">
        <f t="shared" si="4"/>
        <v>11</v>
      </c>
      <c r="BX37" s="463"/>
      <c r="BY37" s="464" t="str">
        <f>IF('各会計、関係団体の財政状況及び健全化判断比率'!B71="","",'各会計、関係団体の財政状況及び健全化判断比率'!B71)</f>
        <v>宮崎県後期高齢者医療広域連合　一般会計</v>
      </c>
      <c r="BZ37" s="464"/>
      <c r="CA37" s="464"/>
      <c r="CB37" s="464"/>
      <c r="CC37" s="464"/>
      <c r="CD37" s="464"/>
      <c r="CE37" s="464"/>
      <c r="CF37" s="464"/>
      <c r="CG37" s="464"/>
      <c r="CH37" s="464"/>
      <c r="CI37" s="464"/>
      <c r="CJ37" s="464"/>
      <c r="CK37" s="464"/>
      <c r="CL37" s="464"/>
      <c r="CM37" s="464"/>
      <c r="CN37" s="2"/>
      <c r="CO37" s="463">
        <f t="shared" si="5"/>
        <v>18</v>
      </c>
      <c r="CP37" s="463"/>
      <c r="CQ37" s="464" t="str">
        <f>IF('各会計、関係団体の財政状況及び健全化判断比率'!BS10="","",'各会計、関係団体の財政状況及び健全化判断比率'!BS10)</f>
        <v>（有）延岡市リサイクルプラザゲン丸館</v>
      </c>
      <c r="CR37" s="464"/>
      <c r="CS37" s="464"/>
      <c r="CT37" s="464"/>
      <c r="CU37" s="464"/>
      <c r="CV37" s="464"/>
      <c r="CW37" s="464"/>
      <c r="CX37" s="464"/>
      <c r="CY37" s="464"/>
      <c r="CZ37" s="464"/>
      <c r="DA37" s="464"/>
      <c r="DB37" s="464"/>
      <c r="DC37" s="464"/>
      <c r="DD37" s="464"/>
      <c r="DE37" s="464"/>
      <c r="DG37" s="465" t="str">
        <f>IF('各会計、関係団体の財政状況及び健全化判断比率'!BR10="","",'各会計、関係団体の財政状況及び健全化判断比率'!BR10)</f>
        <v/>
      </c>
      <c r="DH37" s="465"/>
      <c r="DI37" s="15"/>
    </row>
    <row r="38" spans="1:113" ht="32.25" customHeight="1">
      <c r="A38" s="2"/>
      <c r="B38" s="5"/>
      <c r="C38" s="463" t="str">
        <f t="shared" si="0"/>
        <v/>
      </c>
      <c r="D38" s="463"/>
      <c r="E38" s="464" t="str">
        <f>IF('各会計、関係団体の財政状況及び健全化判断比率'!B11="","",'各会計、関係団体の財政状況及び健全化判断比率'!B11)</f>
        <v/>
      </c>
      <c r="F38" s="464"/>
      <c r="G38" s="464"/>
      <c r="H38" s="464"/>
      <c r="I38" s="464"/>
      <c r="J38" s="464"/>
      <c r="K38" s="464"/>
      <c r="L38" s="464"/>
      <c r="M38" s="464"/>
      <c r="N38" s="464"/>
      <c r="O38" s="464"/>
      <c r="P38" s="464"/>
      <c r="Q38" s="464"/>
      <c r="R38" s="464"/>
      <c r="S38" s="464"/>
      <c r="T38" s="2"/>
      <c r="U38" s="463" t="str">
        <f t="shared" si="1"/>
        <v/>
      </c>
      <c r="V38" s="463"/>
      <c r="W38" s="464"/>
      <c r="X38" s="464"/>
      <c r="Y38" s="464"/>
      <c r="Z38" s="464"/>
      <c r="AA38" s="464"/>
      <c r="AB38" s="464"/>
      <c r="AC38" s="464"/>
      <c r="AD38" s="464"/>
      <c r="AE38" s="464"/>
      <c r="AF38" s="464"/>
      <c r="AG38" s="464"/>
      <c r="AH38" s="464"/>
      <c r="AI38" s="464"/>
      <c r="AJ38" s="464"/>
      <c r="AK38" s="464"/>
      <c r="AL38" s="2"/>
      <c r="AM38" s="463" t="str">
        <f t="shared" si="2"/>
        <v/>
      </c>
      <c r="AN38" s="463"/>
      <c r="AO38" s="464"/>
      <c r="AP38" s="464"/>
      <c r="AQ38" s="464"/>
      <c r="AR38" s="464"/>
      <c r="AS38" s="464"/>
      <c r="AT38" s="464"/>
      <c r="AU38" s="464"/>
      <c r="AV38" s="464"/>
      <c r="AW38" s="464"/>
      <c r="AX38" s="464"/>
      <c r="AY38" s="464"/>
      <c r="AZ38" s="464"/>
      <c r="BA38" s="464"/>
      <c r="BB38" s="464"/>
      <c r="BC38" s="464"/>
      <c r="BD38" s="2"/>
      <c r="BE38" s="463" t="str">
        <f t="shared" si="3"/>
        <v/>
      </c>
      <c r="BF38" s="463"/>
      <c r="BG38" s="464"/>
      <c r="BH38" s="464"/>
      <c r="BI38" s="464"/>
      <c r="BJ38" s="464"/>
      <c r="BK38" s="464"/>
      <c r="BL38" s="464"/>
      <c r="BM38" s="464"/>
      <c r="BN38" s="464"/>
      <c r="BO38" s="464"/>
      <c r="BP38" s="464"/>
      <c r="BQ38" s="464"/>
      <c r="BR38" s="464"/>
      <c r="BS38" s="464"/>
      <c r="BT38" s="464"/>
      <c r="BU38" s="464"/>
      <c r="BV38" s="2"/>
      <c r="BW38" s="463">
        <f t="shared" si="4"/>
        <v>12</v>
      </c>
      <c r="BX38" s="463"/>
      <c r="BY38" s="464" t="str">
        <f>IF('各会計、関係団体の財政状況及び健全化判断比率'!B72="","",'各会計、関係団体の財政状況及び健全化判断比率'!B72)</f>
        <v>宮崎県後期高齢者医療広域連合　後期高齢者医療特別会計</v>
      </c>
      <c r="BZ38" s="464"/>
      <c r="CA38" s="464"/>
      <c r="CB38" s="464"/>
      <c r="CC38" s="464"/>
      <c r="CD38" s="464"/>
      <c r="CE38" s="464"/>
      <c r="CF38" s="464"/>
      <c r="CG38" s="464"/>
      <c r="CH38" s="464"/>
      <c r="CI38" s="464"/>
      <c r="CJ38" s="464"/>
      <c r="CK38" s="464"/>
      <c r="CL38" s="464"/>
      <c r="CM38" s="464"/>
      <c r="CN38" s="2"/>
      <c r="CO38" s="463">
        <f t="shared" si="5"/>
        <v>19</v>
      </c>
      <c r="CP38" s="463"/>
      <c r="CQ38" s="464" t="str">
        <f>IF('各会計、関係団体の財政状況及び健全化判断比率'!BS11="","",'各会計、関係団体の財政状況及び健全化判断比率'!BS11)</f>
        <v>（株）延岡地区有機肥料センター</v>
      </c>
      <c r="CR38" s="464"/>
      <c r="CS38" s="464"/>
      <c r="CT38" s="464"/>
      <c r="CU38" s="464"/>
      <c r="CV38" s="464"/>
      <c r="CW38" s="464"/>
      <c r="CX38" s="464"/>
      <c r="CY38" s="464"/>
      <c r="CZ38" s="464"/>
      <c r="DA38" s="464"/>
      <c r="DB38" s="464"/>
      <c r="DC38" s="464"/>
      <c r="DD38" s="464"/>
      <c r="DE38" s="464"/>
      <c r="DG38" s="465" t="str">
        <f>IF('各会計、関係団体の財政状況及び健全化判断比率'!BR11="","",'各会計、関係団体の財政状況及び健全化判断比率'!BR11)</f>
        <v/>
      </c>
      <c r="DH38" s="465"/>
      <c r="DI38" s="15"/>
    </row>
    <row r="39" spans="1:113" ht="32.25" customHeight="1">
      <c r="A39" s="2"/>
      <c r="B39" s="5"/>
      <c r="C39" s="463" t="str">
        <f t="shared" si="0"/>
        <v/>
      </c>
      <c r="D39" s="463"/>
      <c r="E39" s="464" t="str">
        <f>IF('各会計、関係団体の財政状況及び健全化判断比率'!B12="","",'各会計、関係団体の財政状況及び健全化判断比率'!B12)</f>
        <v/>
      </c>
      <c r="F39" s="464"/>
      <c r="G39" s="464"/>
      <c r="H39" s="464"/>
      <c r="I39" s="464"/>
      <c r="J39" s="464"/>
      <c r="K39" s="464"/>
      <c r="L39" s="464"/>
      <c r="M39" s="464"/>
      <c r="N39" s="464"/>
      <c r="O39" s="464"/>
      <c r="P39" s="464"/>
      <c r="Q39" s="464"/>
      <c r="R39" s="464"/>
      <c r="S39" s="464"/>
      <c r="T39" s="2"/>
      <c r="U39" s="463" t="str">
        <f t="shared" si="1"/>
        <v/>
      </c>
      <c r="V39" s="463"/>
      <c r="W39" s="464"/>
      <c r="X39" s="464"/>
      <c r="Y39" s="464"/>
      <c r="Z39" s="464"/>
      <c r="AA39" s="464"/>
      <c r="AB39" s="464"/>
      <c r="AC39" s="464"/>
      <c r="AD39" s="464"/>
      <c r="AE39" s="464"/>
      <c r="AF39" s="464"/>
      <c r="AG39" s="464"/>
      <c r="AH39" s="464"/>
      <c r="AI39" s="464"/>
      <c r="AJ39" s="464"/>
      <c r="AK39" s="464"/>
      <c r="AL39" s="2"/>
      <c r="AM39" s="463" t="str">
        <f t="shared" si="2"/>
        <v/>
      </c>
      <c r="AN39" s="463"/>
      <c r="AO39" s="464"/>
      <c r="AP39" s="464"/>
      <c r="AQ39" s="464"/>
      <c r="AR39" s="464"/>
      <c r="AS39" s="464"/>
      <c r="AT39" s="464"/>
      <c r="AU39" s="464"/>
      <c r="AV39" s="464"/>
      <c r="AW39" s="464"/>
      <c r="AX39" s="464"/>
      <c r="AY39" s="464"/>
      <c r="AZ39" s="464"/>
      <c r="BA39" s="464"/>
      <c r="BB39" s="464"/>
      <c r="BC39" s="464"/>
      <c r="BD39" s="2"/>
      <c r="BE39" s="463" t="str">
        <f t="shared" si="3"/>
        <v/>
      </c>
      <c r="BF39" s="463"/>
      <c r="BG39" s="464"/>
      <c r="BH39" s="464"/>
      <c r="BI39" s="464"/>
      <c r="BJ39" s="464"/>
      <c r="BK39" s="464"/>
      <c r="BL39" s="464"/>
      <c r="BM39" s="464"/>
      <c r="BN39" s="464"/>
      <c r="BO39" s="464"/>
      <c r="BP39" s="464"/>
      <c r="BQ39" s="464"/>
      <c r="BR39" s="464"/>
      <c r="BS39" s="464"/>
      <c r="BT39" s="464"/>
      <c r="BU39" s="464"/>
      <c r="BV39" s="2"/>
      <c r="BW39" s="463">
        <f t="shared" si="4"/>
        <v>13</v>
      </c>
      <c r="BX39" s="463"/>
      <c r="BY39" s="464" t="str">
        <f>IF('各会計、関係団体の財政状況及び健全化判断比率'!B73="","",'各会計、関係団体の財政状況及び健全化判断比率'!B73)</f>
        <v>宮崎県北部広域行政事務組合（一般会計）</v>
      </c>
      <c r="BZ39" s="464"/>
      <c r="CA39" s="464"/>
      <c r="CB39" s="464"/>
      <c r="CC39" s="464"/>
      <c r="CD39" s="464"/>
      <c r="CE39" s="464"/>
      <c r="CF39" s="464"/>
      <c r="CG39" s="464"/>
      <c r="CH39" s="464"/>
      <c r="CI39" s="464"/>
      <c r="CJ39" s="464"/>
      <c r="CK39" s="464"/>
      <c r="CL39" s="464"/>
      <c r="CM39" s="464"/>
      <c r="CN39" s="2"/>
      <c r="CO39" s="463">
        <f t="shared" si="5"/>
        <v>20</v>
      </c>
      <c r="CP39" s="463"/>
      <c r="CQ39" s="464" t="str">
        <f>IF('各会計、関係団体の財政状況及び健全化判断比率'!BS12="","",'各会計、関係団体の財政状況及び健全化判断比率'!BS12)</f>
        <v>延岡市土地開発公社</v>
      </c>
      <c r="CR39" s="464"/>
      <c r="CS39" s="464"/>
      <c r="CT39" s="464"/>
      <c r="CU39" s="464"/>
      <c r="CV39" s="464"/>
      <c r="CW39" s="464"/>
      <c r="CX39" s="464"/>
      <c r="CY39" s="464"/>
      <c r="CZ39" s="464"/>
      <c r="DA39" s="464"/>
      <c r="DB39" s="464"/>
      <c r="DC39" s="464"/>
      <c r="DD39" s="464"/>
      <c r="DE39" s="464"/>
      <c r="DG39" s="465" t="str">
        <f>IF('各会計、関係団体の財政状況及び健全化判断比率'!BR12="","",'各会計、関係団体の財政状況及び健全化判断比率'!BR12)</f>
        <v/>
      </c>
      <c r="DH39" s="465"/>
      <c r="DI39" s="15"/>
    </row>
    <row r="40" spans="1:113" ht="32.25" customHeight="1">
      <c r="A40" s="2"/>
      <c r="B40" s="5"/>
      <c r="C40" s="463" t="str">
        <f t="shared" si="0"/>
        <v/>
      </c>
      <c r="D40" s="463"/>
      <c r="E40" s="464" t="str">
        <f>IF('各会計、関係団体の財政状況及び健全化判断比率'!B13="","",'各会計、関係団体の財政状況及び健全化判断比率'!B13)</f>
        <v/>
      </c>
      <c r="F40" s="464"/>
      <c r="G40" s="464"/>
      <c r="H40" s="464"/>
      <c r="I40" s="464"/>
      <c r="J40" s="464"/>
      <c r="K40" s="464"/>
      <c r="L40" s="464"/>
      <c r="M40" s="464"/>
      <c r="N40" s="464"/>
      <c r="O40" s="464"/>
      <c r="P40" s="464"/>
      <c r="Q40" s="464"/>
      <c r="R40" s="464"/>
      <c r="S40" s="464"/>
      <c r="T40" s="2"/>
      <c r="U40" s="463" t="str">
        <f t="shared" si="1"/>
        <v/>
      </c>
      <c r="V40" s="463"/>
      <c r="W40" s="464"/>
      <c r="X40" s="464"/>
      <c r="Y40" s="464"/>
      <c r="Z40" s="464"/>
      <c r="AA40" s="464"/>
      <c r="AB40" s="464"/>
      <c r="AC40" s="464"/>
      <c r="AD40" s="464"/>
      <c r="AE40" s="464"/>
      <c r="AF40" s="464"/>
      <c r="AG40" s="464"/>
      <c r="AH40" s="464"/>
      <c r="AI40" s="464"/>
      <c r="AJ40" s="464"/>
      <c r="AK40" s="464"/>
      <c r="AL40" s="2"/>
      <c r="AM40" s="463" t="str">
        <f t="shared" si="2"/>
        <v/>
      </c>
      <c r="AN40" s="463"/>
      <c r="AO40" s="464"/>
      <c r="AP40" s="464"/>
      <c r="AQ40" s="464"/>
      <c r="AR40" s="464"/>
      <c r="AS40" s="464"/>
      <c r="AT40" s="464"/>
      <c r="AU40" s="464"/>
      <c r="AV40" s="464"/>
      <c r="AW40" s="464"/>
      <c r="AX40" s="464"/>
      <c r="AY40" s="464"/>
      <c r="AZ40" s="464"/>
      <c r="BA40" s="464"/>
      <c r="BB40" s="464"/>
      <c r="BC40" s="464"/>
      <c r="BD40" s="2"/>
      <c r="BE40" s="463" t="str">
        <f t="shared" si="3"/>
        <v/>
      </c>
      <c r="BF40" s="463"/>
      <c r="BG40" s="464"/>
      <c r="BH40" s="464"/>
      <c r="BI40" s="464"/>
      <c r="BJ40" s="464"/>
      <c r="BK40" s="464"/>
      <c r="BL40" s="464"/>
      <c r="BM40" s="464"/>
      <c r="BN40" s="464"/>
      <c r="BO40" s="464"/>
      <c r="BP40" s="464"/>
      <c r="BQ40" s="464"/>
      <c r="BR40" s="464"/>
      <c r="BS40" s="464"/>
      <c r="BT40" s="464"/>
      <c r="BU40" s="464"/>
      <c r="BV40" s="2"/>
      <c r="BW40" s="463">
        <f t="shared" si="4"/>
        <v>14</v>
      </c>
      <c r="BX40" s="463"/>
      <c r="BY40" s="464" t="str">
        <f>IF('各会計、関係団体の財政状況及び健全化判断比率'!B74="","",'各会計、関係団体の財政状況及び健全化判断比率'!B74)</f>
        <v>宮崎県北部広域行政事務組合（特別会計）</v>
      </c>
      <c r="BZ40" s="464"/>
      <c r="CA40" s="464"/>
      <c r="CB40" s="464"/>
      <c r="CC40" s="464"/>
      <c r="CD40" s="464"/>
      <c r="CE40" s="464"/>
      <c r="CF40" s="464"/>
      <c r="CG40" s="464"/>
      <c r="CH40" s="464"/>
      <c r="CI40" s="464"/>
      <c r="CJ40" s="464"/>
      <c r="CK40" s="464"/>
      <c r="CL40" s="464"/>
      <c r="CM40" s="464"/>
      <c r="CN40" s="2"/>
      <c r="CO40" s="463">
        <f t="shared" si="5"/>
        <v>21</v>
      </c>
      <c r="CP40" s="463"/>
      <c r="CQ40" s="464" t="str">
        <f>IF('各会計、関係団体の財政状況及び健全化判断比率'!BS13="","",'各会計、関係団体の財政状況及び健全化判断比率'!BS13)</f>
        <v>（一財）速日の峰振興事業団</v>
      </c>
      <c r="CR40" s="464"/>
      <c r="CS40" s="464"/>
      <c r="CT40" s="464"/>
      <c r="CU40" s="464"/>
      <c r="CV40" s="464"/>
      <c r="CW40" s="464"/>
      <c r="CX40" s="464"/>
      <c r="CY40" s="464"/>
      <c r="CZ40" s="464"/>
      <c r="DA40" s="464"/>
      <c r="DB40" s="464"/>
      <c r="DC40" s="464"/>
      <c r="DD40" s="464"/>
      <c r="DE40" s="464"/>
      <c r="DG40" s="465" t="str">
        <f>IF('各会計、関係団体の財政状況及び健全化判断比率'!BR13="","",'各会計、関係団体の財政状況及び健全化判断比率'!BR13)</f>
        <v/>
      </c>
      <c r="DH40" s="465"/>
      <c r="DI40" s="15"/>
    </row>
    <row r="41" spans="1:113" ht="32.25" customHeight="1">
      <c r="A41" s="2"/>
      <c r="B41" s="5"/>
      <c r="C41" s="463" t="str">
        <f t="shared" si="0"/>
        <v/>
      </c>
      <c r="D41" s="463"/>
      <c r="E41" s="464" t="str">
        <f>IF('各会計、関係団体の財政状況及び健全化判断比率'!B14="","",'各会計、関係団体の財政状況及び健全化判断比率'!B14)</f>
        <v/>
      </c>
      <c r="F41" s="464"/>
      <c r="G41" s="464"/>
      <c r="H41" s="464"/>
      <c r="I41" s="464"/>
      <c r="J41" s="464"/>
      <c r="K41" s="464"/>
      <c r="L41" s="464"/>
      <c r="M41" s="464"/>
      <c r="N41" s="464"/>
      <c r="O41" s="464"/>
      <c r="P41" s="464"/>
      <c r="Q41" s="464"/>
      <c r="R41" s="464"/>
      <c r="S41" s="464"/>
      <c r="T41" s="2"/>
      <c r="U41" s="463" t="str">
        <f t="shared" si="1"/>
        <v/>
      </c>
      <c r="V41" s="463"/>
      <c r="W41" s="464"/>
      <c r="X41" s="464"/>
      <c r="Y41" s="464"/>
      <c r="Z41" s="464"/>
      <c r="AA41" s="464"/>
      <c r="AB41" s="464"/>
      <c r="AC41" s="464"/>
      <c r="AD41" s="464"/>
      <c r="AE41" s="464"/>
      <c r="AF41" s="464"/>
      <c r="AG41" s="464"/>
      <c r="AH41" s="464"/>
      <c r="AI41" s="464"/>
      <c r="AJ41" s="464"/>
      <c r="AK41" s="464"/>
      <c r="AL41" s="2"/>
      <c r="AM41" s="463" t="str">
        <f t="shared" si="2"/>
        <v/>
      </c>
      <c r="AN41" s="463"/>
      <c r="AO41" s="464"/>
      <c r="AP41" s="464"/>
      <c r="AQ41" s="464"/>
      <c r="AR41" s="464"/>
      <c r="AS41" s="464"/>
      <c r="AT41" s="464"/>
      <c r="AU41" s="464"/>
      <c r="AV41" s="464"/>
      <c r="AW41" s="464"/>
      <c r="AX41" s="464"/>
      <c r="AY41" s="464"/>
      <c r="AZ41" s="464"/>
      <c r="BA41" s="464"/>
      <c r="BB41" s="464"/>
      <c r="BC41" s="464"/>
      <c r="BD41" s="2"/>
      <c r="BE41" s="463" t="str">
        <f t="shared" si="3"/>
        <v/>
      </c>
      <c r="BF41" s="463"/>
      <c r="BG41" s="464"/>
      <c r="BH41" s="464"/>
      <c r="BI41" s="464"/>
      <c r="BJ41" s="464"/>
      <c r="BK41" s="464"/>
      <c r="BL41" s="464"/>
      <c r="BM41" s="464"/>
      <c r="BN41" s="464"/>
      <c r="BO41" s="464"/>
      <c r="BP41" s="464"/>
      <c r="BQ41" s="464"/>
      <c r="BR41" s="464"/>
      <c r="BS41" s="464"/>
      <c r="BT41" s="464"/>
      <c r="BU41" s="464"/>
      <c r="BV41" s="2"/>
      <c r="BW41" s="463" t="str">
        <f t="shared" si="4"/>
        <v/>
      </c>
      <c r="BX41" s="463"/>
      <c r="BY41" s="464" t="str">
        <f>IF('各会計、関係団体の財政状況及び健全化判断比率'!B75="","",'各会計、関係団体の財政状況及び健全化判断比率'!B75)</f>
        <v/>
      </c>
      <c r="BZ41" s="464"/>
      <c r="CA41" s="464"/>
      <c r="CB41" s="464"/>
      <c r="CC41" s="464"/>
      <c r="CD41" s="464"/>
      <c r="CE41" s="464"/>
      <c r="CF41" s="464"/>
      <c r="CG41" s="464"/>
      <c r="CH41" s="464"/>
      <c r="CI41" s="464"/>
      <c r="CJ41" s="464"/>
      <c r="CK41" s="464"/>
      <c r="CL41" s="464"/>
      <c r="CM41" s="464"/>
      <c r="CN41" s="2"/>
      <c r="CO41" s="463">
        <f t="shared" si="5"/>
        <v>22</v>
      </c>
      <c r="CP41" s="463"/>
      <c r="CQ41" s="464" t="str">
        <f>IF('各会計、関係団体の財政状況及び健全化判断比率'!BS14="","",'各会計、関係団体の財政状況及び健全化判断比率'!BS14)</f>
        <v>（一財）北浦町農業公社</v>
      </c>
      <c r="CR41" s="464"/>
      <c r="CS41" s="464"/>
      <c r="CT41" s="464"/>
      <c r="CU41" s="464"/>
      <c r="CV41" s="464"/>
      <c r="CW41" s="464"/>
      <c r="CX41" s="464"/>
      <c r="CY41" s="464"/>
      <c r="CZ41" s="464"/>
      <c r="DA41" s="464"/>
      <c r="DB41" s="464"/>
      <c r="DC41" s="464"/>
      <c r="DD41" s="464"/>
      <c r="DE41" s="464"/>
      <c r="DG41" s="465" t="str">
        <f>IF('各会計、関係団体の財政状況及び健全化判断比率'!BR14="","",'各会計、関係団体の財政状況及び健全化判断比率'!BR14)</f>
        <v/>
      </c>
      <c r="DH41" s="465"/>
      <c r="DI41" s="15"/>
    </row>
    <row r="42" spans="1:113" ht="32.25" customHeight="1">
      <c r="B42" s="5"/>
      <c r="C42" s="463" t="str">
        <f t="shared" si="0"/>
        <v/>
      </c>
      <c r="D42" s="463"/>
      <c r="E42" s="464" t="str">
        <f>IF('各会計、関係団体の財政状況及び健全化判断比率'!B15="","",'各会計、関係団体の財政状況及び健全化判断比率'!B15)</f>
        <v/>
      </c>
      <c r="F42" s="464"/>
      <c r="G42" s="464"/>
      <c r="H42" s="464"/>
      <c r="I42" s="464"/>
      <c r="J42" s="464"/>
      <c r="K42" s="464"/>
      <c r="L42" s="464"/>
      <c r="M42" s="464"/>
      <c r="N42" s="464"/>
      <c r="O42" s="464"/>
      <c r="P42" s="464"/>
      <c r="Q42" s="464"/>
      <c r="R42" s="464"/>
      <c r="S42" s="464"/>
      <c r="T42" s="2"/>
      <c r="U42" s="463" t="str">
        <f t="shared" si="1"/>
        <v/>
      </c>
      <c r="V42" s="463"/>
      <c r="W42" s="464"/>
      <c r="X42" s="464"/>
      <c r="Y42" s="464"/>
      <c r="Z42" s="464"/>
      <c r="AA42" s="464"/>
      <c r="AB42" s="464"/>
      <c r="AC42" s="464"/>
      <c r="AD42" s="464"/>
      <c r="AE42" s="464"/>
      <c r="AF42" s="464"/>
      <c r="AG42" s="464"/>
      <c r="AH42" s="464"/>
      <c r="AI42" s="464"/>
      <c r="AJ42" s="464"/>
      <c r="AK42" s="464"/>
      <c r="AL42" s="2"/>
      <c r="AM42" s="463" t="str">
        <f t="shared" si="2"/>
        <v/>
      </c>
      <c r="AN42" s="463"/>
      <c r="AO42" s="464"/>
      <c r="AP42" s="464"/>
      <c r="AQ42" s="464"/>
      <c r="AR42" s="464"/>
      <c r="AS42" s="464"/>
      <c r="AT42" s="464"/>
      <c r="AU42" s="464"/>
      <c r="AV42" s="464"/>
      <c r="AW42" s="464"/>
      <c r="AX42" s="464"/>
      <c r="AY42" s="464"/>
      <c r="AZ42" s="464"/>
      <c r="BA42" s="464"/>
      <c r="BB42" s="464"/>
      <c r="BC42" s="464"/>
      <c r="BD42" s="2"/>
      <c r="BE42" s="463" t="str">
        <f t="shared" si="3"/>
        <v/>
      </c>
      <c r="BF42" s="463"/>
      <c r="BG42" s="464"/>
      <c r="BH42" s="464"/>
      <c r="BI42" s="464"/>
      <c r="BJ42" s="464"/>
      <c r="BK42" s="464"/>
      <c r="BL42" s="464"/>
      <c r="BM42" s="464"/>
      <c r="BN42" s="464"/>
      <c r="BO42" s="464"/>
      <c r="BP42" s="464"/>
      <c r="BQ42" s="464"/>
      <c r="BR42" s="464"/>
      <c r="BS42" s="464"/>
      <c r="BT42" s="464"/>
      <c r="BU42" s="464"/>
      <c r="BV42" s="2"/>
      <c r="BW42" s="463" t="str">
        <f t="shared" si="4"/>
        <v/>
      </c>
      <c r="BX42" s="463"/>
      <c r="BY42" s="464" t="str">
        <f>IF('各会計、関係団体の財政状況及び健全化判断比率'!B76="","",'各会計、関係団体の財政状況及び健全化判断比率'!B76)</f>
        <v/>
      </c>
      <c r="BZ42" s="464"/>
      <c r="CA42" s="464"/>
      <c r="CB42" s="464"/>
      <c r="CC42" s="464"/>
      <c r="CD42" s="464"/>
      <c r="CE42" s="464"/>
      <c r="CF42" s="464"/>
      <c r="CG42" s="464"/>
      <c r="CH42" s="464"/>
      <c r="CI42" s="464"/>
      <c r="CJ42" s="464"/>
      <c r="CK42" s="464"/>
      <c r="CL42" s="464"/>
      <c r="CM42" s="464"/>
      <c r="CN42" s="2"/>
      <c r="CO42" s="463">
        <f t="shared" si="5"/>
        <v>23</v>
      </c>
      <c r="CP42" s="463"/>
      <c r="CQ42" s="464" t="str">
        <f>IF('各会計、関係団体の財政状況及び健全化判断比率'!BS15="","",'各会計、関係団体の財政状況及び健全化判断比率'!BS15)</f>
        <v>のべおか道の駅（株）</v>
      </c>
      <c r="CR42" s="464"/>
      <c r="CS42" s="464"/>
      <c r="CT42" s="464"/>
      <c r="CU42" s="464"/>
      <c r="CV42" s="464"/>
      <c r="CW42" s="464"/>
      <c r="CX42" s="464"/>
      <c r="CY42" s="464"/>
      <c r="CZ42" s="464"/>
      <c r="DA42" s="464"/>
      <c r="DB42" s="464"/>
      <c r="DC42" s="464"/>
      <c r="DD42" s="464"/>
      <c r="DE42" s="464"/>
      <c r="DG42" s="465" t="str">
        <f>IF('各会計、関係団体の財政状況及び健全化判断比率'!BR15="","",'各会計、関係団体の財政状況及び健全化判断比率'!BR15)</f>
        <v/>
      </c>
      <c r="DH42" s="465"/>
      <c r="DI42" s="15"/>
    </row>
    <row r="43" spans="1:113" ht="32.25" customHeight="1">
      <c r="B43" s="5"/>
      <c r="C43" s="463" t="str">
        <f t="shared" si="0"/>
        <v/>
      </c>
      <c r="D43" s="463"/>
      <c r="E43" s="464" t="str">
        <f>IF('各会計、関係団体の財政状況及び健全化判断比率'!B16="","",'各会計、関係団体の財政状況及び健全化判断比率'!B16)</f>
        <v/>
      </c>
      <c r="F43" s="464"/>
      <c r="G43" s="464"/>
      <c r="H43" s="464"/>
      <c r="I43" s="464"/>
      <c r="J43" s="464"/>
      <c r="K43" s="464"/>
      <c r="L43" s="464"/>
      <c r="M43" s="464"/>
      <c r="N43" s="464"/>
      <c r="O43" s="464"/>
      <c r="P43" s="464"/>
      <c r="Q43" s="464"/>
      <c r="R43" s="464"/>
      <c r="S43" s="464"/>
      <c r="T43" s="2"/>
      <c r="U43" s="463" t="str">
        <f t="shared" si="1"/>
        <v/>
      </c>
      <c r="V43" s="463"/>
      <c r="W43" s="464"/>
      <c r="X43" s="464"/>
      <c r="Y43" s="464"/>
      <c r="Z43" s="464"/>
      <c r="AA43" s="464"/>
      <c r="AB43" s="464"/>
      <c r="AC43" s="464"/>
      <c r="AD43" s="464"/>
      <c r="AE43" s="464"/>
      <c r="AF43" s="464"/>
      <c r="AG43" s="464"/>
      <c r="AH43" s="464"/>
      <c r="AI43" s="464"/>
      <c r="AJ43" s="464"/>
      <c r="AK43" s="464"/>
      <c r="AL43" s="2"/>
      <c r="AM43" s="463" t="str">
        <f t="shared" si="2"/>
        <v/>
      </c>
      <c r="AN43" s="463"/>
      <c r="AO43" s="464"/>
      <c r="AP43" s="464"/>
      <c r="AQ43" s="464"/>
      <c r="AR43" s="464"/>
      <c r="AS43" s="464"/>
      <c r="AT43" s="464"/>
      <c r="AU43" s="464"/>
      <c r="AV43" s="464"/>
      <c r="AW43" s="464"/>
      <c r="AX43" s="464"/>
      <c r="AY43" s="464"/>
      <c r="AZ43" s="464"/>
      <c r="BA43" s="464"/>
      <c r="BB43" s="464"/>
      <c r="BC43" s="464"/>
      <c r="BD43" s="2"/>
      <c r="BE43" s="463" t="str">
        <f t="shared" si="3"/>
        <v/>
      </c>
      <c r="BF43" s="463"/>
      <c r="BG43" s="464"/>
      <c r="BH43" s="464"/>
      <c r="BI43" s="464"/>
      <c r="BJ43" s="464"/>
      <c r="BK43" s="464"/>
      <c r="BL43" s="464"/>
      <c r="BM43" s="464"/>
      <c r="BN43" s="464"/>
      <c r="BO43" s="464"/>
      <c r="BP43" s="464"/>
      <c r="BQ43" s="464"/>
      <c r="BR43" s="464"/>
      <c r="BS43" s="464"/>
      <c r="BT43" s="464"/>
      <c r="BU43" s="464"/>
      <c r="BV43" s="2"/>
      <c r="BW43" s="463" t="str">
        <f t="shared" si="4"/>
        <v/>
      </c>
      <c r="BX43" s="463"/>
      <c r="BY43" s="464" t="str">
        <f>IF('各会計、関係団体の財政状況及び健全化判断比率'!B77="","",'各会計、関係団体の財政状況及び健全化判断比率'!B77)</f>
        <v/>
      </c>
      <c r="BZ43" s="464"/>
      <c r="CA43" s="464"/>
      <c r="CB43" s="464"/>
      <c r="CC43" s="464"/>
      <c r="CD43" s="464"/>
      <c r="CE43" s="464"/>
      <c r="CF43" s="464"/>
      <c r="CG43" s="464"/>
      <c r="CH43" s="464"/>
      <c r="CI43" s="464"/>
      <c r="CJ43" s="464"/>
      <c r="CK43" s="464"/>
      <c r="CL43" s="464"/>
      <c r="CM43" s="464"/>
      <c r="CN43" s="2"/>
      <c r="CO43" s="463">
        <f t="shared" si="5"/>
        <v>24</v>
      </c>
      <c r="CP43" s="463"/>
      <c r="CQ43" s="464" t="str">
        <f>IF('各会計、関係団体の財政状況及び健全化判断比率'!BS16="","",'各会計、関係団体の財政状況及び健全化判断比率'!BS16)</f>
        <v>（有）祝子川温泉美人の湯</v>
      </c>
      <c r="CR43" s="464"/>
      <c r="CS43" s="464"/>
      <c r="CT43" s="464"/>
      <c r="CU43" s="464"/>
      <c r="CV43" s="464"/>
      <c r="CW43" s="464"/>
      <c r="CX43" s="464"/>
      <c r="CY43" s="464"/>
      <c r="CZ43" s="464"/>
      <c r="DA43" s="464"/>
      <c r="DB43" s="464"/>
      <c r="DC43" s="464"/>
      <c r="DD43" s="464"/>
      <c r="DE43" s="464"/>
      <c r="DG43" s="465" t="str">
        <f>IF('各会計、関係団体の財政状況及び健全化判断比率'!BR16="","",'各会計、関係団体の財政状況及び健全化判断比率'!BR16)</f>
        <v/>
      </c>
      <c r="DH43" s="465"/>
      <c r="DI43" s="15"/>
    </row>
    <row r="44" spans="1:113" ht="13.5" customHeight="1">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2"/>
    </row>
    <row r="45" spans="1:113"/>
    <row r="46" spans="1:113">
      <c r="B46" s="1" t="s">
        <v>123</v>
      </c>
      <c r="E46" s="466" t="s">
        <v>261</v>
      </c>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6"/>
      <c r="BR46" s="466"/>
      <c r="BS46" s="466"/>
      <c r="BT46" s="466"/>
      <c r="BU46" s="466"/>
      <c r="BV46" s="466"/>
      <c r="BW46" s="466"/>
      <c r="BX46" s="466"/>
      <c r="BY46" s="466"/>
      <c r="BZ46" s="466"/>
      <c r="CA46" s="466"/>
      <c r="CB46" s="466"/>
      <c r="CC46" s="466"/>
      <c r="CD46" s="466"/>
      <c r="CE46" s="466"/>
      <c r="CF46" s="466"/>
      <c r="CG46" s="466"/>
      <c r="CH46" s="466"/>
      <c r="CI46" s="466"/>
      <c r="CJ46" s="466"/>
      <c r="CK46" s="466"/>
      <c r="CL46" s="466"/>
      <c r="CM46" s="466"/>
      <c r="CN46" s="466"/>
      <c r="CO46" s="466"/>
      <c r="CP46" s="466"/>
      <c r="CQ46" s="466"/>
      <c r="CR46" s="466"/>
      <c r="CS46" s="466"/>
      <c r="CT46" s="466"/>
      <c r="CU46" s="466"/>
      <c r="CV46" s="466"/>
      <c r="CW46" s="466"/>
      <c r="CX46" s="466"/>
      <c r="CY46" s="466"/>
      <c r="CZ46" s="466"/>
      <c r="DA46" s="466"/>
      <c r="DB46" s="466"/>
      <c r="DC46" s="466"/>
      <c r="DD46" s="466"/>
      <c r="DE46" s="466"/>
      <c r="DF46" s="466"/>
      <c r="DG46" s="466"/>
      <c r="DH46" s="466"/>
      <c r="DI46" s="466"/>
    </row>
    <row r="47" spans="1:113">
      <c r="E47" s="466" t="s">
        <v>262</v>
      </c>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66"/>
      <c r="BP47" s="466"/>
      <c r="BQ47" s="466"/>
      <c r="BR47" s="466"/>
      <c r="BS47" s="466"/>
      <c r="BT47" s="466"/>
      <c r="BU47" s="466"/>
      <c r="BV47" s="466"/>
      <c r="BW47" s="466"/>
      <c r="BX47" s="466"/>
      <c r="BY47" s="466"/>
      <c r="BZ47" s="466"/>
      <c r="CA47" s="466"/>
      <c r="CB47" s="466"/>
      <c r="CC47" s="466"/>
      <c r="CD47" s="466"/>
      <c r="CE47" s="466"/>
      <c r="CF47" s="466"/>
      <c r="CG47" s="466"/>
      <c r="CH47" s="466"/>
      <c r="CI47" s="466"/>
      <c r="CJ47" s="466"/>
      <c r="CK47" s="466"/>
      <c r="CL47" s="466"/>
      <c r="CM47" s="466"/>
      <c r="CN47" s="466"/>
      <c r="CO47" s="466"/>
      <c r="CP47" s="466"/>
      <c r="CQ47" s="466"/>
      <c r="CR47" s="466"/>
      <c r="CS47" s="466"/>
      <c r="CT47" s="466"/>
      <c r="CU47" s="466"/>
      <c r="CV47" s="466"/>
      <c r="CW47" s="466"/>
      <c r="CX47" s="466"/>
      <c r="CY47" s="466"/>
      <c r="CZ47" s="466"/>
      <c r="DA47" s="466"/>
      <c r="DB47" s="466"/>
      <c r="DC47" s="466"/>
      <c r="DD47" s="466"/>
      <c r="DE47" s="466"/>
      <c r="DF47" s="466"/>
      <c r="DG47" s="466"/>
      <c r="DH47" s="466"/>
      <c r="DI47" s="466"/>
    </row>
    <row r="48" spans="1:113">
      <c r="E48" s="466" t="s">
        <v>263</v>
      </c>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466"/>
      <c r="BN48" s="466"/>
      <c r="BO48" s="466"/>
      <c r="BP48" s="466"/>
      <c r="BQ48" s="466"/>
      <c r="BR48" s="466"/>
      <c r="BS48" s="466"/>
      <c r="BT48" s="466"/>
      <c r="BU48" s="466"/>
      <c r="BV48" s="466"/>
      <c r="BW48" s="466"/>
      <c r="BX48" s="466"/>
      <c r="BY48" s="466"/>
      <c r="BZ48" s="466"/>
      <c r="CA48" s="466"/>
      <c r="CB48" s="466"/>
      <c r="CC48" s="466"/>
      <c r="CD48" s="466"/>
      <c r="CE48" s="466"/>
      <c r="CF48" s="466"/>
      <c r="CG48" s="466"/>
      <c r="CH48" s="466"/>
      <c r="CI48" s="466"/>
      <c r="CJ48" s="466"/>
      <c r="CK48" s="466"/>
      <c r="CL48" s="466"/>
      <c r="CM48" s="466"/>
      <c r="CN48" s="466"/>
      <c r="CO48" s="466"/>
      <c r="CP48" s="466"/>
      <c r="CQ48" s="466"/>
      <c r="CR48" s="466"/>
      <c r="CS48" s="466"/>
      <c r="CT48" s="466"/>
      <c r="CU48" s="466"/>
      <c r="CV48" s="466"/>
      <c r="CW48" s="466"/>
      <c r="CX48" s="466"/>
      <c r="CY48" s="466"/>
      <c r="CZ48" s="466"/>
      <c r="DA48" s="466"/>
      <c r="DB48" s="466"/>
      <c r="DC48" s="466"/>
      <c r="DD48" s="466"/>
      <c r="DE48" s="466"/>
      <c r="DF48" s="466"/>
      <c r="DG48" s="466"/>
      <c r="DH48" s="466"/>
      <c r="DI48" s="466"/>
    </row>
    <row r="49" spans="5:113">
      <c r="E49" s="466" t="s">
        <v>264</v>
      </c>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c r="BN49" s="466"/>
      <c r="BO49" s="466"/>
      <c r="BP49" s="466"/>
      <c r="BQ49" s="466"/>
      <c r="BR49" s="466"/>
      <c r="BS49" s="466"/>
      <c r="BT49" s="466"/>
      <c r="BU49" s="466"/>
      <c r="BV49" s="466"/>
      <c r="BW49" s="466"/>
      <c r="BX49" s="466"/>
      <c r="BY49" s="466"/>
      <c r="BZ49" s="466"/>
      <c r="CA49" s="466"/>
      <c r="CB49" s="466"/>
      <c r="CC49" s="466"/>
      <c r="CD49" s="466"/>
      <c r="CE49" s="466"/>
      <c r="CF49" s="466"/>
      <c r="CG49" s="466"/>
      <c r="CH49" s="466"/>
      <c r="CI49" s="466"/>
      <c r="CJ49" s="466"/>
      <c r="CK49" s="466"/>
      <c r="CL49" s="466"/>
      <c r="CM49" s="466"/>
      <c r="CN49" s="466"/>
      <c r="CO49" s="466"/>
      <c r="CP49" s="466"/>
      <c r="CQ49" s="466"/>
      <c r="CR49" s="466"/>
      <c r="CS49" s="466"/>
      <c r="CT49" s="466"/>
      <c r="CU49" s="466"/>
      <c r="CV49" s="466"/>
      <c r="CW49" s="466"/>
      <c r="CX49" s="466"/>
      <c r="CY49" s="466"/>
      <c r="CZ49" s="466"/>
      <c r="DA49" s="466"/>
      <c r="DB49" s="466"/>
      <c r="DC49" s="466"/>
      <c r="DD49" s="466"/>
      <c r="DE49" s="466"/>
      <c r="DF49" s="466"/>
      <c r="DG49" s="466"/>
      <c r="DH49" s="466"/>
      <c r="DI49" s="466"/>
    </row>
    <row r="50" spans="5:113">
      <c r="E50" s="466" t="s">
        <v>179</v>
      </c>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466"/>
      <c r="BN50" s="466"/>
      <c r="BO50" s="466"/>
      <c r="BP50" s="466"/>
      <c r="BQ50" s="466"/>
      <c r="BR50" s="466"/>
      <c r="BS50" s="466"/>
      <c r="BT50" s="466"/>
      <c r="BU50" s="466"/>
      <c r="BV50" s="466"/>
      <c r="BW50" s="466"/>
      <c r="BX50" s="466"/>
      <c r="BY50" s="466"/>
      <c r="BZ50" s="466"/>
      <c r="CA50" s="466"/>
      <c r="CB50" s="466"/>
      <c r="CC50" s="466"/>
      <c r="CD50" s="466"/>
      <c r="CE50" s="466"/>
      <c r="CF50" s="466"/>
      <c r="CG50" s="466"/>
      <c r="CH50" s="466"/>
      <c r="CI50" s="466"/>
      <c r="CJ50" s="466"/>
      <c r="CK50" s="466"/>
      <c r="CL50" s="466"/>
      <c r="CM50" s="466"/>
      <c r="CN50" s="466"/>
      <c r="CO50" s="466"/>
      <c r="CP50" s="466"/>
      <c r="CQ50" s="466"/>
      <c r="CR50" s="466"/>
      <c r="CS50" s="466"/>
      <c r="CT50" s="466"/>
      <c r="CU50" s="466"/>
      <c r="CV50" s="466"/>
      <c r="CW50" s="466"/>
      <c r="CX50" s="466"/>
      <c r="CY50" s="466"/>
      <c r="CZ50" s="466"/>
      <c r="DA50" s="466"/>
      <c r="DB50" s="466"/>
      <c r="DC50" s="466"/>
      <c r="DD50" s="466"/>
      <c r="DE50" s="466"/>
      <c r="DF50" s="466"/>
      <c r="DG50" s="466"/>
      <c r="DH50" s="466"/>
      <c r="DI50" s="466"/>
    </row>
    <row r="51" spans="5:113">
      <c r="E51" s="466" t="s">
        <v>266</v>
      </c>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466"/>
      <c r="BR51" s="466"/>
      <c r="BS51" s="466"/>
      <c r="BT51" s="466"/>
      <c r="BU51" s="466"/>
      <c r="BV51" s="466"/>
      <c r="BW51" s="466"/>
      <c r="BX51" s="466"/>
      <c r="BY51" s="466"/>
      <c r="BZ51" s="466"/>
      <c r="CA51" s="466"/>
      <c r="CB51" s="466"/>
      <c r="CC51" s="466"/>
      <c r="CD51" s="466"/>
      <c r="CE51" s="466"/>
      <c r="CF51" s="466"/>
      <c r="CG51" s="466"/>
      <c r="CH51" s="466"/>
      <c r="CI51" s="466"/>
      <c r="CJ51" s="466"/>
      <c r="CK51" s="466"/>
      <c r="CL51" s="466"/>
      <c r="CM51" s="466"/>
      <c r="CN51" s="466"/>
      <c r="CO51" s="466"/>
      <c r="CP51" s="466"/>
      <c r="CQ51" s="466"/>
      <c r="CR51" s="466"/>
      <c r="CS51" s="466"/>
      <c r="CT51" s="466"/>
      <c r="CU51" s="466"/>
      <c r="CV51" s="466"/>
      <c r="CW51" s="466"/>
      <c r="CX51" s="466"/>
      <c r="CY51" s="466"/>
      <c r="CZ51" s="466"/>
      <c r="DA51" s="466"/>
      <c r="DB51" s="466"/>
      <c r="DC51" s="466"/>
      <c r="DD51" s="466"/>
      <c r="DE51" s="466"/>
      <c r="DF51" s="466"/>
      <c r="DG51" s="466"/>
      <c r="DH51" s="466"/>
      <c r="DI51" s="466"/>
    </row>
    <row r="52" spans="5:113">
      <c r="E52" s="466" t="s">
        <v>267</v>
      </c>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6"/>
      <c r="BR52" s="466"/>
      <c r="BS52" s="466"/>
      <c r="BT52" s="466"/>
      <c r="BU52" s="466"/>
      <c r="BV52" s="466"/>
      <c r="BW52" s="466"/>
      <c r="BX52" s="466"/>
      <c r="BY52" s="466"/>
      <c r="BZ52" s="466"/>
      <c r="CA52" s="466"/>
      <c r="CB52" s="466"/>
      <c r="CC52" s="466"/>
      <c r="CD52" s="466"/>
      <c r="CE52" s="466"/>
      <c r="CF52" s="466"/>
      <c r="CG52" s="466"/>
      <c r="CH52" s="466"/>
      <c r="CI52" s="466"/>
      <c r="CJ52" s="466"/>
      <c r="CK52" s="466"/>
      <c r="CL52" s="466"/>
      <c r="CM52" s="466"/>
      <c r="CN52" s="466"/>
      <c r="CO52" s="466"/>
      <c r="CP52" s="466"/>
      <c r="CQ52" s="466"/>
      <c r="CR52" s="466"/>
      <c r="CS52" s="466"/>
      <c r="CT52" s="466"/>
      <c r="CU52" s="466"/>
      <c r="CV52" s="466"/>
      <c r="CW52" s="466"/>
      <c r="CX52" s="466"/>
      <c r="CY52" s="466"/>
      <c r="CZ52" s="466"/>
      <c r="DA52" s="466"/>
      <c r="DB52" s="466"/>
      <c r="DC52" s="466"/>
      <c r="DD52" s="466"/>
      <c r="DE52" s="466"/>
      <c r="DF52" s="466"/>
      <c r="DG52" s="466"/>
      <c r="DH52" s="466"/>
      <c r="DI52" s="466"/>
    </row>
    <row r="53" spans="5:113">
      <c r="E53" s="313" t="s">
        <v>565</v>
      </c>
    </row>
    <row r="54" spans="5:113"/>
    <row r="55" spans="5:113"/>
    <row r="56" spans="5:113"/>
  </sheetData>
  <sheetProtection algorithmName="SHA-512" hashValue="ncwdJ64CjoWbk2HDZRalKHmyXjgEi1YDbgdv9uIx4Qgujmn3JlkCbOIOvgM5PovnaLnCLTYJhmG9qo5hzlKXUw==" saltValue="x1z8UE3+/ZZY9ngI58q+Dg=="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cols>
    <col min="1" max="1" width="6.625" style="33" customWidth="1"/>
    <col min="2" max="2" width="11" style="33" customWidth="1"/>
    <col min="3" max="3" width="17" style="33" customWidth="1"/>
    <col min="4" max="5" width="16.625" style="33" customWidth="1"/>
    <col min="6" max="15" width="15" style="33" customWidth="1"/>
    <col min="16" max="16" width="24" style="33" customWidth="1"/>
    <col min="17" max="17" width="0" style="33" hidden="1" customWidth="1"/>
    <col min="18" max="16384" width="0" style="33" hidden="1"/>
  </cols>
  <sheetData>
    <row r="1" spans="1:16" ht="16.5" customHeight="1">
      <c r="A1" s="172"/>
      <c r="B1" s="172"/>
      <c r="C1" s="172"/>
      <c r="D1" s="172"/>
      <c r="E1" s="172"/>
      <c r="F1" s="172"/>
      <c r="G1" s="172"/>
      <c r="H1" s="172"/>
      <c r="I1" s="172"/>
      <c r="J1" s="172"/>
      <c r="K1" s="172"/>
      <c r="L1" s="172"/>
      <c r="M1" s="172"/>
      <c r="N1" s="172"/>
      <c r="O1" s="172"/>
      <c r="P1" s="172"/>
    </row>
    <row r="2" spans="1:16" ht="16.5" customHeight="1">
      <c r="A2" s="172"/>
      <c r="B2" s="172"/>
      <c r="C2" s="172"/>
      <c r="D2" s="172"/>
      <c r="E2" s="172"/>
      <c r="F2" s="172"/>
      <c r="G2" s="172"/>
      <c r="H2" s="172"/>
      <c r="I2" s="172"/>
      <c r="J2" s="172"/>
      <c r="K2" s="172"/>
      <c r="L2" s="172"/>
      <c r="M2" s="172"/>
      <c r="N2" s="172"/>
      <c r="O2" s="172"/>
      <c r="P2" s="172"/>
    </row>
    <row r="3" spans="1:16" ht="16.5" customHeight="1">
      <c r="A3" s="172"/>
      <c r="B3" s="172"/>
      <c r="C3" s="172"/>
      <c r="D3" s="172"/>
      <c r="E3" s="172"/>
      <c r="F3" s="172"/>
      <c r="G3" s="172"/>
      <c r="H3" s="172"/>
      <c r="I3" s="172"/>
      <c r="J3" s="172"/>
      <c r="K3" s="172"/>
      <c r="L3" s="172"/>
      <c r="M3" s="172"/>
      <c r="N3" s="172"/>
      <c r="O3" s="172"/>
      <c r="P3" s="172"/>
    </row>
    <row r="4" spans="1:16" ht="16.5" customHeight="1">
      <c r="A4" s="172"/>
      <c r="B4" s="172"/>
      <c r="C4" s="172"/>
      <c r="D4" s="172"/>
      <c r="E4" s="172"/>
      <c r="F4" s="172"/>
      <c r="G4" s="172"/>
      <c r="H4" s="172"/>
      <c r="I4" s="172"/>
      <c r="J4" s="172"/>
      <c r="K4" s="172"/>
      <c r="L4" s="172"/>
      <c r="M4" s="172"/>
      <c r="N4" s="172"/>
      <c r="O4" s="172"/>
      <c r="P4" s="172"/>
    </row>
    <row r="5" spans="1:16" ht="16.5" customHeight="1">
      <c r="A5" s="172"/>
      <c r="B5" s="172"/>
      <c r="C5" s="172"/>
      <c r="D5" s="172"/>
      <c r="E5" s="172"/>
      <c r="F5" s="172"/>
      <c r="G5" s="172"/>
      <c r="H5" s="172"/>
      <c r="I5" s="172"/>
      <c r="J5" s="172"/>
      <c r="K5" s="172"/>
      <c r="L5" s="172"/>
      <c r="M5" s="172"/>
      <c r="N5" s="172"/>
      <c r="O5" s="172"/>
      <c r="P5" s="172"/>
    </row>
    <row r="6" spans="1:16" ht="16.5" customHeight="1">
      <c r="A6" s="172"/>
      <c r="B6" s="172"/>
      <c r="C6" s="172"/>
      <c r="D6" s="172"/>
      <c r="E6" s="172"/>
      <c r="F6" s="172"/>
      <c r="G6" s="172"/>
      <c r="H6" s="172"/>
      <c r="I6" s="172"/>
      <c r="J6" s="172"/>
      <c r="K6" s="172"/>
      <c r="L6" s="172"/>
      <c r="M6" s="172"/>
      <c r="N6" s="172"/>
      <c r="O6" s="172"/>
      <c r="P6" s="172"/>
    </row>
    <row r="7" spans="1:16" ht="16.5" customHeight="1">
      <c r="A7" s="172"/>
      <c r="B7" s="172"/>
      <c r="C7" s="172"/>
      <c r="D7" s="172"/>
      <c r="E7" s="172"/>
      <c r="F7" s="172"/>
      <c r="G7" s="172"/>
      <c r="H7" s="172"/>
      <c r="I7" s="172"/>
      <c r="J7" s="172"/>
      <c r="K7" s="172"/>
      <c r="L7" s="172"/>
      <c r="M7" s="172"/>
      <c r="N7" s="172"/>
      <c r="O7" s="172"/>
      <c r="P7" s="172"/>
    </row>
    <row r="8" spans="1:16" ht="16.5" customHeight="1">
      <c r="A8" s="172"/>
      <c r="B8" s="172"/>
      <c r="C8" s="172"/>
      <c r="D8" s="172"/>
      <c r="E8" s="172"/>
      <c r="F8" s="172"/>
      <c r="G8" s="172"/>
      <c r="H8" s="172"/>
      <c r="I8" s="172"/>
      <c r="J8" s="172"/>
      <c r="K8" s="172"/>
      <c r="L8" s="172"/>
      <c r="M8" s="172"/>
      <c r="N8" s="172"/>
      <c r="O8" s="172"/>
      <c r="P8" s="172"/>
    </row>
    <row r="9" spans="1:16" ht="16.5" customHeight="1">
      <c r="A9" s="172"/>
      <c r="B9" s="172"/>
      <c r="C9" s="172"/>
      <c r="D9" s="172"/>
      <c r="E9" s="172"/>
      <c r="F9" s="172"/>
      <c r="G9" s="172"/>
      <c r="H9" s="172"/>
      <c r="I9" s="172"/>
      <c r="J9" s="172"/>
      <c r="K9" s="172"/>
      <c r="L9" s="172"/>
      <c r="M9" s="172"/>
      <c r="N9" s="172"/>
      <c r="O9" s="172"/>
      <c r="P9" s="172"/>
    </row>
    <row r="10" spans="1:16" ht="16.5" customHeight="1">
      <c r="A10" s="172"/>
      <c r="B10" s="172"/>
      <c r="C10" s="172"/>
      <c r="D10" s="172"/>
      <c r="E10" s="172"/>
      <c r="F10" s="172"/>
      <c r="G10" s="172"/>
      <c r="H10" s="172"/>
      <c r="I10" s="172"/>
      <c r="J10" s="172"/>
      <c r="K10" s="172"/>
      <c r="L10" s="172"/>
      <c r="M10" s="172"/>
      <c r="N10" s="172"/>
      <c r="O10" s="172"/>
      <c r="P10" s="172"/>
    </row>
    <row r="11" spans="1:16" ht="16.5" customHeight="1">
      <c r="A11" s="172"/>
      <c r="B11" s="172"/>
      <c r="C11" s="172"/>
      <c r="D11" s="172"/>
      <c r="E11" s="172"/>
      <c r="F11" s="172"/>
      <c r="G11" s="172"/>
      <c r="H11" s="172"/>
      <c r="I11" s="172"/>
      <c r="J11" s="172"/>
      <c r="K11" s="172"/>
      <c r="L11" s="172"/>
      <c r="M11" s="172"/>
      <c r="N11" s="172"/>
      <c r="O11" s="172"/>
      <c r="P11" s="172"/>
    </row>
    <row r="12" spans="1:16" ht="16.5" customHeight="1">
      <c r="A12" s="172"/>
      <c r="B12" s="172"/>
      <c r="C12" s="172"/>
      <c r="D12" s="172"/>
      <c r="E12" s="172"/>
      <c r="F12" s="172"/>
      <c r="G12" s="172"/>
      <c r="H12" s="172"/>
      <c r="I12" s="172"/>
      <c r="J12" s="172"/>
      <c r="K12" s="172"/>
      <c r="L12" s="172"/>
      <c r="M12" s="172"/>
      <c r="N12" s="172"/>
      <c r="O12" s="172"/>
      <c r="P12" s="172"/>
    </row>
    <row r="13" spans="1:16" ht="16.5" customHeight="1">
      <c r="A13" s="172"/>
      <c r="B13" s="172"/>
      <c r="C13" s="172"/>
      <c r="D13" s="172"/>
      <c r="E13" s="172"/>
      <c r="F13" s="172"/>
      <c r="G13" s="172"/>
      <c r="H13" s="172"/>
      <c r="I13" s="172"/>
      <c r="J13" s="172"/>
      <c r="K13" s="172"/>
      <c r="L13" s="172"/>
      <c r="M13" s="172"/>
      <c r="N13" s="172"/>
      <c r="O13" s="172"/>
      <c r="P13" s="172"/>
    </row>
    <row r="14" spans="1:16" ht="16.5" customHeight="1">
      <c r="A14" s="172"/>
      <c r="B14" s="172"/>
      <c r="C14" s="172"/>
      <c r="D14" s="172"/>
      <c r="E14" s="172"/>
      <c r="F14" s="172"/>
      <c r="G14" s="172"/>
      <c r="H14" s="172"/>
      <c r="I14" s="172"/>
      <c r="J14" s="172"/>
      <c r="K14" s="172"/>
      <c r="L14" s="172"/>
      <c r="M14" s="172"/>
      <c r="N14" s="172"/>
      <c r="O14" s="172"/>
      <c r="P14" s="172"/>
    </row>
    <row r="15" spans="1:16" ht="16.5" customHeight="1">
      <c r="A15" s="172"/>
      <c r="B15" s="172"/>
      <c r="C15" s="172"/>
      <c r="D15" s="172"/>
      <c r="E15" s="172"/>
      <c r="F15" s="172"/>
      <c r="G15" s="172"/>
      <c r="H15" s="172"/>
      <c r="I15" s="172"/>
      <c r="J15" s="172"/>
      <c r="K15" s="172"/>
      <c r="L15" s="172"/>
      <c r="M15" s="172"/>
      <c r="N15" s="172"/>
      <c r="O15" s="172"/>
      <c r="P15" s="172"/>
    </row>
    <row r="16" spans="1:16" ht="16.5" customHeight="1">
      <c r="A16" s="172"/>
      <c r="B16" s="172"/>
      <c r="C16" s="172"/>
      <c r="D16" s="172"/>
      <c r="E16" s="172"/>
      <c r="F16" s="172"/>
      <c r="G16" s="172"/>
      <c r="H16" s="172"/>
      <c r="I16" s="172"/>
      <c r="J16" s="172"/>
      <c r="K16" s="172"/>
      <c r="L16" s="172"/>
      <c r="M16" s="172"/>
      <c r="N16" s="172"/>
      <c r="O16" s="172"/>
      <c r="P16" s="172"/>
    </row>
    <row r="17" spans="1:16" ht="16.5" customHeight="1">
      <c r="A17" s="172"/>
      <c r="B17" s="172"/>
      <c r="C17" s="172"/>
      <c r="D17" s="172"/>
      <c r="E17" s="172"/>
      <c r="F17" s="172"/>
      <c r="G17" s="172"/>
      <c r="H17" s="172"/>
      <c r="I17" s="172"/>
      <c r="J17" s="172"/>
      <c r="K17" s="172"/>
      <c r="L17" s="172"/>
      <c r="M17" s="172"/>
      <c r="N17" s="172"/>
      <c r="O17" s="172"/>
      <c r="P17" s="172"/>
    </row>
    <row r="18" spans="1:16" ht="16.5" customHeight="1">
      <c r="A18" s="172"/>
      <c r="B18" s="172"/>
      <c r="C18" s="172"/>
      <c r="D18" s="172"/>
      <c r="E18" s="172"/>
      <c r="F18" s="172"/>
      <c r="G18" s="172"/>
      <c r="H18" s="172"/>
      <c r="I18" s="172"/>
      <c r="J18" s="172"/>
      <c r="K18" s="172"/>
      <c r="L18" s="172"/>
      <c r="M18" s="172"/>
      <c r="N18" s="172"/>
      <c r="O18" s="172"/>
      <c r="P18" s="172"/>
    </row>
    <row r="19" spans="1:16" ht="16.5" customHeight="1">
      <c r="A19" s="172"/>
      <c r="B19" s="172"/>
      <c r="C19" s="172"/>
      <c r="D19" s="172"/>
      <c r="E19" s="172"/>
      <c r="F19" s="172"/>
      <c r="G19" s="172"/>
      <c r="H19" s="172"/>
      <c r="I19" s="172"/>
      <c r="J19" s="172"/>
      <c r="K19" s="172"/>
      <c r="L19" s="172"/>
      <c r="M19" s="172"/>
      <c r="N19" s="172"/>
      <c r="O19" s="172"/>
      <c r="P19" s="172"/>
    </row>
    <row r="20" spans="1:16" ht="16.5" customHeight="1">
      <c r="A20" s="172"/>
      <c r="B20" s="172"/>
      <c r="C20" s="172"/>
      <c r="D20" s="172"/>
      <c r="E20" s="172"/>
      <c r="F20" s="172"/>
      <c r="G20" s="172"/>
      <c r="H20" s="172"/>
      <c r="I20" s="172"/>
      <c r="J20" s="172"/>
      <c r="K20" s="172"/>
      <c r="L20" s="172"/>
      <c r="M20" s="172"/>
      <c r="N20" s="172"/>
      <c r="O20" s="172"/>
      <c r="P20" s="172"/>
    </row>
    <row r="21" spans="1:16" ht="16.5" customHeight="1">
      <c r="A21" s="172"/>
      <c r="B21" s="172"/>
      <c r="C21" s="172"/>
      <c r="D21" s="172"/>
      <c r="E21" s="172"/>
      <c r="F21" s="172"/>
      <c r="G21" s="172"/>
      <c r="H21" s="172"/>
      <c r="I21" s="172"/>
      <c r="J21" s="172"/>
      <c r="K21" s="172"/>
      <c r="L21" s="172"/>
      <c r="M21" s="172"/>
      <c r="N21" s="172"/>
      <c r="O21" s="172"/>
      <c r="P21" s="172"/>
    </row>
    <row r="22" spans="1:16" ht="16.5" customHeight="1">
      <c r="A22" s="172"/>
      <c r="B22" s="172"/>
      <c r="C22" s="172"/>
      <c r="D22" s="172"/>
      <c r="E22" s="172"/>
      <c r="F22" s="172"/>
      <c r="G22" s="172"/>
      <c r="H22" s="172"/>
      <c r="I22" s="172"/>
      <c r="J22" s="172"/>
      <c r="K22" s="172"/>
      <c r="L22" s="172"/>
      <c r="M22" s="172"/>
      <c r="N22" s="172"/>
      <c r="O22" s="172"/>
      <c r="P22" s="172"/>
    </row>
    <row r="23" spans="1:16" ht="16.5" customHeight="1">
      <c r="A23" s="172"/>
      <c r="B23" s="172"/>
      <c r="C23" s="172"/>
      <c r="D23" s="172"/>
      <c r="E23" s="172"/>
      <c r="F23" s="172"/>
      <c r="G23" s="172"/>
      <c r="H23" s="172"/>
      <c r="I23" s="172"/>
      <c r="J23" s="172"/>
      <c r="K23" s="172"/>
      <c r="L23" s="172"/>
      <c r="M23" s="172"/>
      <c r="N23" s="172"/>
      <c r="O23" s="172"/>
      <c r="P23" s="172"/>
    </row>
    <row r="24" spans="1:16" ht="16.5" customHeight="1">
      <c r="A24" s="172"/>
      <c r="B24" s="172"/>
      <c r="C24" s="172"/>
      <c r="D24" s="172"/>
      <c r="E24" s="172"/>
      <c r="F24" s="172"/>
      <c r="G24" s="172"/>
      <c r="H24" s="172"/>
      <c r="I24" s="172"/>
      <c r="J24" s="172"/>
      <c r="K24" s="172"/>
      <c r="L24" s="172"/>
      <c r="M24" s="172"/>
      <c r="N24" s="172"/>
      <c r="O24" s="172"/>
      <c r="P24" s="172"/>
    </row>
    <row r="25" spans="1:16" ht="16.5" customHeight="1">
      <c r="A25" s="172"/>
      <c r="B25" s="172"/>
      <c r="C25" s="172"/>
      <c r="D25" s="172"/>
      <c r="E25" s="172"/>
      <c r="F25" s="172"/>
      <c r="G25" s="172"/>
      <c r="H25" s="172"/>
      <c r="I25" s="172"/>
      <c r="J25" s="172"/>
      <c r="K25" s="172"/>
      <c r="L25" s="172"/>
      <c r="M25" s="172"/>
      <c r="N25" s="172"/>
      <c r="O25" s="172"/>
      <c r="P25" s="172"/>
    </row>
    <row r="26" spans="1:16" ht="16.5" customHeight="1">
      <c r="A26" s="172"/>
      <c r="B26" s="172"/>
      <c r="C26" s="172"/>
      <c r="D26" s="172"/>
      <c r="E26" s="172"/>
      <c r="F26" s="172"/>
      <c r="G26" s="172"/>
      <c r="H26" s="172"/>
      <c r="I26" s="172"/>
      <c r="J26" s="172"/>
      <c r="K26" s="172"/>
      <c r="L26" s="172"/>
      <c r="M26" s="172"/>
      <c r="N26" s="172"/>
      <c r="O26" s="172"/>
      <c r="P26" s="172"/>
    </row>
    <row r="27" spans="1:16" ht="16.5" customHeight="1">
      <c r="A27" s="172"/>
      <c r="B27" s="172"/>
      <c r="C27" s="172"/>
      <c r="D27" s="172"/>
      <c r="E27" s="172"/>
      <c r="F27" s="172"/>
      <c r="G27" s="172"/>
      <c r="H27" s="172"/>
      <c r="I27" s="172"/>
      <c r="J27" s="172"/>
      <c r="K27" s="172"/>
      <c r="L27" s="172"/>
      <c r="M27" s="172"/>
      <c r="N27" s="172"/>
      <c r="O27" s="172"/>
      <c r="P27" s="172"/>
    </row>
    <row r="28" spans="1:16" ht="16.5" customHeight="1">
      <c r="A28" s="172"/>
      <c r="B28" s="172"/>
      <c r="C28" s="172"/>
      <c r="D28" s="172"/>
      <c r="E28" s="172"/>
      <c r="F28" s="172"/>
      <c r="G28" s="172"/>
      <c r="H28" s="172"/>
      <c r="I28" s="172"/>
      <c r="J28" s="172"/>
      <c r="K28" s="172"/>
      <c r="L28" s="172"/>
      <c r="M28" s="172"/>
      <c r="N28" s="172"/>
      <c r="O28" s="172"/>
      <c r="P28" s="172"/>
    </row>
    <row r="29" spans="1:16" ht="16.5" customHeight="1">
      <c r="A29" s="172"/>
      <c r="B29" s="172"/>
      <c r="C29" s="172"/>
      <c r="D29" s="172"/>
      <c r="E29" s="172"/>
      <c r="F29" s="172"/>
      <c r="G29" s="172"/>
      <c r="H29" s="172"/>
      <c r="I29" s="172"/>
      <c r="J29" s="172"/>
      <c r="K29" s="172"/>
      <c r="L29" s="172"/>
      <c r="M29" s="172"/>
      <c r="N29" s="172"/>
      <c r="O29" s="172"/>
      <c r="P29" s="172"/>
    </row>
    <row r="30" spans="1:16" ht="16.5" customHeight="1">
      <c r="A30" s="172"/>
      <c r="B30" s="172"/>
      <c r="C30" s="172"/>
      <c r="D30" s="172"/>
      <c r="E30" s="172"/>
      <c r="F30" s="172"/>
      <c r="G30" s="172"/>
      <c r="H30" s="172"/>
      <c r="I30" s="172"/>
      <c r="J30" s="172"/>
      <c r="K30" s="172"/>
      <c r="L30" s="172"/>
      <c r="M30" s="172"/>
      <c r="N30" s="172"/>
      <c r="O30" s="172"/>
      <c r="P30" s="172"/>
    </row>
    <row r="31" spans="1:16" ht="16.5" customHeight="1">
      <c r="A31" s="172"/>
      <c r="B31" s="172"/>
      <c r="C31" s="172"/>
      <c r="D31" s="172"/>
      <c r="E31" s="172"/>
      <c r="F31" s="172"/>
      <c r="G31" s="172"/>
      <c r="H31" s="172"/>
      <c r="I31" s="172"/>
      <c r="J31" s="172"/>
      <c r="K31" s="172"/>
      <c r="L31" s="172"/>
      <c r="M31" s="172"/>
      <c r="N31" s="172"/>
      <c r="O31" s="172"/>
      <c r="P31" s="172"/>
    </row>
    <row r="32" spans="1:16" ht="31.5" customHeight="1">
      <c r="A32" s="172"/>
      <c r="B32" s="172"/>
      <c r="C32" s="172"/>
      <c r="D32" s="172"/>
      <c r="E32" s="172"/>
      <c r="F32" s="172"/>
      <c r="G32" s="172"/>
      <c r="H32" s="172"/>
      <c r="I32" s="172"/>
      <c r="J32" s="167" t="s">
        <v>4</v>
      </c>
      <c r="K32" s="172"/>
      <c r="L32" s="172"/>
      <c r="M32" s="172"/>
      <c r="N32" s="172"/>
      <c r="O32" s="172"/>
      <c r="P32" s="172"/>
    </row>
    <row r="33" spans="1:16" ht="39" customHeight="1">
      <c r="A33" s="172"/>
      <c r="B33" s="173" t="s">
        <v>14</v>
      </c>
      <c r="C33" s="179"/>
      <c r="D33" s="179"/>
      <c r="E33" s="181" t="s">
        <v>18</v>
      </c>
      <c r="F33" s="182" t="s">
        <v>339</v>
      </c>
      <c r="G33" s="186" t="s">
        <v>423</v>
      </c>
      <c r="H33" s="186" t="s">
        <v>424</v>
      </c>
      <c r="I33" s="186" t="s">
        <v>425</v>
      </c>
      <c r="J33" s="190" t="s">
        <v>426</v>
      </c>
      <c r="K33" s="172"/>
      <c r="L33" s="172"/>
      <c r="M33" s="172"/>
      <c r="N33" s="172"/>
      <c r="O33" s="172"/>
      <c r="P33" s="172"/>
    </row>
    <row r="34" spans="1:16" ht="39" customHeight="1">
      <c r="A34" s="172"/>
      <c r="B34" s="174"/>
      <c r="C34" s="1036" t="s">
        <v>346</v>
      </c>
      <c r="D34" s="1036"/>
      <c r="E34" s="1037"/>
      <c r="F34" s="183">
        <v>4.33</v>
      </c>
      <c r="G34" s="187">
        <v>4.2300000000000004</v>
      </c>
      <c r="H34" s="187">
        <v>4.51</v>
      </c>
      <c r="I34" s="187">
        <v>6.55</v>
      </c>
      <c r="J34" s="191">
        <v>7.66</v>
      </c>
      <c r="K34" s="172"/>
      <c r="L34" s="172"/>
      <c r="M34" s="172"/>
      <c r="N34" s="172"/>
      <c r="O34" s="172"/>
      <c r="P34" s="172"/>
    </row>
    <row r="35" spans="1:16" ht="39" customHeight="1">
      <c r="A35" s="172"/>
      <c r="B35" s="175"/>
      <c r="C35" s="1038" t="s">
        <v>355</v>
      </c>
      <c r="D35" s="1038"/>
      <c r="E35" s="1039"/>
      <c r="F35" s="184">
        <v>4.67</v>
      </c>
      <c r="G35" s="188">
        <v>5.52</v>
      </c>
      <c r="H35" s="188">
        <v>5.35</v>
      </c>
      <c r="I35" s="188">
        <v>5.08</v>
      </c>
      <c r="J35" s="192">
        <v>5.63</v>
      </c>
      <c r="K35" s="172"/>
      <c r="L35" s="172"/>
      <c r="M35" s="172"/>
      <c r="N35" s="172"/>
      <c r="O35" s="172"/>
      <c r="P35" s="172"/>
    </row>
    <row r="36" spans="1:16" ht="39" customHeight="1">
      <c r="A36" s="172"/>
      <c r="B36" s="175"/>
      <c r="C36" s="1038" t="s">
        <v>297</v>
      </c>
      <c r="D36" s="1038"/>
      <c r="E36" s="1039"/>
      <c r="F36" s="184">
        <v>1.06</v>
      </c>
      <c r="G36" s="188">
        <v>1.1000000000000001</v>
      </c>
      <c r="H36" s="188">
        <v>1.08</v>
      </c>
      <c r="I36" s="188">
        <v>1.32</v>
      </c>
      <c r="J36" s="192">
        <v>1.3</v>
      </c>
      <c r="K36" s="172"/>
      <c r="L36" s="172"/>
      <c r="M36" s="172"/>
      <c r="N36" s="172"/>
      <c r="O36" s="172"/>
      <c r="P36" s="172"/>
    </row>
    <row r="37" spans="1:16" ht="39" customHeight="1">
      <c r="A37" s="172"/>
      <c r="B37" s="175"/>
      <c r="C37" s="1038" t="s">
        <v>212</v>
      </c>
      <c r="D37" s="1038"/>
      <c r="E37" s="1039"/>
      <c r="F37" s="184">
        <v>2.59</v>
      </c>
      <c r="G37" s="188">
        <v>2.2599999999999998</v>
      </c>
      <c r="H37" s="188">
        <v>0.6</v>
      </c>
      <c r="I37" s="188">
        <v>0.3</v>
      </c>
      <c r="J37" s="192">
        <v>1.26</v>
      </c>
      <c r="K37" s="172"/>
      <c r="L37" s="172"/>
      <c r="M37" s="172"/>
      <c r="N37" s="172"/>
      <c r="O37" s="172"/>
      <c r="P37" s="172"/>
    </row>
    <row r="38" spans="1:16" ht="39" customHeight="1">
      <c r="A38" s="172"/>
      <c r="B38" s="175"/>
      <c r="C38" s="1038" t="s">
        <v>29</v>
      </c>
      <c r="D38" s="1038"/>
      <c r="E38" s="1039"/>
      <c r="F38" s="184">
        <v>0.87</v>
      </c>
      <c r="G38" s="188">
        <v>0.83</v>
      </c>
      <c r="H38" s="188">
        <v>0.27</v>
      </c>
      <c r="I38" s="188">
        <v>1.05</v>
      </c>
      <c r="J38" s="192">
        <v>0.56999999999999995</v>
      </c>
      <c r="K38" s="172"/>
      <c r="L38" s="172"/>
      <c r="M38" s="172"/>
      <c r="N38" s="172"/>
      <c r="O38" s="172"/>
      <c r="P38" s="172"/>
    </row>
    <row r="39" spans="1:16" ht="39" customHeight="1">
      <c r="A39" s="172"/>
      <c r="B39" s="175"/>
      <c r="C39" s="1038" t="s">
        <v>203</v>
      </c>
      <c r="D39" s="1038"/>
      <c r="E39" s="1039"/>
      <c r="F39" s="184">
        <v>0.01</v>
      </c>
      <c r="G39" s="188">
        <v>0.01</v>
      </c>
      <c r="H39" s="188">
        <v>0.03</v>
      </c>
      <c r="I39" s="188">
        <v>0</v>
      </c>
      <c r="J39" s="192">
        <v>0</v>
      </c>
      <c r="K39" s="172"/>
      <c r="L39" s="172"/>
      <c r="M39" s="172"/>
      <c r="N39" s="172"/>
      <c r="O39" s="172"/>
      <c r="P39" s="172"/>
    </row>
    <row r="40" spans="1:16" ht="39" customHeight="1">
      <c r="A40" s="172"/>
      <c r="B40" s="175"/>
      <c r="C40" s="1038" t="s">
        <v>220</v>
      </c>
      <c r="D40" s="1038"/>
      <c r="E40" s="1039"/>
      <c r="F40" s="184">
        <v>0</v>
      </c>
      <c r="G40" s="188">
        <v>0</v>
      </c>
      <c r="H40" s="188">
        <v>0</v>
      </c>
      <c r="I40" s="188">
        <v>0</v>
      </c>
      <c r="J40" s="192">
        <v>0</v>
      </c>
      <c r="K40" s="172"/>
      <c r="L40" s="172"/>
      <c r="M40" s="172"/>
      <c r="N40" s="172"/>
      <c r="O40" s="172"/>
      <c r="P40" s="172"/>
    </row>
    <row r="41" spans="1:16" ht="39" customHeight="1">
      <c r="A41" s="172"/>
      <c r="B41" s="175"/>
      <c r="C41" s="1038"/>
      <c r="D41" s="1038"/>
      <c r="E41" s="1039"/>
      <c r="F41" s="184"/>
      <c r="G41" s="188"/>
      <c r="H41" s="188"/>
      <c r="I41" s="188"/>
      <c r="J41" s="192"/>
      <c r="K41" s="172"/>
      <c r="L41" s="172"/>
      <c r="M41" s="172"/>
      <c r="N41" s="172"/>
      <c r="O41" s="172"/>
      <c r="P41" s="172"/>
    </row>
    <row r="42" spans="1:16" ht="39" customHeight="1">
      <c r="A42" s="172"/>
      <c r="B42" s="176"/>
      <c r="C42" s="1038" t="s">
        <v>429</v>
      </c>
      <c r="D42" s="1038"/>
      <c r="E42" s="1039"/>
      <c r="F42" s="184" t="s">
        <v>181</v>
      </c>
      <c r="G42" s="188" t="s">
        <v>181</v>
      </c>
      <c r="H42" s="188" t="s">
        <v>181</v>
      </c>
      <c r="I42" s="188" t="s">
        <v>181</v>
      </c>
      <c r="J42" s="192" t="s">
        <v>181</v>
      </c>
      <c r="K42" s="172"/>
      <c r="L42" s="172"/>
      <c r="M42" s="172"/>
      <c r="N42" s="172"/>
      <c r="O42" s="172"/>
      <c r="P42" s="172"/>
    </row>
    <row r="43" spans="1:16" ht="39" customHeight="1">
      <c r="A43" s="172"/>
      <c r="B43" s="177"/>
      <c r="C43" s="1040" t="s">
        <v>384</v>
      </c>
      <c r="D43" s="1040"/>
      <c r="E43" s="1041"/>
      <c r="F43" s="185" t="s">
        <v>181</v>
      </c>
      <c r="G43" s="189" t="s">
        <v>181</v>
      </c>
      <c r="H43" s="189" t="s">
        <v>181</v>
      </c>
      <c r="I43" s="189" t="s">
        <v>181</v>
      </c>
      <c r="J43" s="193" t="s">
        <v>181</v>
      </c>
      <c r="K43" s="172"/>
      <c r="L43" s="172"/>
      <c r="M43" s="172"/>
      <c r="N43" s="172"/>
      <c r="O43" s="172"/>
      <c r="P43" s="172"/>
    </row>
    <row r="44" spans="1:16" ht="39" customHeight="1">
      <c r="A44" s="172"/>
      <c r="B44" s="178" t="s">
        <v>19</v>
      </c>
      <c r="C44" s="180"/>
      <c r="D44" s="180"/>
      <c r="E44" s="180"/>
      <c r="F44" s="172"/>
      <c r="G44" s="172"/>
      <c r="H44" s="172"/>
      <c r="I44" s="172"/>
      <c r="J44" s="172"/>
      <c r="K44" s="172"/>
      <c r="L44" s="172"/>
      <c r="M44" s="172"/>
      <c r="N44" s="172"/>
      <c r="O44" s="172"/>
      <c r="P44" s="172"/>
    </row>
    <row r="45" spans="1:16" ht="17.25">
      <c r="A45" s="172"/>
      <c r="B45" s="172"/>
      <c r="C45" s="172"/>
      <c r="D45" s="172"/>
      <c r="E45" s="172"/>
      <c r="F45" s="172"/>
      <c r="G45" s="172"/>
      <c r="H45" s="172"/>
      <c r="I45" s="172"/>
      <c r="J45" s="172"/>
      <c r="K45" s="172"/>
      <c r="L45" s="172"/>
      <c r="M45" s="172"/>
      <c r="N45" s="172"/>
      <c r="O45" s="172"/>
      <c r="P45" s="172"/>
    </row>
  </sheetData>
  <sheetProtection algorithmName="SHA-512" hashValue="KWlsRkOX9cY/GT1r+tAPrTw6nGfZcRWMKaJ87gGPSV6meroSeZRVbdUODRxqQhgeCQZ31Le7AN5HjbCE2+HRAg==" saltValue="5aW0MulyEQff73sOWMgsG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33" customWidth="1"/>
    <col min="2" max="3" width="10.875" style="33" customWidth="1"/>
    <col min="4" max="4" width="10" style="33" customWidth="1"/>
    <col min="5" max="10" width="11" style="33" customWidth="1"/>
    <col min="11" max="15" width="13.125" style="33" customWidth="1"/>
    <col min="16" max="21" width="11.5" style="33" customWidth="1"/>
    <col min="22" max="22" width="0" style="33" hidden="1" customWidth="1"/>
    <col min="23" max="16384" width="0" style="33" hidden="1"/>
  </cols>
  <sheetData>
    <row r="1" spans="1:21" ht="13.5" customHeight="1">
      <c r="A1" s="72"/>
      <c r="B1" s="72"/>
      <c r="C1" s="72"/>
      <c r="D1" s="72"/>
      <c r="E1" s="72"/>
      <c r="F1" s="72"/>
      <c r="G1" s="72"/>
      <c r="H1" s="72"/>
      <c r="I1" s="72"/>
      <c r="J1" s="72"/>
      <c r="K1" s="72"/>
      <c r="L1" s="72"/>
      <c r="M1" s="72"/>
      <c r="N1" s="72"/>
      <c r="O1" s="72"/>
      <c r="P1" s="72"/>
      <c r="Q1" s="72"/>
      <c r="R1" s="72"/>
      <c r="S1" s="72"/>
      <c r="T1" s="72"/>
      <c r="U1" s="72"/>
    </row>
    <row r="2" spans="1:21" ht="13.5" customHeight="1">
      <c r="A2" s="72"/>
      <c r="B2" s="72"/>
      <c r="C2" s="72"/>
      <c r="D2" s="72"/>
      <c r="E2" s="72"/>
      <c r="F2" s="72"/>
      <c r="G2" s="72"/>
      <c r="H2" s="72"/>
      <c r="I2" s="72"/>
      <c r="J2" s="72"/>
      <c r="K2" s="72"/>
      <c r="L2" s="72"/>
      <c r="M2" s="72"/>
      <c r="N2" s="72"/>
      <c r="O2" s="72"/>
      <c r="P2" s="72"/>
      <c r="Q2" s="72"/>
      <c r="R2" s="72"/>
      <c r="S2" s="72"/>
      <c r="T2" s="72"/>
      <c r="U2" s="72"/>
    </row>
    <row r="3" spans="1:21" ht="13.5" customHeight="1">
      <c r="A3" s="72"/>
      <c r="B3" s="72"/>
      <c r="C3" s="72"/>
      <c r="D3" s="72"/>
      <c r="E3" s="72"/>
      <c r="F3" s="72"/>
      <c r="G3" s="72"/>
      <c r="H3" s="72"/>
      <c r="I3" s="72"/>
      <c r="J3" s="72"/>
      <c r="K3" s="72"/>
      <c r="L3" s="72"/>
      <c r="M3" s="72"/>
      <c r="N3" s="72"/>
      <c r="O3" s="72"/>
      <c r="P3" s="72"/>
      <c r="Q3" s="72"/>
      <c r="R3" s="72"/>
      <c r="S3" s="72"/>
      <c r="T3" s="72"/>
      <c r="U3" s="72"/>
    </row>
    <row r="4" spans="1:21" ht="13.5" customHeight="1">
      <c r="A4" s="72"/>
      <c r="B4" s="72"/>
      <c r="C4" s="72"/>
      <c r="D4" s="72"/>
      <c r="E4" s="72"/>
      <c r="F4" s="72"/>
      <c r="G4" s="72"/>
      <c r="H4" s="72"/>
      <c r="I4" s="72"/>
      <c r="J4" s="72"/>
      <c r="K4" s="72"/>
      <c r="L4" s="72"/>
      <c r="M4" s="72"/>
      <c r="N4" s="72"/>
      <c r="O4" s="72"/>
      <c r="P4" s="72"/>
      <c r="Q4" s="72"/>
      <c r="R4" s="72"/>
      <c r="S4" s="72"/>
      <c r="T4" s="72"/>
      <c r="U4" s="72"/>
    </row>
    <row r="5" spans="1:21" ht="13.5" customHeight="1">
      <c r="A5" s="72"/>
      <c r="B5" s="72"/>
      <c r="C5" s="72"/>
      <c r="D5" s="72"/>
      <c r="E5" s="72"/>
      <c r="F5" s="72"/>
      <c r="G5" s="72"/>
      <c r="H5" s="72"/>
      <c r="I5" s="72"/>
      <c r="J5" s="72"/>
      <c r="K5" s="72"/>
      <c r="L5" s="72"/>
      <c r="M5" s="72"/>
      <c r="N5" s="72"/>
      <c r="O5" s="72"/>
      <c r="P5" s="72"/>
      <c r="Q5" s="72"/>
      <c r="R5" s="72"/>
      <c r="S5" s="72"/>
      <c r="T5" s="72"/>
      <c r="U5" s="72"/>
    </row>
    <row r="6" spans="1:21" ht="13.5" customHeight="1">
      <c r="A6" s="72"/>
      <c r="B6" s="72"/>
      <c r="C6" s="72"/>
      <c r="D6" s="72"/>
      <c r="E6" s="72"/>
      <c r="F6" s="72"/>
      <c r="G6" s="72"/>
      <c r="H6" s="72"/>
      <c r="I6" s="72"/>
      <c r="J6" s="72"/>
      <c r="K6" s="72"/>
      <c r="L6" s="72"/>
      <c r="M6" s="72"/>
      <c r="N6" s="72"/>
      <c r="O6" s="72"/>
      <c r="P6" s="72"/>
      <c r="Q6" s="72"/>
      <c r="R6" s="72"/>
      <c r="S6" s="72"/>
      <c r="T6" s="72"/>
      <c r="U6" s="72"/>
    </row>
    <row r="7" spans="1:21" ht="13.5" customHeight="1">
      <c r="A7" s="72"/>
      <c r="B7" s="72"/>
      <c r="C7" s="72"/>
      <c r="D7" s="72"/>
      <c r="E7" s="72"/>
      <c r="F7" s="72"/>
      <c r="G7" s="72"/>
      <c r="H7" s="72"/>
      <c r="I7" s="72"/>
      <c r="J7" s="72"/>
      <c r="K7" s="72"/>
      <c r="L7" s="72"/>
      <c r="M7" s="72"/>
      <c r="N7" s="72"/>
      <c r="O7" s="72"/>
      <c r="P7" s="72"/>
      <c r="Q7" s="72"/>
      <c r="R7" s="72"/>
      <c r="S7" s="72"/>
      <c r="T7" s="72"/>
      <c r="U7" s="72"/>
    </row>
    <row r="8" spans="1:21" ht="13.5" customHeight="1">
      <c r="A8" s="72"/>
      <c r="B8" s="72"/>
      <c r="C8" s="72"/>
      <c r="D8" s="72"/>
      <c r="E8" s="72"/>
      <c r="F8" s="72"/>
      <c r="G8" s="72"/>
      <c r="H8" s="72"/>
      <c r="I8" s="72"/>
      <c r="J8" s="72"/>
      <c r="K8" s="72"/>
      <c r="L8" s="72"/>
      <c r="M8" s="72"/>
      <c r="N8" s="72"/>
      <c r="O8" s="72"/>
      <c r="P8" s="72"/>
      <c r="Q8" s="72"/>
      <c r="R8" s="72"/>
      <c r="S8" s="72"/>
      <c r="T8" s="72"/>
      <c r="U8" s="72"/>
    </row>
    <row r="9" spans="1:21" ht="13.5" customHeight="1">
      <c r="A9" s="72"/>
      <c r="B9" s="72"/>
      <c r="C9" s="72"/>
      <c r="D9" s="72"/>
      <c r="E9" s="72"/>
      <c r="F9" s="72"/>
      <c r="G9" s="72"/>
      <c r="H9" s="72"/>
      <c r="I9" s="72"/>
      <c r="J9" s="72"/>
      <c r="K9" s="72"/>
      <c r="L9" s="72"/>
      <c r="M9" s="72"/>
      <c r="N9" s="72"/>
      <c r="O9" s="72"/>
      <c r="P9" s="72"/>
      <c r="Q9" s="72"/>
      <c r="R9" s="72"/>
      <c r="S9" s="72"/>
      <c r="T9" s="72"/>
      <c r="U9" s="72"/>
    </row>
    <row r="10" spans="1:21" ht="13.5" customHeight="1">
      <c r="A10" s="72"/>
      <c r="B10" s="72"/>
      <c r="C10" s="72"/>
      <c r="D10" s="72"/>
      <c r="E10" s="72"/>
      <c r="F10" s="72"/>
      <c r="G10" s="72"/>
      <c r="H10" s="72"/>
      <c r="I10" s="72"/>
      <c r="J10" s="72"/>
      <c r="K10" s="72"/>
      <c r="L10" s="72"/>
      <c r="M10" s="72"/>
      <c r="N10" s="72"/>
      <c r="O10" s="72"/>
      <c r="P10" s="72"/>
      <c r="Q10" s="72"/>
      <c r="R10" s="72"/>
      <c r="S10" s="72"/>
      <c r="T10" s="72"/>
      <c r="U10" s="72"/>
    </row>
    <row r="11" spans="1:21" ht="13.5" customHeight="1">
      <c r="A11" s="72"/>
      <c r="B11" s="72"/>
      <c r="C11" s="72"/>
      <c r="D11" s="72"/>
      <c r="E11" s="72"/>
      <c r="F11" s="72"/>
      <c r="G11" s="72"/>
      <c r="H11" s="72"/>
      <c r="I11" s="72"/>
      <c r="J11" s="72"/>
      <c r="K11" s="72"/>
      <c r="L11" s="72"/>
      <c r="M11" s="72"/>
      <c r="N11" s="72"/>
      <c r="O11" s="72"/>
      <c r="P11" s="72"/>
      <c r="Q11" s="72"/>
      <c r="R11" s="72"/>
      <c r="S11" s="72"/>
      <c r="T11" s="72"/>
      <c r="U11" s="72"/>
    </row>
    <row r="12" spans="1:21" ht="13.5" customHeight="1">
      <c r="A12" s="72"/>
      <c r="B12" s="72"/>
      <c r="C12" s="72"/>
      <c r="D12" s="72"/>
      <c r="E12" s="72"/>
      <c r="F12" s="72"/>
      <c r="G12" s="72"/>
      <c r="H12" s="72"/>
      <c r="I12" s="72"/>
      <c r="J12" s="72"/>
      <c r="K12" s="72"/>
      <c r="L12" s="72"/>
      <c r="M12" s="72"/>
      <c r="N12" s="72"/>
      <c r="O12" s="72"/>
      <c r="P12" s="72"/>
      <c r="Q12" s="72"/>
      <c r="R12" s="72"/>
      <c r="S12" s="72"/>
      <c r="T12" s="72"/>
      <c r="U12" s="72"/>
    </row>
    <row r="13" spans="1:21" ht="13.5" customHeight="1">
      <c r="A13" s="72"/>
      <c r="B13" s="72"/>
      <c r="C13" s="72"/>
      <c r="D13" s="72"/>
      <c r="E13" s="72"/>
      <c r="F13" s="72"/>
      <c r="G13" s="72"/>
      <c r="H13" s="72"/>
      <c r="I13" s="72"/>
      <c r="J13" s="72"/>
      <c r="K13" s="72"/>
      <c r="L13" s="72"/>
      <c r="M13" s="72"/>
      <c r="N13" s="72"/>
      <c r="O13" s="72"/>
      <c r="P13" s="72"/>
      <c r="Q13" s="72"/>
      <c r="R13" s="72"/>
      <c r="S13" s="72"/>
      <c r="T13" s="72"/>
      <c r="U13" s="72"/>
    </row>
    <row r="14" spans="1:21" ht="13.5" customHeight="1">
      <c r="A14" s="72"/>
      <c r="B14" s="72"/>
      <c r="C14" s="72"/>
      <c r="D14" s="72"/>
      <c r="E14" s="72"/>
      <c r="F14" s="72"/>
      <c r="G14" s="72"/>
      <c r="H14" s="72"/>
      <c r="I14" s="72"/>
      <c r="J14" s="72"/>
      <c r="K14" s="72"/>
      <c r="L14" s="72"/>
      <c r="M14" s="72"/>
      <c r="N14" s="72"/>
      <c r="O14" s="72"/>
      <c r="P14" s="72"/>
      <c r="Q14" s="72"/>
      <c r="R14" s="72"/>
      <c r="S14" s="72"/>
      <c r="T14" s="72"/>
      <c r="U14" s="72"/>
    </row>
    <row r="15" spans="1:21" ht="13.5" customHeight="1">
      <c r="A15" s="72"/>
      <c r="B15" s="72"/>
      <c r="C15" s="72"/>
      <c r="D15" s="72"/>
      <c r="E15" s="72"/>
      <c r="F15" s="72"/>
      <c r="G15" s="72"/>
      <c r="H15" s="72"/>
      <c r="I15" s="72"/>
      <c r="J15" s="72"/>
      <c r="K15" s="72"/>
      <c r="L15" s="72"/>
      <c r="M15" s="72"/>
      <c r="N15" s="72"/>
      <c r="O15" s="72"/>
      <c r="P15" s="72"/>
      <c r="Q15" s="72"/>
      <c r="R15" s="72"/>
      <c r="S15" s="72"/>
      <c r="T15" s="72"/>
      <c r="U15" s="72"/>
    </row>
    <row r="16" spans="1:21" ht="13.5" customHeight="1">
      <c r="A16" s="72"/>
      <c r="B16" s="72"/>
      <c r="C16" s="72"/>
      <c r="D16" s="72"/>
      <c r="E16" s="72"/>
      <c r="F16" s="72"/>
      <c r="G16" s="72"/>
      <c r="H16" s="72"/>
      <c r="I16" s="72"/>
      <c r="J16" s="72"/>
      <c r="K16" s="72"/>
      <c r="L16" s="72"/>
      <c r="M16" s="72"/>
      <c r="N16" s="72"/>
      <c r="O16" s="72"/>
      <c r="P16" s="72"/>
      <c r="Q16" s="72"/>
      <c r="R16" s="72"/>
      <c r="S16" s="72"/>
      <c r="T16" s="72"/>
      <c r="U16" s="72"/>
    </row>
    <row r="17" spans="1:21" ht="13.5" customHeight="1">
      <c r="A17" s="72"/>
      <c r="B17" s="72"/>
      <c r="C17" s="72"/>
      <c r="D17" s="72"/>
      <c r="E17" s="72"/>
      <c r="F17" s="72"/>
      <c r="G17" s="72"/>
      <c r="H17" s="72"/>
      <c r="I17" s="72"/>
      <c r="J17" s="72"/>
      <c r="K17" s="72"/>
      <c r="L17" s="72"/>
      <c r="M17" s="72"/>
      <c r="N17" s="72"/>
      <c r="O17" s="72"/>
      <c r="P17" s="72"/>
      <c r="Q17" s="72"/>
      <c r="R17" s="72"/>
      <c r="S17" s="72"/>
      <c r="T17" s="72"/>
      <c r="U17" s="72"/>
    </row>
    <row r="18" spans="1:21" ht="13.5" customHeight="1">
      <c r="A18" s="72"/>
      <c r="B18" s="72"/>
      <c r="C18" s="72"/>
      <c r="D18" s="72"/>
      <c r="E18" s="72"/>
      <c r="F18" s="72"/>
      <c r="G18" s="72"/>
      <c r="H18" s="72"/>
      <c r="I18" s="72"/>
      <c r="J18" s="72"/>
      <c r="K18" s="72"/>
      <c r="L18" s="72"/>
      <c r="M18" s="72"/>
      <c r="N18" s="72"/>
      <c r="O18" s="72"/>
      <c r="P18" s="72"/>
      <c r="Q18" s="72"/>
      <c r="R18" s="72"/>
      <c r="S18" s="72"/>
      <c r="T18" s="72"/>
      <c r="U18" s="72"/>
    </row>
    <row r="19" spans="1:21" ht="13.5" customHeight="1">
      <c r="A19" s="72"/>
      <c r="B19" s="72"/>
      <c r="C19" s="72"/>
      <c r="D19" s="72"/>
      <c r="E19" s="72"/>
      <c r="F19" s="72"/>
      <c r="G19" s="72"/>
      <c r="H19" s="72"/>
      <c r="I19" s="72"/>
      <c r="J19" s="72"/>
      <c r="K19" s="72"/>
      <c r="L19" s="72"/>
      <c r="M19" s="72"/>
      <c r="N19" s="72"/>
      <c r="O19" s="72"/>
      <c r="P19" s="72"/>
      <c r="Q19" s="72"/>
      <c r="R19" s="72"/>
      <c r="S19" s="72"/>
      <c r="T19" s="72"/>
      <c r="U19" s="72"/>
    </row>
    <row r="20" spans="1:21" ht="13.5" customHeight="1">
      <c r="A20" s="72"/>
      <c r="B20" s="72"/>
      <c r="C20" s="72"/>
      <c r="D20" s="72"/>
      <c r="E20" s="72"/>
      <c r="F20" s="72"/>
      <c r="G20" s="72"/>
      <c r="H20" s="72"/>
      <c r="I20" s="72"/>
      <c r="J20" s="72"/>
      <c r="K20" s="72"/>
      <c r="L20" s="72"/>
      <c r="M20" s="72"/>
      <c r="N20" s="72"/>
      <c r="O20" s="72"/>
      <c r="P20" s="72"/>
      <c r="Q20" s="72"/>
      <c r="R20" s="72"/>
      <c r="S20" s="72"/>
      <c r="T20" s="72"/>
      <c r="U20" s="72"/>
    </row>
    <row r="21" spans="1:21" ht="13.5" customHeight="1">
      <c r="A21" s="72"/>
      <c r="B21" s="72"/>
      <c r="C21" s="72"/>
      <c r="D21" s="72"/>
      <c r="E21" s="72"/>
      <c r="F21" s="72"/>
      <c r="G21" s="72"/>
      <c r="H21" s="72"/>
      <c r="I21" s="72"/>
      <c r="J21" s="72"/>
      <c r="K21" s="72"/>
      <c r="L21" s="72"/>
      <c r="M21" s="72"/>
      <c r="N21" s="72"/>
      <c r="O21" s="72"/>
      <c r="P21" s="72"/>
      <c r="Q21" s="72"/>
      <c r="R21" s="72"/>
      <c r="S21" s="72"/>
      <c r="T21" s="72"/>
      <c r="U21" s="72"/>
    </row>
    <row r="22" spans="1:21" ht="13.5" customHeight="1">
      <c r="A22" s="72"/>
      <c r="B22" s="72"/>
      <c r="C22" s="72"/>
      <c r="D22" s="72"/>
      <c r="E22" s="72"/>
      <c r="F22" s="72"/>
      <c r="G22" s="72"/>
      <c r="H22" s="72"/>
      <c r="I22" s="72"/>
      <c r="J22" s="72"/>
      <c r="K22" s="72"/>
      <c r="L22" s="72"/>
      <c r="M22" s="72"/>
      <c r="N22" s="72"/>
      <c r="O22" s="72"/>
      <c r="P22" s="72"/>
      <c r="Q22" s="72"/>
      <c r="R22" s="72"/>
      <c r="S22" s="72"/>
      <c r="T22" s="72"/>
      <c r="U22" s="72"/>
    </row>
    <row r="23" spans="1:21" ht="13.5" customHeight="1">
      <c r="A23" s="72"/>
      <c r="B23" s="72"/>
      <c r="C23" s="72"/>
      <c r="D23" s="72"/>
      <c r="E23" s="72"/>
      <c r="F23" s="72"/>
      <c r="G23" s="72"/>
      <c r="H23" s="72"/>
      <c r="I23" s="72"/>
      <c r="J23" s="72"/>
      <c r="K23" s="72"/>
      <c r="L23" s="72"/>
      <c r="M23" s="72"/>
      <c r="N23" s="72"/>
      <c r="O23" s="72"/>
      <c r="P23" s="72"/>
      <c r="Q23" s="72"/>
      <c r="R23" s="72"/>
      <c r="S23" s="72"/>
      <c r="T23" s="72"/>
      <c r="U23" s="72"/>
    </row>
    <row r="24" spans="1:21" ht="13.5" customHeight="1">
      <c r="A24" s="72"/>
      <c r="B24" s="72"/>
      <c r="C24" s="72"/>
      <c r="D24" s="72"/>
      <c r="E24" s="72"/>
      <c r="F24" s="72"/>
      <c r="G24" s="72"/>
      <c r="H24" s="72"/>
      <c r="I24" s="72"/>
      <c r="J24" s="72"/>
      <c r="K24" s="72"/>
      <c r="L24" s="72"/>
      <c r="M24" s="72"/>
      <c r="N24" s="72"/>
      <c r="O24" s="72"/>
      <c r="P24" s="72"/>
      <c r="Q24" s="72"/>
      <c r="R24" s="72"/>
      <c r="S24" s="72"/>
      <c r="T24" s="72"/>
      <c r="U24" s="72"/>
    </row>
    <row r="25" spans="1:21" ht="13.5" customHeight="1">
      <c r="A25" s="72"/>
      <c r="B25" s="72"/>
      <c r="C25" s="72"/>
      <c r="D25" s="72"/>
      <c r="E25" s="72"/>
      <c r="F25" s="72"/>
      <c r="G25" s="72"/>
      <c r="H25" s="72"/>
      <c r="I25" s="72"/>
      <c r="J25" s="72"/>
      <c r="K25" s="72"/>
      <c r="L25" s="72"/>
      <c r="M25" s="72"/>
      <c r="N25" s="72"/>
      <c r="O25" s="72"/>
      <c r="P25" s="72"/>
      <c r="Q25" s="72"/>
      <c r="R25" s="72"/>
      <c r="S25" s="72"/>
      <c r="T25" s="72"/>
      <c r="U25" s="72"/>
    </row>
    <row r="26" spans="1:21" ht="13.5" customHeight="1">
      <c r="A26" s="72"/>
      <c r="B26" s="72"/>
      <c r="C26" s="72"/>
      <c r="D26" s="72"/>
      <c r="E26" s="72"/>
      <c r="F26" s="72"/>
      <c r="G26" s="72"/>
      <c r="H26" s="72"/>
      <c r="I26" s="72"/>
      <c r="J26" s="72"/>
      <c r="K26" s="72"/>
      <c r="L26" s="72"/>
      <c r="M26" s="72"/>
      <c r="N26" s="72"/>
      <c r="O26" s="72"/>
      <c r="P26" s="72"/>
      <c r="Q26" s="72"/>
      <c r="R26" s="72"/>
      <c r="S26" s="72"/>
      <c r="T26" s="72"/>
      <c r="U26" s="72"/>
    </row>
    <row r="27" spans="1:21" ht="13.5" customHeight="1">
      <c r="A27" s="72"/>
      <c r="B27" s="72"/>
      <c r="C27" s="72"/>
      <c r="D27" s="72"/>
      <c r="E27" s="72"/>
      <c r="F27" s="72"/>
      <c r="G27" s="72"/>
      <c r="H27" s="72"/>
      <c r="I27" s="72"/>
      <c r="J27" s="72"/>
      <c r="K27" s="72"/>
      <c r="L27" s="72"/>
      <c r="M27" s="72"/>
      <c r="N27" s="72"/>
      <c r="O27" s="72"/>
      <c r="P27" s="72"/>
      <c r="Q27" s="72"/>
      <c r="R27" s="72"/>
      <c r="S27" s="72"/>
      <c r="T27" s="72"/>
      <c r="U27" s="72"/>
    </row>
    <row r="28" spans="1:21" ht="13.5" customHeight="1">
      <c r="A28" s="72"/>
      <c r="B28" s="72"/>
      <c r="C28" s="72"/>
      <c r="D28" s="72"/>
      <c r="E28" s="72"/>
      <c r="F28" s="72"/>
      <c r="G28" s="72"/>
      <c r="H28" s="72"/>
      <c r="I28" s="72"/>
      <c r="J28" s="72"/>
      <c r="K28" s="72"/>
      <c r="L28" s="72"/>
      <c r="M28" s="72"/>
      <c r="N28" s="72"/>
      <c r="O28" s="72"/>
      <c r="P28" s="72"/>
      <c r="Q28" s="72"/>
      <c r="R28" s="72"/>
      <c r="S28" s="72"/>
      <c r="T28" s="72"/>
      <c r="U28" s="72"/>
    </row>
    <row r="29" spans="1:21" ht="13.5" customHeight="1">
      <c r="A29" s="72"/>
      <c r="B29" s="72"/>
      <c r="C29" s="72"/>
      <c r="D29" s="72"/>
      <c r="E29" s="72"/>
      <c r="F29" s="72"/>
      <c r="G29" s="72"/>
      <c r="H29" s="72"/>
      <c r="I29" s="72"/>
      <c r="J29" s="72"/>
      <c r="K29" s="72"/>
      <c r="L29" s="72"/>
      <c r="M29" s="72"/>
      <c r="N29" s="72"/>
      <c r="O29" s="72"/>
      <c r="P29" s="72"/>
      <c r="Q29" s="72"/>
      <c r="R29" s="72"/>
      <c r="S29" s="72"/>
      <c r="T29" s="72"/>
      <c r="U29" s="72"/>
    </row>
    <row r="30" spans="1:21" ht="13.5" customHeight="1">
      <c r="A30" s="72"/>
      <c r="B30" s="72"/>
      <c r="C30" s="72"/>
      <c r="D30" s="72"/>
      <c r="E30" s="72"/>
      <c r="F30" s="72"/>
      <c r="G30" s="72"/>
      <c r="H30" s="72"/>
      <c r="I30" s="72"/>
      <c r="J30" s="72"/>
      <c r="K30" s="72"/>
      <c r="L30" s="72"/>
      <c r="M30" s="72"/>
      <c r="N30" s="72"/>
      <c r="O30" s="72"/>
      <c r="P30" s="72"/>
      <c r="Q30" s="72"/>
      <c r="R30" s="72"/>
      <c r="S30" s="72"/>
      <c r="T30" s="72"/>
      <c r="U30" s="72"/>
    </row>
    <row r="31" spans="1:21" ht="13.5" customHeight="1">
      <c r="A31" s="72"/>
      <c r="B31" s="72"/>
      <c r="C31" s="72"/>
      <c r="D31" s="72"/>
      <c r="E31" s="72"/>
      <c r="F31" s="72"/>
      <c r="G31" s="72"/>
      <c r="H31" s="72"/>
      <c r="I31" s="72"/>
      <c r="J31" s="72"/>
      <c r="K31" s="72"/>
      <c r="L31" s="72"/>
      <c r="M31" s="72"/>
      <c r="N31" s="72"/>
      <c r="O31" s="72"/>
      <c r="P31" s="72"/>
      <c r="Q31" s="72"/>
      <c r="R31" s="72"/>
      <c r="S31" s="72"/>
      <c r="T31" s="72"/>
      <c r="U31" s="72"/>
    </row>
    <row r="32" spans="1:21" ht="13.5" customHeight="1">
      <c r="A32" s="72"/>
      <c r="B32" s="72"/>
      <c r="C32" s="72"/>
      <c r="D32" s="72"/>
      <c r="E32" s="72"/>
      <c r="F32" s="72"/>
      <c r="G32" s="72"/>
      <c r="H32" s="72"/>
      <c r="I32" s="72"/>
      <c r="J32" s="72"/>
      <c r="K32" s="72"/>
      <c r="L32" s="72"/>
      <c r="M32" s="72"/>
      <c r="N32" s="72"/>
      <c r="O32" s="72"/>
      <c r="P32" s="72"/>
      <c r="Q32" s="72"/>
      <c r="R32" s="72"/>
      <c r="S32" s="72"/>
      <c r="T32" s="72"/>
      <c r="U32" s="72"/>
    </row>
    <row r="33" spans="1:21" ht="13.5" customHeight="1">
      <c r="A33" s="72"/>
      <c r="B33" s="72"/>
      <c r="C33" s="72"/>
      <c r="D33" s="72"/>
      <c r="E33" s="72"/>
      <c r="F33" s="72"/>
      <c r="G33" s="72"/>
      <c r="H33" s="72"/>
      <c r="I33" s="72"/>
      <c r="J33" s="72"/>
      <c r="K33" s="72"/>
      <c r="L33" s="72"/>
      <c r="M33" s="72"/>
      <c r="N33" s="72"/>
      <c r="O33" s="72"/>
      <c r="P33" s="72"/>
      <c r="Q33" s="72"/>
      <c r="R33" s="72"/>
      <c r="S33" s="72"/>
      <c r="T33" s="72"/>
      <c r="U33" s="72"/>
    </row>
    <row r="34" spans="1:21" ht="13.5" customHeight="1">
      <c r="A34" s="72"/>
      <c r="B34" s="72"/>
      <c r="C34" s="72"/>
      <c r="D34" s="72"/>
      <c r="E34" s="72"/>
      <c r="F34" s="72"/>
      <c r="G34" s="72"/>
      <c r="H34" s="72"/>
      <c r="I34" s="72"/>
      <c r="J34" s="72"/>
      <c r="K34" s="72"/>
      <c r="L34" s="72"/>
      <c r="M34" s="72"/>
      <c r="N34" s="72"/>
      <c r="O34" s="72"/>
      <c r="P34" s="72"/>
      <c r="Q34" s="72"/>
      <c r="R34" s="72"/>
      <c r="S34" s="72"/>
      <c r="T34" s="72"/>
      <c r="U34" s="72"/>
    </row>
    <row r="35" spans="1:21" ht="13.5" customHeight="1">
      <c r="A35" s="72"/>
      <c r="B35" s="72"/>
      <c r="C35" s="72"/>
      <c r="D35" s="72"/>
      <c r="E35" s="72"/>
      <c r="F35" s="72"/>
      <c r="G35" s="72"/>
      <c r="H35" s="72"/>
      <c r="I35" s="72"/>
      <c r="J35" s="72"/>
      <c r="K35" s="72"/>
      <c r="L35" s="72"/>
      <c r="M35" s="72"/>
      <c r="N35" s="72"/>
      <c r="O35" s="72"/>
      <c r="P35" s="72"/>
      <c r="Q35" s="72"/>
      <c r="R35" s="72"/>
      <c r="S35" s="72"/>
      <c r="T35" s="72"/>
      <c r="U35" s="72"/>
    </row>
    <row r="36" spans="1:21" ht="13.5" customHeight="1">
      <c r="A36" s="72"/>
      <c r="B36" s="72"/>
      <c r="C36" s="72"/>
      <c r="D36" s="72"/>
      <c r="E36" s="72"/>
      <c r="F36" s="72"/>
      <c r="G36" s="72"/>
      <c r="H36" s="72"/>
      <c r="I36" s="72"/>
      <c r="J36" s="72"/>
      <c r="K36" s="72"/>
      <c r="L36" s="72"/>
      <c r="M36" s="72"/>
      <c r="N36" s="72"/>
      <c r="O36" s="72"/>
      <c r="P36" s="72"/>
      <c r="Q36" s="72"/>
      <c r="R36" s="72"/>
      <c r="S36" s="72"/>
      <c r="T36" s="72"/>
      <c r="U36" s="72"/>
    </row>
    <row r="37" spans="1:21" ht="13.5" customHeight="1">
      <c r="A37" s="72"/>
      <c r="B37" s="72"/>
      <c r="C37" s="72"/>
      <c r="D37" s="72"/>
      <c r="E37" s="72"/>
      <c r="F37" s="72"/>
      <c r="G37" s="72"/>
      <c r="H37" s="72"/>
      <c r="I37" s="72"/>
      <c r="J37" s="72"/>
      <c r="K37" s="72"/>
      <c r="L37" s="72"/>
      <c r="M37" s="72"/>
      <c r="N37" s="72"/>
      <c r="O37" s="72"/>
      <c r="P37" s="72"/>
      <c r="Q37" s="72"/>
      <c r="R37" s="72"/>
      <c r="S37" s="72"/>
      <c r="T37" s="72"/>
      <c r="U37" s="72"/>
    </row>
    <row r="38" spans="1:21" ht="13.5" customHeight="1">
      <c r="A38" s="72"/>
      <c r="B38" s="72"/>
      <c r="C38" s="72"/>
      <c r="D38" s="72"/>
      <c r="E38" s="72"/>
      <c r="F38" s="72"/>
      <c r="G38" s="72"/>
      <c r="H38" s="72"/>
      <c r="I38" s="72"/>
      <c r="J38" s="72"/>
      <c r="K38" s="72"/>
      <c r="L38" s="72"/>
      <c r="M38" s="72"/>
      <c r="N38" s="72"/>
      <c r="O38" s="72"/>
      <c r="P38" s="72"/>
      <c r="Q38" s="72"/>
      <c r="R38" s="72"/>
      <c r="S38" s="72"/>
      <c r="T38" s="72"/>
      <c r="U38" s="72"/>
    </row>
    <row r="39" spans="1:21" ht="13.5" customHeight="1">
      <c r="A39" s="72"/>
      <c r="B39" s="72"/>
      <c r="C39" s="72"/>
      <c r="D39" s="72"/>
      <c r="E39" s="72"/>
      <c r="F39" s="72"/>
      <c r="G39" s="72"/>
      <c r="H39" s="72"/>
      <c r="I39" s="72"/>
      <c r="J39" s="72"/>
      <c r="K39" s="72"/>
      <c r="L39" s="72"/>
      <c r="M39" s="72"/>
      <c r="N39" s="72"/>
      <c r="O39" s="72"/>
      <c r="P39" s="72"/>
      <c r="Q39" s="72"/>
      <c r="R39" s="72"/>
      <c r="S39" s="72"/>
      <c r="T39" s="72"/>
      <c r="U39" s="72"/>
    </row>
    <row r="40" spans="1:21" ht="13.5" customHeight="1">
      <c r="A40" s="72"/>
      <c r="B40" s="72"/>
      <c r="C40" s="72"/>
      <c r="D40" s="72"/>
      <c r="E40" s="72"/>
      <c r="F40" s="72"/>
      <c r="G40" s="72"/>
      <c r="H40" s="72"/>
      <c r="I40" s="72"/>
      <c r="J40" s="72"/>
      <c r="K40" s="72"/>
      <c r="L40" s="72"/>
      <c r="M40" s="72"/>
      <c r="N40" s="72"/>
      <c r="O40" s="72"/>
      <c r="P40" s="72"/>
      <c r="Q40" s="72"/>
      <c r="R40" s="72"/>
      <c r="S40" s="72"/>
      <c r="T40" s="72"/>
      <c r="U40" s="72"/>
    </row>
    <row r="41" spans="1:21" ht="13.5" customHeight="1">
      <c r="A41" s="72"/>
      <c r="B41" s="72"/>
      <c r="C41" s="72"/>
      <c r="D41" s="72"/>
      <c r="E41" s="72"/>
      <c r="F41" s="72"/>
      <c r="G41" s="72"/>
      <c r="H41" s="72"/>
      <c r="I41" s="72"/>
      <c r="J41" s="72"/>
      <c r="K41" s="72"/>
      <c r="L41" s="72"/>
      <c r="M41" s="72"/>
      <c r="N41" s="72"/>
      <c r="O41" s="72"/>
      <c r="P41" s="72"/>
      <c r="Q41" s="72"/>
      <c r="R41" s="72"/>
      <c r="S41" s="72"/>
      <c r="T41" s="72"/>
      <c r="U41" s="72"/>
    </row>
    <row r="42" spans="1:21" ht="13.5" customHeight="1">
      <c r="A42" s="72"/>
      <c r="B42" s="72"/>
      <c r="C42" s="72"/>
      <c r="D42" s="72"/>
      <c r="E42" s="72"/>
      <c r="F42" s="72"/>
      <c r="G42" s="72"/>
      <c r="H42" s="72"/>
      <c r="I42" s="72"/>
      <c r="J42" s="72"/>
      <c r="K42" s="72"/>
      <c r="L42" s="72"/>
      <c r="M42" s="72"/>
      <c r="N42" s="72"/>
      <c r="O42" s="72"/>
      <c r="P42" s="72"/>
      <c r="Q42" s="72"/>
      <c r="R42" s="72"/>
      <c r="S42" s="72"/>
      <c r="T42" s="72"/>
      <c r="U42" s="72"/>
    </row>
    <row r="43" spans="1:21" ht="30.75" customHeight="1">
      <c r="A43" s="72"/>
      <c r="B43" s="72"/>
      <c r="C43" s="72"/>
      <c r="D43" s="72"/>
      <c r="E43" s="72"/>
      <c r="F43" s="72"/>
      <c r="G43" s="72"/>
      <c r="H43" s="72"/>
      <c r="I43" s="72"/>
      <c r="J43" s="72"/>
      <c r="K43" s="72"/>
      <c r="L43" s="72"/>
      <c r="M43" s="72"/>
      <c r="N43" s="72"/>
      <c r="O43" s="228" t="s">
        <v>23</v>
      </c>
      <c r="P43" s="72"/>
      <c r="Q43" s="72"/>
      <c r="R43" s="72"/>
      <c r="S43" s="72"/>
      <c r="T43" s="72"/>
      <c r="U43" s="72"/>
    </row>
    <row r="44" spans="1:21" ht="30.75" customHeight="1">
      <c r="A44" s="72"/>
      <c r="B44" s="194" t="s">
        <v>27</v>
      </c>
      <c r="C44" s="200"/>
      <c r="D44" s="200"/>
      <c r="E44" s="208"/>
      <c r="F44" s="208"/>
      <c r="G44" s="208"/>
      <c r="H44" s="208"/>
      <c r="I44" s="208"/>
      <c r="J44" s="211" t="s">
        <v>18</v>
      </c>
      <c r="K44" s="213" t="s">
        <v>339</v>
      </c>
      <c r="L44" s="221" t="s">
        <v>423</v>
      </c>
      <c r="M44" s="221" t="s">
        <v>424</v>
      </c>
      <c r="N44" s="221" t="s">
        <v>425</v>
      </c>
      <c r="O44" s="229" t="s">
        <v>426</v>
      </c>
      <c r="P44" s="72"/>
      <c r="Q44" s="72"/>
      <c r="R44" s="72"/>
      <c r="S44" s="72"/>
      <c r="T44" s="72"/>
      <c r="U44" s="72"/>
    </row>
    <row r="45" spans="1:21" ht="30.75" customHeight="1">
      <c r="A45" s="72"/>
      <c r="B45" s="1052" t="s">
        <v>28</v>
      </c>
      <c r="C45" s="1053"/>
      <c r="D45" s="203"/>
      <c r="E45" s="1066" t="s">
        <v>26</v>
      </c>
      <c r="F45" s="1066"/>
      <c r="G45" s="1066"/>
      <c r="H45" s="1066"/>
      <c r="I45" s="1066"/>
      <c r="J45" s="1067"/>
      <c r="K45" s="214">
        <v>7941</v>
      </c>
      <c r="L45" s="222">
        <v>7234</v>
      </c>
      <c r="M45" s="222">
        <v>6707</v>
      </c>
      <c r="N45" s="222">
        <v>6598</v>
      </c>
      <c r="O45" s="230">
        <v>6540</v>
      </c>
      <c r="P45" s="72"/>
      <c r="Q45" s="72"/>
      <c r="R45" s="72"/>
      <c r="S45" s="72"/>
      <c r="T45" s="72"/>
      <c r="U45" s="72"/>
    </row>
    <row r="46" spans="1:21" ht="30.75" customHeight="1">
      <c r="A46" s="72"/>
      <c r="B46" s="1054"/>
      <c r="C46" s="1055"/>
      <c r="D46" s="204"/>
      <c r="E46" s="1058" t="s">
        <v>32</v>
      </c>
      <c r="F46" s="1058"/>
      <c r="G46" s="1058"/>
      <c r="H46" s="1058"/>
      <c r="I46" s="1058"/>
      <c r="J46" s="1059"/>
      <c r="K46" s="215" t="s">
        <v>181</v>
      </c>
      <c r="L46" s="223" t="s">
        <v>181</v>
      </c>
      <c r="M46" s="223" t="s">
        <v>181</v>
      </c>
      <c r="N46" s="223" t="s">
        <v>181</v>
      </c>
      <c r="O46" s="231" t="s">
        <v>181</v>
      </c>
      <c r="P46" s="72"/>
      <c r="Q46" s="72"/>
      <c r="R46" s="72"/>
      <c r="S46" s="72"/>
      <c r="T46" s="72"/>
      <c r="U46" s="72"/>
    </row>
    <row r="47" spans="1:21" ht="30.75" customHeight="1">
      <c r="A47" s="72"/>
      <c r="B47" s="1054"/>
      <c r="C47" s="1055"/>
      <c r="D47" s="204"/>
      <c r="E47" s="1058" t="s">
        <v>34</v>
      </c>
      <c r="F47" s="1058"/>
      <c r="G47" s="1058"/>
      <c r="H47" s="1058"/>
      <c r="I47" s="1058"/>
      <c r="J47" s="1059"/>
      <c r="K47" s="215" t="s">
        <v>181</v>
      </c>
      <c r="L47" s="223" t="s">
        <v>181</v>
      </c>
      <c r="M47" s="223" t="s">
        <v>181</v>
      </c>
      <c r="N47" s="223" t="s">
        <v>181</v>
      </c>
      <c r="O47" s="231" t="s">
        <v>181</v>
      </c>
      <c r="P47" s="72"/>
      <c r="Q47" s="72"/>
      <c r="R47" s="72"/>
      <c r="S47" s="72"/>
      <c r="T47" s="72"/>
      <c r="U47" s="72"/>
    </row>
    <row r="48" spans="1:21" ht="30.75" customHeight="1">
      <c r="A48" s="72"/>
      <c r="B48" s="1054"/>
      <c r="C48" s="1055"/>
      <c r="D48" s="204"/>
      <c r="E48" s="1058" t="s">
        <v>41</v>
      </c>
      <c r="F48" s="1058"/>
      <c r="G48" s="1058"/>
      <c r="H48" s="1058"/>
      <c r="I48" s="1058"/>
      <c r="J48" s="1059"/>
      <c r="K48" s="215">
        <v>891</v>
      </c>
      <c r="L48" s="223">
        <v>912</v>
      </c>
      <c r="M48" s="223">
        <v>879</v>
      </c>
      <c r="N48" s="223">
        <v>822</v>
      </c>
      <c r="O48" s="231">
        <v>773</v>
      </c>
      <c r="P48" s="72"/>
      <c r="Q48" s="72"/>
      <c r="R48" s="72"/>
      <c r="S48" s="72"/>
      <c r="T48" s="72"/>
      <c r="U48" s="72"/>
    </row>
    <row r="49" spans="1:21" ht="30.75" customHeight="1">
      <c r="A49" s="72"/>
      <c r="B49" s="1054"/>
      <c r="C49" s="1055"/>
      <c r="D49" s="204"/>
      <c r="E49" s="1058" t="s">
        <v>2</v>
      </c>
      <c r="F49" s="1058"/>
      <c r="G49" s="1058"/>
      <c r="H49" s="1058"/>
      <c r="I49" s="1058"/>
      <c r="J49" s="1059"/>
      <c r="K49" s="215" t="s">
        <v>181</v>
      </c>
      <c r="L49" s="223" t="s">
        <v>181</v>
      </c>
      <c r="M49" s="223" t="s">
        <v>181</v>
      </c>
      <c r="N49" s="223" t="s">
        <v>181</v>
      </c>
      <c r="O49" s="231" t="s">
        <v>181</v>
      </c>
      <c r="P49" s="72"/>
      <c r="Q49" s="72"/>
      <c r="R49" s="72"/>
      <c r="S49" s="72"/>
      <c r="T49" s="72"/>
      <c r="U49" s="72"/>
    </row>
    <row r="50" spans="1:21" ht="30.75" customHeight="1">
      <c r="A50" s="72"/>
      <c r="B50" s="1054"/>
      <c r="C50" s="1055"/>
      <c r="D50" s="204"/>
      <c r="E50" s="1058" t="s">
        <v>43</v>
      </c>
      <c r="F50" s="1058"/>
      <c r="G50" s="1058"/>
      <c r="H50" s="1058"/>
      <c r="I50" s="1058"/>
      <c r="J50" s="1059"/>
      <c r="K50" s="215">
        <v>30</v>
      </c>
      <c r="L50" s="223">
        <v>26</v>
      </c>
      <c r="M50" s="223">
        <v>26</v>
      </c>
      <c r="N50" s="223">
        <v>22</v>
      </c>
      <c r="O50" s="231">
        <v>19</v>
      </c>
      <c r="P50" s="72"/>
      <c r="Q50" s="72"/>
      <c r="R50" s="72"/>
      <c r="S50" s="72"/>
      <c r="T50" s="72"/>
      <c r="U50" s="72"/>
    </row>
    <row r="51" spans="1:21" ht="30.75" customHeight="1">
      <c r="A51" s="72"/>
      <c r="B51" s="1056"/>
      <c r="C51" s="1057"/>
      <c r="D51" s="205"/>
      <c r="E51" s="1058" t="s">
        <v>50</v>
      </c>
      <c r="F51" s="1058"/>
      <c r="G51" s="1058"/>
      <c r="H51" s="1058"/>
      <c r="I51" s="1058"/>
      <c r="J51" s="1059"/>
      <c r="K51" s="215" t="s">
        <v>181</v>
      </c>
      <c r="L51" s="223" t="s">
        <v>181</v>
      </c>
      <c r="M51" s="223" t="s">
        <v>181</v>
      </c>
      <c r="N51" s="223" t="s">
        <v>181</v>
      </c>
      <c r="O51" s="231" t="s">
        <v>181</v>
      </c>
      <c r="P51" s="72"/>
      <c r="Q51" s="72"/>
      <c r="R51" s="72"/>
      <c r="S51" s="72"/>
      <c r="T51" s="72"/>
      <c r="U51" s="72"/>
    </row>
    <row r="52" spans="1:21" ht="30.75" customHeight="1">
      <c r="A52" s="72"/>
      <c r="B52" s="1060" t="s">
        <v>52</v>
      </c>
      <c r="C52" s="1061"/>
      <c r="D52" s="205"/>
      <c r="E52" s="1058" t="s">
        <v>53</v>
      </c>
      <c r="F52" s="1058"/>
      <c r="G52" s="1058"/>
      <c r="H52" s="1058"/>
      <c r="I52" s="1058"/>
      <c r="J52" s="1059"/>
      <c r="K52" s="215">
        <v>6242</v>
      </c>
      <c r="L52" s="223">
        <v>5847</v>
      </c>
      <c r="M52" s="223">
        <v>5488</v>
      </c>
      <c r="N52" s="223">
        <v>5388</v>
      </c>
      <c r="O52" s="231">
        <v>5227</v>
      </c>
      <c r="P52" s="72"/>
      <c r="Q52" s="72"/>
      <c r="R52" s="72"/>
      <c r="S52" s="72"/>
      <c r="T52" s="72"/>
      <c r="U52" s="72"/>
    </row>
    <row r="53" spans="1:21" ht="30.75" customHeight="1">
      <c r="A53" s="72"/>
      <c r="B53" s="1062" t="s">
        <v>54</v>
      </c>
      <c r="C53" s="1063"/>
      <c r="D53" s="206"/>
      <c r="E53" s="1064" t="s">
        <v>56</v>
      </c>
      <c r="F53" s="1064"/>
      <c r="G53" s="1064"/>
      <c r="H53" s="1064"/>
      <c r="I53" s="1064"/>
      <c r="J53" s="1065"/>
      <c r="K53" s="216">
        <v>2620</v>
      </c>
      <c r="L53" s="224">
        <v>2325</v>
      </c>
      <c r="M53" s="224">
        <v>2124</v>
      </c>
      <c r="N53" s="224">
        <v>2054</v>
      </c>
      <c r="O53" s="232">
        <v>2105</v>
      </c>
      <c r="P53" s="72"/>
      <c r="Q53" s="72"/>
      <c r="R53" s="72"/>
      <c r="S53" s="72"/>
      <c r="T53" s="72"/>
      <c r="U53" s="72"/>
    </row>
    <row r="54" spans="1:21" ht="24" customHeight="1">
      <c r="A54" s="72"/>
      <c r="B54" s="195" t="s">
        <v>62</v>
      </c>
      <c r="C54" s="72"/>
      <c r="D54" s="72"/>
      <c r="E54" s="72"/>
      <c r="F54" s="72"/>
      <c r="G54" s="72"/>
      <c r="H54" s="72"/>
      <c r="I54" s="72"/>
      <c r="J54" s="72"/>
      <c r="K54" s="72"/>
      <c r="L54" s="72"/>
      <c r="M54" s="72"/>
      <c r="N54" s="72"/>
      <c r="O54" s="72"/>
      <c r="P54" s="72"/>
      <c r="Q54" s="72"/>
      <c r="R54" s="72"/>
      <c r="S54" s="72"/>
      <c r="T54" s="72"/>
      <c r="U54" s="72"/>
    </row>
    <row r="55" spans="1:21" ht="24" customHeight="1">
      <c r="A55" s="72"/>
      <c r="B55" s="196" t="s">
        <v>7</v>
      </c>
      <c r="C55" s="201"/>
      <c r="D55" s="201"/>
      <c r="E55" s="201"/>
      <c r="F55" s="201"/>
      <c r="G55" s="201"/>
      <c r="H55" s="201"/>
      <c r="I55" s="201"/>
      <c r="J55" s="201"/>
      <c r="K55" s="217"/>
      <c r="L55" s="217"/>
      <c r="M55" s="217"/>
      <c r="N55" s="217"/>
      <c r="O55" s="233" t="s">
        <v>430</v>
      </c>
      <c r="P55" s="72"/>
      <c r="Q55" s="72"/>
      <c r="R55" s="72"/>
      <c r="S55" s="72"/>
      <c r="T55" s="72"/>
      <c r="U55" s="72"/>
    </row>
    <row r="56" spans="1:21" ht="31.5" customHeight="1">
      <c r="A56" s="72"/>
      <c r="B56" s="197"/>
      <c r="C56" s="202"/>
      <c r="D56" s="202"/>
      <c r="E56" s="209"/>
      <c r="F56" s="209"/>
      <c r="G56" s="209"/>
      <c r="H56" s="209"/>
      <c r="I56" s="209"/>
      <c r="J56" s="212" t="s">
        <v>18</v>
      </c>
      <c r="K56" s="218" t="s">
        <v>431</v>
      </c>
      <c r="L56" s="225" t="s">
        <v>432</v>
      </c>
      <c r="M56" s="225" t="s">
        <v>433</v>
      </c>
      <c r="N56" s="225" t="s">
        <v>434</v>
      </c>
      <c r="O56" s="234" t="s">
        <v>435</v>
      </c>
      <c r="P56" s="72"/>
      <c r="Q56" s="72"/>
      <c r="R56" s="72"/>
      <c r="S56" s="72"/>
      <c r="T56" s="72"/>
      <c r="U56" s="72"/>
    </row>
    <row r="57" spans="1:21" ht="31.5" customHeight="1">
      <c r="B57" s="1048" t="s">
        <v>51</v>
      </c>
      <c r="C57" s="1049"/>
      <c r="D57" s="1042" t="s">
        <v>64</v>
      </c>
      <c r="E57" s="1043"/>
      <c r="F57" s="1043"/>
      <c r="G57" s="1043"/>
      <c r="H57" s="1043"/>
      <c r="I57" s="1043"/>
      <c r="J57" s="1044"/>
      <c r="K57" s="219"/>
      <c r="L57" s="226"/>
      <c r="M57" s="226"/>
      <c r="N57" s="226"/>
      <c r="O57" s="235"/>
    </row>
    <row r="58" spans="1:21" ht="31.5" customHeight="1">
      <c r="B58" s="1050"/>
      <c r="C58" s="1051"/>
      <c r="D58" s="1045" t="s">
        <v>66</v>
      </c>
      <c r="E58" s="1046"/>
      <c r="F58" s="1046"/>
      <c r="G58" s="1046"/>
      <c r="H58" s="1046"/>
      <c r="I58" s="1046"/>
      <c r="J58" s="1047"/>
      <c r="K58" s="220"/>
      <c r="L58" s="227"/>
      <c r="M58" s="227"/>
      <c r="N58" s="227"/>
      <c r="O58" s="236"/>
    </row>
    <row r="59" spans="1:21" ht="24" customHeight="1">
      <c r="B59" s="198"/>
      <c r="C59" s="198"/>
      <c r="D59" s="207" t="s">
        <v>48</v>
      </c>
      <c r="E59" s="210"/>
      <c r="F59" s="210"/>
      <c r="G59" s="210"/>
      <c r="H59" s="210"/>
      <c r="I59" s="210"/>
      <c r="J59" s="210"/>
      <c r="K59" s="210"/>
      <c r="L59" s="210"/>
      <c r="M59" s="210"/>
      <c r="N59" s="210"/>
      <c r="O59" s="210"/>
    </row>
    <row r="60" spans="1:21" ht="24" customHeight="1">
      <c r="B60" s="199"/>
      <c r="C60" s="199"/>
      <c r="D60" s="207" t="s">
        <v>42</v>
      </c>
      <c r="E60" s="210"/>
      <c r="F60" s="210"/>
      <c r="G60" s="210"/>
      <c r="H60" s="210"/>
      <c r="I60" s="210"/>
      <c r="J60" s="210"/>
      <c r="K60" s="210"/>
      <c r="L60" s="210"/>
      <c r="M60" s="210"/>
      <c r="N60" s="210"/>
      <c r="O60" s="210"/>
    </row>
    <row r="61" spans="1:21" ht="24" customHeight="1">
      <c r="A61" s="72"/>
      <c r="B61" s="195"/>
      <c r="C61" s="72"/>
      <c r="D61" s="72"/>
      <c r="E61" s="72"/>
      <c r="F61" s="72"/>
      <c r="G61" s="72"/>
      <c r="H61" s="72"/>
      <c r="I61" s="72"/>
      <c r="J61" s="72"/>
      <c r="K61" s="72"/>
      <c r="L61" s="72"/>
      <c r="M61" s="72"/>
      <c r="N61" s="72"/>
      <c r="O61" s="72"/>
      <c r="P61" s="72"/>
      <c r="Q61" s="72"/>
      <c r="R61" s="72"/>
      <c r="S61" s="72"/>
      <c r="T61" s="72"/>
      <c r="U61" s="72"/>
    </row>
    <row r="62" spans="1:21" ht="24" customHeight="1">
      <c r="A62" s="72"/>
      <c r="B62" s="195"/>
      <c r="C62" s="72"/>
      <c r="D62" s="72"/>
      <c r="E62" s="72"/>
      <c r="F62" s="72"/>
      <c r="G62" s="72"/>
      <c r="H62" s="72"/>
      <c r="I62" s="72"/>
      <c r="J62" s="72"/>
      <c r="K62" s="72"/>
      <c r="L62" s="72"/>
      <c r="M62" s="72"/>
      <c r="N62" s="72"/>
      <c r="O62" s="72"/>
      <c r="P62" s="72"/>
      <c r="Q62" s="72"/>
      <c r="R62" s="72"/>
      <c r="S62" s="72"/>
      <c r="T62" s="72"/>
      <c r="U62" s="72"/>
    </row>
  </sheetData>
  <sheetProtection algorithmName="SHA-512" hashValue="UEAtT8RRrIp0exd3C8Id9lxwYFdy31SYzcVdfgBkxYyyZ863oDMm+VHMjE0Iq/ea3KrdgVloE8JRHZzG0wf4bg==" saltValue="YiikkJEa6LIi04KTz15Id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33" customWidth="1"/>
    <col min="2" max="3" width="12.625" style="33" customWidth="1"/>
    <col min="4" max="4" width="11.625" style="33" customWidth="1"/>
    <col min="5" max="8" width="10.375" style="33" customWidth="1"/>
    <col min="9" max="13" width="16.375" style="33" customWidth="1"/>
    <col min="14" max="19" width="12.625" style="33" customWidth="1"/>
    <col min="20" max="20" width="0" style="33" hidden="1" customWidth="1"/>
    <col min="21" max="16384" width="0" style="3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28" t="s">
        <v>23</v>
      </c>
    </row>
    <row r="40" spans="2:13" ht="27.75" customHeight="1">
      <c r="B40" s="194" t="s">
        <v>27</v>
      </c>
      <c r="C40" s="200"/>
      <c r="D40" s="200"/>
      <c r="E40" s="208"/>
      <c r="F40" s="208"/>
      <c r="G40" s="208"/>
      <c r="H40" s="211" t="s">
        <v>18</v>
      </c>
      <c r="I40" s="213" t="s">
        <v>339</v>
      </c>
      <c r="J40" s="221" t="s">
        <v>423</v>
      </c>
      <c r="K40" s="221" t="s">
        <v>424</v>
      </c>
      <c r="L40" s="221" t="s">
        <v>425</v>
      </c>
      <c r="M40" s="248" t="s">
        <v>426</v>
      </c>
    </row>
    <row r="41" spans="2:13" ht="27.75" customHeight="1">
      <c r="B41" s="1052" t="s">
        <v>36</v>
      </c>
      <c r="C41" s="1053"/>
      <c r="D41" s="203"/>
      <c r="E41" s="1077" t="s">
        <v>67</v>
      </c>
      <c r="F41" s="1077"/>
      <c r="G41" s="1077"/>
      <c r="H41" s="1078"/>
      <c r="I41" s="241">
        <v>59354</v>
      </c>
      <c r="J41" s="245">
        <v>57157</v>
      </c>
      <c r="K41" s="245">
        <v>56152</v>
      </c>
      <c r="L41" s="245">
        <v>55429</v>
      </c>
      <c r="M41" s="249">
        <v>56173</v>
      </c>
    </row>
    <row r="42" spans="2:13" ht="27.75" customHeight="1">
      <c r="B42" s="1054"/>
      <c r="C42" s="1055"/>
      <c r="D42" s="204"/>
      <c r="E42" s="1068" t="s">
        <v>74</v>
      </c>
      <c r="F42" s="1068"/>
      <c r="G42" s="1068"/>
      <c r="H42" s="1069"/>
      <c r="I42" s="242">
        <v>115</v>
      </c>
      <c r="J42" s="246">
        <v>90</v>
      </c>
      <c r="K42" s="246">
        <v>65</v>
      </c>
      <c r="L42" s="246">
        <v>44</v>
      </c>
      <c r="M42" s="250">
        <v>26</v>
      </c>
    </row>
    <row r="43" spans="2:13" ht="27.75" customHeight="1">
      <c r="B43" s="1054"/>
      <c r="C43" s="1055"/>
      <c r="D43" s="204"/>
      <c r="E43" s="1068" t="s">
        <v>75</v>
      </c>
      <c r="F43" s="1068"/>
      <c r="G43" s="1068"/>
      <c r="H43" s="1069"/>
      <c r="I43" s="242">
        <v>12892</v>
      </c>
      <c r="J43" s="246">
        <v>12363</v>
      </c>
      <c r="K43" s="246">
        <v>11743</v>
      </c>
      <c r="L43" s="246">
        <v>11104</v>
      </c>
      <c r="M43" s="250">
        <v>10223</v>
      </c>
    </row>
    <row r="44" spans="2:13" ht="27.75" customHeight="1">
      <c r="B44" s="1054"/>
      <c r="C44" s="1055"/>
      <c r="D44" s="204"/>
      <c r="E44" s="1068" t="s">
        <v>77</v>
      </c>
      <c r="F44" s="1068"/>
      <c r="G44" s="1068"/>
      <c r="H44" s="1069"/>
      <c r="I44" s="242" t="s">
        <v>181</v>
      </c>
      <c r="J44" s="246" t="s">
        <v>181</v>
      </c>
      <c r="K44" s="246" t="s">
        <v>181</v>
      </c>
      <c r="L44" s="246" t="s">
        <v>181</v>
      </c>
      <c r="M44" s="250" t="s">
        <v>181</v>
      </c>
    </row>
    <row r="45" spans="2:13" ht="27.75" customHeight="1">
      <c r="B45" s="1054"/>
      <c r="C45" s="1055"/>
      <c r="D45" s="204"/>
      <c r="E45" s="1068" t="s">
        <v>79</v>
      </c>
      <c r="F45" s="1068"/>
      <c r="G45" s="1068"/>
      <c r="H45" s="1069"/>
      <c r="I45" s="242">
        <v>8695</v>
      </c>
      <c r="J45" s="246">
        <v>8340</v>
      </c>
      <c r="K45" s="246">
        <v>8163</v>
      </c>
      <c r="L45" s="246">
        <v>8236</v>
      </c>
      <c r="M45" s="250">
        <v>8341</v>
      </c>
    </row>
    <row r="46" spans="2:13" ht="27.75" customHeight="1">
      <c r="B46" s="1054"/>
      <c r="C46" s="1055"/>
      <c r="D46" s="205"/>
      <c r="E46" s="1068" t="s">
        <v>78</v>
      </c>
      <c r="F46" s="1068"/>
      <c r="G46" s="1068"/>
      <c r="H46" s="1069"/>
      <c r="I46" s="242" t="s">
        <v>181</v>
      </c>
      <c r="J46" s="246" t="s">
        <v>181</v>
      </c>
      <c r="K46" s="246" t="s">
        <v>181</v>
      </c>
      <c r="L46" s="246" t="s">
        <v>181</v>
      </c>
      <c r="M46" s="250" t="s">
        <v>181</v>
      </c>
    </row>
    <row r="47" spans="2:13" ht="27.75" customHeight="1">
      <c r="B47" s="1054"/>
      <c r="C47" s="1055"/>
      <c r="D47" s="238"/>
      <c r="E47" s="1074" t="s">
        <v>81</v>
      </c>
      <c r="F47" s="1075"/>
      <c r="G47" s="1075"/>
      <c r="H47" s="1076"/>
      <c r="I47" s="242" t="s">
        <v>181</v>
      </c>
      <c r="J47" s="246" t="s">
        <v>181</v>
      </c>
      <c r="K47" s="246" t="s">
        <v>181</v>
      </c>
      <c r="L47" s="246" t="s">
        <v>181</v>
      </c>
      <c r="M47" s="250" t="s">
        <v>181</v>
      </c>
    </row>
    <row r="48" spans="2:13" ht="27.75" customHeight="1">
      <c r="B48" s="1054"/>
      <c r="C48" s="1055"/>
      <c r="D48" s="204"/>
      <c r="E48" s="1068" t="s">
        <v>84</v>
      </c>
      <c r="F48" s="1068"/>
      <c r="G48" s="1068"/>
      <c r="H48" s="1069"/>
      <c r="I48" s="242" t="s">
        <v>181</v>
      </c>
      <c r="J48" s="246" t="s">
        <v>181</v>
      </c>
      <c r="K48" s="246" t="s">
        <v>181</v>
      </c>
      <c r="L48" s="246" t="s">
        <v>181</v>
      </c>
      <c r="M48" s="250" t="s">
        <v>181</v>
      </c>
    </row>
    <row r="49" spans="2:13" ht="27.75" customHeight="1">
      <c r="B49" s="1056"/>
      <c r="C49" s="1057"/>
      <c r="D49" s="204"/>
      <c r="E49" s="1068" t="s">
        <v>90</v>
      </c>
      <c r="F49" s="1068"/>
      <c r="G49" s="1068"/>
      <c r="H49" s="1069"/>
      <c r="I49" s="242" t="s">
        <v>181</v>
      </c>
      <c r="J49" s="246" t="s">
        <v>181</v>
      </c>
      <c r="K49" s="246" t="s">
        <v>181</v>
      </c>
      <c r="L49" s="246" t="s">
        <v>181</v>
      </c>
      <c r="M49" s="250" t="s">
        <v>181</v>
      </c>
    </row>
    <row r="50" spans="2:13" ht="27.75" customHeight="1">
      <c r="B50" s="1072" t="s">
        <v>92</v>
      </c>
      <c r="C50" s="1073"/>
      <c r="D50" s="239"/>
      <c r="E50" s="1068" t="s">
        <v>94</v>
      </c>
      <c r="F50" s="1068"/>
      <c r="G50" s="1068"/>
      <c r="H50" s="1069"/>
      <c r="I50" s="242">
        <v>20756</v>
      </c>
      <c r="J50" s="246">
        <v>22502</v>
      </c>
      <c r="K50" s="246">
        <v>22892</v>
      </c>
      <c r="L50" s="246">
        <v>22235</v>
      </c>
      <c r="M50" s="250">
        <v>21934</v>
      </c>
    </row>
    <row r="51" spans="2:13" ht="27.75" customHeight="1">
      <c r="B51" s="1054"/>
      <c r="C51" s="1055"/>
      <c r="D51" s="204"/>
      <c r="E51" s="1068" t="s">
        <v>97</v>
      </c>
      <c r="F51" s="1068"/>
      <c r="G51" s="1068"/>
      <c r="H51" s="1069"/>
      <c r="I51" s="242">
        <v>1745</v>
      </c>
      <c r="J51" s="246">
        <v>1691</v>
      </c>
      <c r="K51" s="246">
        <v>1836</v>
      </c>
      <c r="L51" s="246">
        <v>1739</v>
      </c>
      <c r="M51" s="250">
        <v>1730</v>
      </c>
    </row>
    <row r="52" spans="2:13" ht="27.75" customHeight="1">
      <c r="B52" s="1056"/>
      <c r="C52" s="1057"/>
      <c r="D52" s="204"/>
      <c r="E52" s="1068" t="s">
        <v>45</v>
      </c>
      <c r="F52" s="1068"/>
      <c r="G52" s="1068"/>
      <c r="H52" s="1069"/>
      <c r="I52" s="242">
        <v>56073</v>
      </c>
      <c r="J52" s="246">
        <v>54386</v>
      </c>
      <c r="K52" s="246">
        <v>52603</v>
      </c>
      <c r="L52" s="246">
        <v>50942</v>
      </c>
      <c r="M52" s="250">
        <v>49966</v>
      </c>
    </row>
    <row r="53" spans="2:13" ht="27.75" customHeight="1">
      <c r="B53" s="1062" t="s">
        <v>54</v>
      </c>
      <c r="C53" s="1063"/>
      <c r="D53" s="206"/>
      <c r="E53" s="1070" t="s">
        <v>99</v>
      </c>
      <c r="F53" s="1070"/>
      <c r="G53" s="1070"/>
      <c r="H53" s="1071"/>
      <c r="I53" s="243">
        <v>2482</v>
      </c>
      <c r="J53" s="247">
        <v>-628</v>
      </c>
      <c r="K53" s="247">
        <v>-1207</v>
      </c>
      <c r="L53" s="247">
        <v>-105</v>
      </c>
      <c r="M53" s="251">
        <v>1133</v>
      </c>
    </row>
    <row r="54" spans="2:13" ht="27.75" customHeight="1">
      <c r="B54" s="237" t="s">
        <v>0</v>
      </c>
      <c r="C54" s="178"/>
      <c r="D54" s="178"/>
      <c r="E54" s="240"/>
      <c r="F54" s="240"/>
      <c r="G54" s="240"/>
      <c r="H54" s="240"/>
      <c r="I54" s="244"/>
      <c r="J54" s="244"/>
      <c r="K54" s="244"/>
      <c r="L54" s="244"/>
      <c r="M54" s="244"/>
    </row>
    <row r="55" spans="2:13"/>
  </sheetData>
  <sheetProtection algorithmName="SHA-512" hashValue="RqJQX5voKI1BmX4QStA23tHKRi2bzXQrsKlLnrjFbDRKzHe2xigxUi9u2xwsXymhbirTRmweBqWJ6t/E5oHmYg==" saltValue="mQAG/s+GnHRsYRmx2mMny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33" customWidth="1"/>
    <col min="2" max="2" width="16.375" style="33" customWidth="1"/>
    <col min="3" max="5" width="26.25" style="33" customWidth="1"/>
    <col min="6" max="8" width="24.25" style="33" customWidth="1"/>
    <col min="9" max="14" width="26" style="33" customWidth="1"/>
    <col min="15" max="15" width="6.125" style="33" customWidth="1"/>
    <col min="16" max="16" width="9" style="33" hidden="1" customWidth="1"/>
    <col min="17" max="20" width="0" style="33" hidden="1" customWidth="1"/>
    <col min="21" max="21" width="9" style="33" hidden="1" customWidth="1"/>
    <col min="22" max="22" width="0" style="33" hidden="1" customWidth="1"/>
    <col min="23" max="23" width="9" style="33" hidden="1" customWidth="1"/>
    <col min="24" max="24" width="0" style="33" hidden="1" customWidth="1"/>
    <col min="25" max="16384" width="0" style="33"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2"/>
      <c r="C53" s="72"/>
      <c r="D53" s="72"/>
      <c r="E53" s="72"/>
      <c r="F53" s="72"/>
      <c r="G53" s="72"/>
      <c r="H53" s="267" t="s">
        <v>95</v>
      </c>
    </row>
    <row r="54" spans="2:8" ht="29.25" customHeight="1">
      <c r="B54" s="252" t="s">
        <v>10</v>
      </c>
      <c r="C54" s="258"/>
      <c r="D54" s="258"/>
      <c r="E54" s="259" t="s">
        <v>18</v>
      </c>
      <c r="F54" s="260" t="s">
        <v>424</v>
      </c>
      <c r="G54" s="260" t="s">
        <v>425</v>
      </c>
      <c r="H54" s="268" t="s">
        <v>426</v>
      </c>
    </row>
    <row r="55" spans="2:8" ht="52.5" customHeight="1">
      <c r="B55" s="253"/>
      <c r="C55" s="1087" t="s">
        <v>102</v>
      </c>
      <c r="D55" s="1087"/>
      <c r="E55" s="1088"/>
      <c r="F55" s="261">
        <v>5122</v>
      </c>
      <c r="G55" s="261">
        <v>5033</v>
      </c>
      <c r="H55" s="269">
        <v>5033</v>
      </c>
    </row>
    <row r="56" spans="2:8" ht="52.5" customHeight="1">
      <c r="B56" s="254"/>
      <c r="C56" s="1089" t="s">
        <v>105</v>
      </c>
      <c r="D56" s="1089"/>
      <c r="E56" s="1090"/>
      <c r="F56" s="262">
        <v>2476</v>
      </c>
      <c r="G56" s="262">
        <v>2384</v>
      </c>
      <c r="H56" s="270">
        <v>2844</v>
      </c>
    </row>
    <row r="57" spans="2:8" ht="53.25" customHeight="1">
      <c r="B57" s="254"/>
      <c r="C57" s="1091" t="s">
        <v>71</v>
      </c>
      <c r="D57" s="1091"/>
      <c r="E57" s="1092"/>
      <c r="F57" s="263">
        <v>11908</v>
      </c>
      <c r="G57" s="263">
        <v>11780</v>
      </c>
      <c r="H57" s="271">
        <v>10686</v>
      </c>
    </row>
    <row r="58" spans="2:8" ht="45.75" customHeight="1">
      <c r="B58" s="255"/>
      <c r="C58" s="1079" t="s">
        <v>194</v>
      </c>
      <c r="D58" s="1080"/>
      <c r="E58" s="1081"/>
      <c r="F58" s="264">
        <v>4747</v>
      </c>
      <c r="G58" s="264">
        <v>4578</v>
      </c>
      <c r="H58" s="272">
        <v>4528</v>
      </c>
    </row>
    <row r="59" spans="2:8" ht="45.75" customHeight="1">
      <c r="B59" s="255"/>
      <c r="C59" s="1079" t="s">
        <v>447</v>
      </c>
      <c r="D59" s="1080"/>
      <c r="E59" s="1081"/>
      <c r="F59" s="264">
        <v>2701</v>
      </c>
      <c r="G59" s="264">
        <v>2525</v>
      </c>
      <c r="H59" s="272">
        <v>1394</v>
      </c>
    </row>
    <row r="60" spans="2:8" ht="45.75" customHeight="1">
      <c r="B60" s="255"/>
      <c r="C60" s="1079" t="s">
        <v>367</v>
      </c>
      <c r="D60" s="1080"/>
      <c r="E60" s="1081"/>
      <c r="F60" s="264">
        <v>1163</v>
      </c>
      <c r="G60" s="264">
        <v>1111</v>
      </c>
      <c r="H60" s="272">
        <v>1114</v>
      </c>
    </row>
    <row r="61" spans="2:8" ht="45.75" customHeight="1">
      <c r="B61" s="255"/>
      <c r="C61" s="1079" t="s">
        <v>448</v>
      </c>
      <c r="D61" s="1080"/>
      <c r="E61" s="1081"/>
      <c r="F61" s="264">
        <v>1135</v>
      </c>
      <c r="G61" s="264">
        <v>1139</v>
      </c>
      <c r="H61" s="272">
        <v>1042</v>
      </c>
    </row>
    <row r="62" spans="2:8" ht="45.75" customHeight="1">
      <c r="B62" s="256"/>
      <c r="C62" s="1082" t="s">
        <v>314</v>
      </c>
      <c r="D62" s="1083"/>
      <c r="E62" s="1084"/>
      <c r="F62" s="265">
        <v>1102</v>
      </c>
      <c r="G62" s="265">
        <v>979</v>
      </c>
      <c r="H62" s="273">
        <v>891</v>
      </c>
    </row>
    <row r="63" spans="2:8" ht="52.5" customHeight="1">
      <c r="B63" s="257"/>
      <c r="C63" s="1085" t="s">
        <v>107</v>
      </c>
      <c r="D63" s="1085"/>
      <c r="E63" s="1086"/>
      <c r="F63" s="266">
        <v>19506</v>
      </c>
      <c r="G63" s="266">
        <v>19197</v>
      </c>
      <c r="H63" s="274">
        <v>18564</v>
      </c>
    </row>
    <row r="64" spans="2:8"/>
  </sheetData>
  <sheetProtection algorithmName="SHA-512" hashValue="nVj10G4Af6pC5CmKCpwSgqbOECsrnT6MTUXV3f5z7mw3xp8hubDB7AU1KWIqeyFTDvgmZxyFywW+G5ryv4xunA==" saltValue="pyXNYZErdiwWG7OxINrDK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1095" customWidth="1"/>
    <col min="2" max="107" width="2.5" style="1095" customWidth="1"/>
    <col min="108" max="108" width="6.125" style="1103" customWidth="1"/>
    <col min="109" max="109" width="5.875" style="1102" customWidth="1"/>
    <col min="110" max="16384" width="8.625" style="1095" hidden="1"/>
  </cols>
  <sheetData>
    <row r="1" spans="1:109" ht="42.75" customHeight="1">
      <c r="A1" s="1093"/>
      <c r="B1" s="1094"/>
      <c r="DD1" s="1095"/>
      <c r="DE1" s="1095"/>
    </row>
    <row r="2" spans="1:109" ht="25.5" customHeight="1">
      <c r="A2" s="1096"/>
      <c r="C2" s="1096"/>
      <c r="O2" s="1096"/>
      <c r="P2" s="1096"/>
      <c r="Q2" s="1096"/>
      <c r="R2" s="1096"/>
      <c r="S2" s="1096"/>
      <c r="T2" s="1096"/>
      <c r="U2" s="1096"/>
      <c r="V2" s="1096"/>
      <c r="W2" s="1096"/>
      <c r="X2" s="1096"/>
      <c r="Y2" s="1096"/>
      <c r="Z2" s="1096"/>
      <c r="AA2" s="1096"/>
      <c r="AB2" s="1096"/>
      <c r="AC2" s="1096"/>
      <c r="AD2" s="1096"/>
      <c r="AE2" s="1096"/>
      <c r="AF2" s="1096"/>
      <c r="AG2" s="1096"/>
      <c r="AH2" s="1096"/>
      <c r="AI2" s="1096"/>
      <c r="AU2" s="1096"/>
      <c r="BG2" s="1096"/>
      <c r="BS2" s="1096"/>
      <c r="CE2" s="1096"/>
      <c r="CQ2" s="1096"/>
      <c r="DD2" s="1095"/>
      <c r="DE2" s="1095"/>
    </row>
    <row r="3" spans="1:109" ht="25.5" customHeight="1">
      <c r="A3" s="1096"/>
      <c r="C3" s="1096"/>
      <c r="O3" s="1096"/>
      <c r="P3" s="1096"/>
      <c r="Q3" s="1096"/>
      <c r="R3" s="1096"/>
      <c r="S3" s="1096"/>
      <c r="T3" s="1096"/>
      <c r="U3" s="1096"/>
      <c r="V3" s="1096"/>
      <c r="W3" s="1096"/>
      <c r="X3" s="1096"/>
      <c r="Y3" s="1096"/>
      <c r="Z3" s="1096"/>
      <c r="AA3" s="1096"/>
      <c r="AB3" s="1096"/>
      <c r="AC3" s="1096"/>
      <c r="AD3" s="1096"/>
      <c r="AE3" s="1096"/>
      <c r="AF3" s="1096"/>
      <c r="AG3" s="1096"/>
      <c r="AH3" s="1096"/>
      <c r="AI3" s="1096"/>
      <c r="AU3" s="1096"/>
      <c r="BG3" s="1096"/>
      <c r="BS3" s="1096"/>
      <c r="CE3" s="1096"/>
      <c r="CQ3" s="1096"/>
      <c r="DD3" s="1095"/>
      <c r="DE3" s="1095"/>
    </row>
    <row r="4" spans="1:109" s="1097" customFormat="1">
      <c r="A4" s="1096"/>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1096"/>
      <c r="BA4" s="1096"/>
      <c r="BB4" s="1096"/>
      <c r="BC4" s="1096"/>
      <c r="BD4" s="1096"/>
      <c r="BE4" s="1096"/>
      <c r="BF4" s="1096"/>
      <c r="BG4" s="1096"/>
      <c r="BH4" s="1096"/>
      <c r="BI4" s="1096"/>
      <c r="BJ4" s="1096"/>
      <c r="BK4" s="1096"/>
      <c r="BL4" s="1096"/>
      <c r="BM4" s="1096"/>
      <c r="BN4" s="1096"/>
      <c r="BO4" s="1096"/>
      <c r="BP4" s="1096"/>
      <c r="BQ4" s="1096"/>
      <c r="BR4" s="1096"/>
      <c r="BS4" s="1096"/>
      <c r="BT4" s="1096"/>
      <c r="BU4" s="1096"/>
      <c r="BV4" s="1096"/>
      <c r="BW4" s="1096"/>
      <c r="BX4" s="1096"/>
      <c r="BY4" s="1096"/>
      <c r="BZ4" s="1096"/>
      <c r="CA4" s="1096"/>
      <c r="CB4" s="1096"/>
      <c r="CC4" s="1096"/>
      <c r="CD4" s="1096"/>
      <c r="CE4" s="1096"/>
      <c r="CF4" s="1096"/>
      <c r="CG4" s="1096"/>
      <c r="CH4" s="1096"/>
      <c r="CI4" s="1096"/>
      <c r="CJ4" s="1096"/>
      <c r="CK4" s="1096"/>
      <c r="CL4" s="1096"/>
      <c r="CM4" s="1096"/>
      <c r="CN4" s="1096"/>
      <c r="CO4" s="1096"/>
      <c r="CP4" s="1096"/>
      <c r="CQ4" s="1096"/>
      <c r="CR4" s="1096"/>
      <c r="CS4" s="1096"/>
      <c r="CT4" s="1096"/>
      <c r="CU4" s="1096"/>
      <c r="CV4" s="1096"/>
      <c r="CW4" s="1096"/>
      <c r="CX4" s="1096"/>
      <c r="CY4" s="1096"/>
      <c r="CZ4" s="1096"/>
      <c r="DA4" s="1096"/>
      <c r="DB4" s="1096"/>
      <c r="DC4" s="1096"/>
      <c r="DD4" s="1096"/>
      <c r="DE4" s="1096"/>
    </row>
    <row r="5" spans="1:109" s="1097" customFormat="1">
      <c r="A5" s="1096"/>
      <c r="B5" s="1096"/>
      <c r="C5" s="1096"/>
      <c r="D5" s="1096"/>
      <c r="E5" s="1096"/>
      <c r="F5" s="1096"/>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1096"/>
      <c r="AM5" s="1096"/>
      <c r="AN5" s="1096"/>
      <c r="AO5" s="1096"/>
      <c r="AP5" s="1096"/>
      <c r="AQ5" s="1096"/>
      <c r="AR5" s="1096"/>
      <c r="AS5" s="1096"/>
      <c r="AT5" s="1096"/>
      <c r="AU5" s="1096"/>
      <c r="AV5" s="1096"/>
      <c r="AW5" s="1096"/>
      <c r="AX5" s="1096"/>
      <c r="AY5" s="1096"/>
      <c r="AZ5" s="1096"/>
      <c r="BA5" s="1096"/>
      <c r="BB5" s="1096"/>
      <c r="BC5" s="1096"/>
      <c r="BD5" s="1096"/>
      <c r="BE5" s="1096"/>
      <c r="BF5" s="1096"/>
      <c r="BG5" s="1096"/>
      <c r="BH5" s="1096"/>
      <c r="BI5" s="1096"/>
      <c r="BJ5" s="1096"/>
      <c r="BK5" s="1096"/>
      <c r="BL5" s="1096"/>
      <c r="BM5" s="1096"/>
      <c r="BN5" s="1096"/>
      <c r="BO5" s="1096"/>
      <c r="BP5" s="1096"/>
      <c r="BQ5" s="1096"/>
      <c r="BR5" s="1096"/>
      <c r="BS5" s="1096"/>
      <c r="BT5" s="1096"/>
      <c r="BU5" s="1096"/>
      <c r="BV5" s="1096"/>
      <c r="BW5" s="1096"/>
      <c r="BX5" s="1096"/>
      <c r="BY5" s="1096"/>
      <c r="BZ5" s="1096"/>
      <c r="CA5" s="1096"/>
      <c r="CB5" s="1096"/>
      <c r="CC5" s="1096"/>
      <c r="CD5" s="1096"/>
      <c r="CE5" s="1096"/>
      <c r="CF5" s="1096"/>
      <c r="CG5" s="1096"/>
      <c r="CH5" s="1096"/>
      <c r="CI5" s="1096"/>
      <c r="CJ5" s="1096"/>
      <c r="CK5" s="1096"/>
      <c r="CL5" s="1096"/>
      <c r="CM5" s="1096"/>
      <c r="CN5" s="1096"/>
      <c r="CO5" s="1096"/>
      <c r="CP5" s="1096"/>
      <c r="CQ5" s="1096"/>
      <c r="CR5" s="1096"/>
      <c r="CS5" s="1096"/>
      <c r="CT5" s="1096"/>
      <c r="CU5" s="1096"/>
      <c r="CV5" s="1096"/>
      <c r="CW5" s="1096"/>
      <c r="CX5" s="1096"/>
      <c r="CY5" s="1096"/>
      <c r="CZ5" s="1096"/>
      <c r="DA5" s="1096"/>
      <c r="DB5" s="1096"/>
      <c r="DC5" s="1096"/>
      <c r="DD5" s="1096"/>
      <c r="DE5" s="1096"/>
    </row>
    <row r="6" spans="1:109" s="1097" customFormat="1">
      <c r="A6" s="1096"/>
      <c r="B6" s="1096"/>
      <c r="C6" s="1096"/>
      <c r="D6" s="1096"/>
      <c r="E6" s="1096"/>
      <c r="F6" s="1096"/>
      <c r="G6" s="1096"/>
      <c r="H6" s="1096"/>
      <c r="I6" s="1096"/>
      <c r="J6" s="1096"/>
      <c r="K6" s="1096"/>
      <c r="L6" s="1096"/>
      <c r="M6" s="1096"/>
      <c r="N6" s="1096"/>
      <c r="O6" s="1096"/>
      <c r="P6" s="1096"/>
      <c r="Q6" s="1096"/>
      <c r="R6" s="1096"/>
      <c r="S6" s="1096"/>
      <c r="T6" s="1096"/>
      <c r="U6" s="1096"/>
      <c r="V6" s="1096"/>
      <c r="W6" s="1096"/>
      <c r="X6" s="1096"/>
      <c r="Y6" s="1096"/>
      <c r="Z6" s="1096"/>
      <c r="AA6" s="1096"/>
      <c r="AB6" s="1096"/>
      <c r="AC6" s="1096"/>
      <c r="AD6" s="1096"/>
      <c r="AE6" s="1096"/>
      <c r="AF6" s="1096"/>
      <c r="AG6" s="1096"/>
      <c r="AH6" s="1096"/>
      <c r="AI6" s="1096"/>
      <c r="AJ6" s="1096"/>
      <c r="AK6" s="1096"/>
      <c r="AL6" s="1096"/>
      <c r="AM6" s="1096"/>
      <c r="AN6" s="1096"/>
      <c r="AO6" s="1096"/>
      <c r="AP6" s="1096"/>
      <c r="AQ6" s="1096"/>
      <c r="AR6" s="1096"/>
      <c r="AS6" s="1096"/>
      <c r="AT6" s="1096"/>
      <c r="AU6" s="1096"/>
      <c r="AV6" s="1096"/>
      <c r="AW6" s="1096"/>
      <c r="AX6" s="1096"/>
      <c r="AY6" s="1096"/>
      <c r="AZ6" s="1096"/>
      <c r="BA6" s="1096"/>
      <c r="BB6" s="1096"/>
      <c r="BC6" s="1096"/>
      <c r="BD6" s="1096"/>
      <c r="BE6" s="1096"/>
      <c r="BF6" s="1096"/>
      <c r="BG6" s="1096"/>
      <c r="BH6" s="1096"/>
      <c r="BI6" s="1096"/>
      <c r="BJ6" s="1096"/>
      <c r="BK6" s="1096"/>
      <c r="BL6" s="1096"/>
      <c r="BM6" s="1096"/>
      <c r="BN6" s="1096"/>
      <c r="BO6" s="1096"/>
      <c r="BP6" s="1096"/>
      <c r="BQ6" s="1096"/>
      <c r="BR6" s="1096"/>
      <c r="BS6" s="1096"/>
      <c r="BT6" s="1096"/>
      <c r="BU6" s="1096"/>
      <c r="BV6" s="1096"/>
      <c r="BW6" s="1096"/>
      <c r="BX6" s="1096"/>
      <c r="BY6" s="1096"/>
      <c r="BZ6" s="1096"/>
      <c r="CA6" s="1096"/>
      <c r="CB6" s="1096"/>
      <c r="CC6" s="1096"/>
      <c r="CD6" s="1096"/>
      <c r="CE6" s="1096"/>
      <c r="CF6" s="1096"/>
      <c r="CG6" s="1096"/>
      <c r="CH6" s="1096"/>
      <c r="CI6" s="1096"/>
      <c r="CJ6" s="1096"/>
      <c r="CK6" s="1096"/>
      <c r="CL6" s="1096"/>
      <c r="CM6" s="1096"/>
      <c r="CN6" s="1096"/>
      <c r="CO6" s="1096"/>
      <c r="CP6" s="1096"/>
      <c r="CQ6" s="1096"/>
      <c r="CR6" s="1096"/>
      <c r="CS6" s="1096"/>
      <c r="CT6" s="1096"/>
      <c r="CU6" s="1096"/>
      <c r="CV6" s="1096"/>
      <c r="CW6" s="1096"/>
      <c r="CX6" s="1096"/>
      <c r="CY6" s="1096"/>
      <c r="CZ6" s="1096"/>
      <c r="DA6" s="1096"/>
      <c r="DB6" s="1096"/>
      <c r="DC6" s="1096"/>
      <c r="DD6" s="1096"/>
      <c r="DE6" s="1096"/>
    </row>
    <row r="7" spans="1:109" s="1097" customFormat="1">
      <c r="A7" s="1096"/>
      <c r="B7" s="1096"/>
      <c r="C7" s="1096"/>
      <c r="D7" s="1096"/>
      <c r="E7" s="1096"/>
      <c r="F7" s="1096"/>
      <c r="G7" s="1096"/>
      <c r="H7" s="1096"/>
      <c r="I7" s="1096"/>
      <c r="J7" s="1096"/>
      <c r="K7" s="1096"/>
      <c r="L7" s="1096"/>
      <c r="M7" s="1096"/>
      <c r="N7" s="1096"/>
      <c r="O7" s="1096"/>
      <c r="P7" s="1096"/>
      <c r="Q7" s="1096"/>
      <c r="R7" s="1096"/>
      <c r="S7" s="1096"/>
      <c r="T7" s="1096"/>
      <c r="U7" s="1096"/>
      <c r="V7" s="1096"/>
      <c r="W7" s="1096"/>
      <c r="X7" s="1096"/>
      <c r="Y7" s="1096"/>
      <c r="Z7" s="1096"/>
      <c r="AA7" s="1096"/>
      <c r="AB7" s="1096"/>
      <c r="AC7" s="1096"/>
      <c r="AD7" s="1096"/>
      <c r="AE7" s="1096"/>
      <c r="AF7" s="1096"/>
      <c r="AG7" s="1096"/>
      <c r="AH7" s="1096"/>
      <c r="AI7" s="1096"/>
      <c r="AJ7" s="1096"/>
      <c r="AK7" s="1096"/>
      <c r="AL7" s="1096"/>
      <c r="AM7" s="1096"/>
      <c r="AN7" s="1096"/>
      <c r="AO7" s="1096"/>
      <c r="AP7" s="1096"/>
      <c r="AQ7" s="1096"/>
      <c r="AR7" s="1096"/>
      <c r="AS7" s="1096"/>
      <c r="AT7" s="1096"/>
      <c r="AU7" s="1096"/>
      <c r="AV7" s="1096"/>
      <c r="AW7" s="1096"/>
      <c r="AX7" s="1096"/>
      <c r="AY7" s="1096"/>
      <c r="AZ7" s="1096"/>
      <c r="BA7" s="1096"/>
      <c r="BB7" s="1096"/>
      <c r="BC7" s="1096"/>
      <c r="BD7" s="1096"/>
      <c r="BE7" s="1096"/>
      <c r="BF7" s="1096"/>
      <c r="BG7" s="1096"/>
      <c r="BH7" s="1096"/>
      <c r="BI7" s="1096"/>
      <c r="BJ7" s="1096"/>
      <c r="BK7" s="1096"/>
      <c r="BL7" s="1096"/>
      <c r="BM7" s="1096"/>
      <c r="BN7" s="1096"/>
      <c r="BO7" s="1096"/>
      <c r="BP7" s="1096"/>
      <c r="BQ7" s="1096"/>
      <c r="BR7" s="1096"/>
      <c r="BS7" s="1096"/>
      <c r="BT7" s="1096"/>
      <c r="BU7" s="1096"/>
      <c r="BV7" s="1096"/>
      <c r="BW7" s="1096"/>
      <c r="BX7" s="1096"/>
      <c r="BY7" s="1096"/>
      <c r="BZ7" s="1096"/>
      <c r="CA7" s="1096"/>
      <c r="CB7" s="1096"/>
      <c r="CC7" s="1096"/>
      <c r="CD7" s="1096"/>
      <c r="CE7" s="1096"/>
      <c r="CF7" s="1096"/>
      <c r="CG7" s="1096"/>
      <c r="CH7" s="1096"/>
      <c r="CI7" s="1096"/>
      <c r="CJ7" s="1096"/>
      <c r="CK7" s="1096"/>
      <c r="CL7" s="1096"/>
      <c r="CM7" s="1096"/>
      <c r="CN7" s="1096"/>
      <c r="CO7" s="1096"/>
      <c r="CP7" s="1096"/>
      <c r="CQ7" s="1096"/>
      <c r="CR7" s="1096"/>
      <c r="CS7" s="1096"/>
      <c r="CT7" s="1096"/>
      <c r="CU7" s="1096"/>
      <c r="CV7" s="1096"/>
      <c r="CW7" s="1096"/>
      <c r="CX7" s="1096"/>
      <c r="CY7" s="1096"/>
      <c r="CZ7" s="1096"/>
      <c r="DA7" s="1096"/>
      <c r="DB7" s="1096"/>
      <c r="DC7" s="1096"/>
      <c r="DD7" s="1096"/>
      <c r="DE7" s="1096"/>
    </row>
    <row r="8" spans="1:109" s="1097" customFormat="1">
      <c r="A8" s="1096"/>
      <c r="B8" s="1096"/>
      <c r="C8" s="1096"/>
      <c r="D8" s="1096"/>
      <c r="E8" s="1096"/>
      <c r="F8" s="1096"/>
      <c r="G8" s="1096"/>
      <c r="H8" s="1096"/>
      <c r="I8" s="1096"/>
      <c r="J8" s="1096"/>
      <c r="K8" s="1096"/>
      <c r="L8" s="1096"/>
      <c r="M8" s="1096"/>
      <c r="N8" s="1096"/>
      <c r="O8" s="1096"/>
      <c r="P8" s="1096"/>
      <c r="Q8" s="1096"/>
      <c r="R8" s="1096"/>
      <c r="S8" s="1096"/>
      <c r="T8" s="1096"/>
      <c r="U8" s="1096"/>
      <c r="V8" s="1096"/>
      <c r="W8" s="1096"/>
      <c r="X8" s="1096"/>
      <c r="Y8" s="1096"/>
      <c r="Z8" s="1096"/>
      <c r="AA8" s="1096"/>
      <c r="AB8" s="1096"/>
      <c r="AC8" s="1096"/>
      <c r="AD8" s="1096"/>
      <c r="AE8" s="1096"/>
      <c r="AF8" s="1096"/>
      <c r="AG8" s="1096"/>
      <c r="AH8" s="1096"/>
      <c r="AI8" s="1096"/>
      <c r="AJ8" s="1096"/>
      <c r="AK8" s="1096"/>
      <c r="AL8" s="1096"/>
      <c r="AM8" s="1096"/>
      <c r="AN8" s="1096"/>
      <c r="AO8" s="1096"/>
      <c r="AP8" s="1096"/>
      <c r="AQ8" s="1096"/>
      <c r="AR8" s="1096"/>
      <c r="AS8" s="1096"/>
      <c r="AT8" s="1096"/>
      <c r="AU8" s="1096"/>
      <c r="AV8" s="1096"/>
      <c r="AW8" s="1096"/>
      <c r="AX8" s="1096"/>
      <c r="AY8" s="1096"/>
      <c r="AZ8" s="1096"/>
      <c r="BA8" s="1096"/>
      <c r="BB8" s="1096"/>
      <c r="BC8" s="1096"/>
      <c r="BD8" s="1096"/>
      <c r="BE8" s="1096"/>
      <c r="BF8" s="1096"/>
      <c r="BG8" s="1096"/>
      <c r="BH8" s="1096"/>
      <c r="BI8" s="1096"/>
      <c r="BJ8" s="1096"/>
      <c r="BK8" s="1096"/>
      <c r="BL8" s="1096"/>
      <c r="BM8" s="1096"/>
      <c r="BN8" s="1096"/>
      <c r="BO8" s="1096"/>
      <c r="BP8" s="1096"/>
      <c r="BQ8" s="1096"/>
      <c r="BR8" s="1096"/>
      <c r="BS8" s="1096"/>
      <c r="BT8" s="1096"/>
      <c r="BU8" s="1096"/>
      <c r="BV8" s="1096"/>
      <c r="BW8" s="1096"/>
      <c r="BX8" s="1096"/>
      <c r="BY8" s="1096"/>
      <c r="BZ8" s="1096"/>
      <c r="CA8" s="1096"/>
      <c r="CB8" s="1096"/>
      <c r="CC8" s="1096"/>
      <c r="CD8" s="1096"/>
      <c r="CE8" s="1096"/>
      <c r="CF8" s="1096"/>
      <c r="CG8" s="1096"/>
      <c r="CH8" s="1096"/>
      <c r="CI8" s="1096"/>
      <c r="CJ8" s="1096"/>
      <c r="CK8" s="1096"/>
      <c r="CL8" s="1096"/>
      <c r="CM8" s="1096"/>
      <c r="CN8" s="1096"/>
      <c r="CO8" s="1096"/>
      <c r="CP8" s="1096"/>
      <c r="CQ8" s="1096"/>
      <c r="CR8" s="1096"/>
      <c r="CS8" s="1096"/>
      <c r="CT8" s="1096"/>
      <c r="CU8" s="1096"/>
      <c r="CV8" s="1096"/>
      <c r="CW8" s="1096"/>
      <c r="CX8" s="1096"/>
      <c r="CY8" s="1096"/>
      <c r="CZ8" s="1096"/>
      <c r="DA8" s="1096"/>
      <c r="DB8" s="1096"/>
      <c r="DC8" s="1096"/>
      <c r="DD8" s="1096"/>
      <c r="DE8" s="1096"/>
    </row>
    <row r="9" spans="1:109" s="1097" customFormat="1">
      <c r="A9" s="1096"/>
      <c r="B9" s="1096"/>
      <c r="C9" s="1096"/>
      <c r="D9" s="1096"/>
      <c r="E9" s="1096"/>
      <c r="F9" s="1096"/>
      <c r="G9" s="1096"/>
      <c r="H9" s="1096"/>
      <c r="I9" s="1096"/>
      <c r="J9" s="1096"/>
      <c r="K9" s="1096"/>
      <c r="L9" s="1096"/>
      <c r="M9" s="1096"/>
      <c r="N9" s="1096"/>
      <c r="O9" s="1096"/>
      <c r="P9" s="1096"/>
      <c r="Q9" s="1096"/>
      <c r="R9" s="1096"/>
      <c r="S9" s="1096"/>
      <c r="T9" s="1096"/>
      <c r="U9" s="1096"/>
      <c r="V9" s="1096"/>
      <c r="W9" s="1096"/>
      <c r="X9" s="1096"/>
      <c r="Y9" s="1096"/>
      <c r="Z9" s="1096"/>
      <c r="AA9" s="1096"/>
      <c r="AB9" s="1096"/>
      <c r="AC9" s="1096"/>
      <c r="AD9" s="1096"/>
      <c r="AE9" s="1096"/>
      <c r="AF9" s="1096"/>
      <c r="AG9" s="1096"/>
      <c r="AH9" s="1096"/>
      <c r="AI9" s="1096"/>
      <c r="AJ9" s="1096"/>
      <c r="AK9" s="1096"/>
      <c r="AL9" s="1096"/>
      <c r="AM9" s="1096"/>
      <c r="AN9" s="1096"/>
      <c r="AO9" s="1096"/>
      <c r="AP9" s="1096"/>
      <c r="AQ9" s="1096"/>
      <c r="AR9" s="1096"/>
      <c r="AS9" s="1096"/>
      <c r="AT9" s="1096"/>
      <c r="AU9" s="1096"/>
      <c r="AV9" s="1096"/>
      <c r="AW9" s="1096"/>
      <c r="AX9" s="1096"/>
      <c r="AY9" s="1096"/>
      <c r="AZ9" s="1096"/>
      <c r="BA9" s="1096"/>
      <c r="BB9" s="1096"/>
      <c r="BC9" s="1096"/>
      <c r="BD9" s="1096"/>
      <c r="BE9" s="1096"/>
      <c r="BF9" s="1096"/>
      <c r="BG9" s="1096"/>
      <c r="BH9" s="1096"/>
      <c r="BI9" s="1096"/>
      <c r="BJ9" s="1096"/>
      <c r="BK9" s="1096"/>
      <c r="BL9" s="1096"/>
      <c r="BM9" s="1096"/>
      <c r="BN9" s="1096"/>
      <c r="BO9" s="1096"/>
      <c r="BP9" s="1096"/>
      <c r="BQ9" s="1096"/>
      <c r="BR9" s="1096"/>
      <c r="BS9" s="1096"/>
      <c r="BT9" s="1096"/>
      <c r="BU9" s="1096"/>
      <c r="BV9" s="1096"/>
      <c r="BW9" s="1096"/>
      <c r="BX9" s="1096"/>
      <c r="BY9" s="1096"/>
      <c r="BZ9" s="1096"/>
      <c r="CA9" s="1096"/>
      <c r="CB9" s="1096"/>
      <c r="CC9" s="1096"/>
      <c r="CD9" s="1096"/>
      <c r="CE9" s="1096"/>
      <c r="CF9" s="1096"/>
      <c r="CG9" s="1096"/>
      <c r="CH9" s="1096"/>
      <c r="CI9" s="1096"/>
      <c r="CJ9" s="1096"/>
      <c r="CK9" s="1096"/>
      <c r="CL9" s="1096"/>
      <c r="CM9" s="1096"/>
      <c r="CN9" s="1096"/>
      <c r="CO9" s="1096"/>
      <c r="CP9" s="1096"/>
      <c r="CQ9" s="1096"/>
      <c r="CR9" s="1096"/>
      <c r="CS9" s="1096"/>
      <c r="CT9" s="1096"/>
      <c r="CU9" s="1096"/>
      <c r="CV9" s="1096"/>
      <c r="CW9" s="1096"/>
      <c r="CX9" s="1096"/>
      <c r="CY9" s="1096"/>
      <c r="CZ9" s="1096"/>
      <c r="DA9" s="1096"/>
      <c r="DB9" s="1096"/>
      <c r="DC9" s="1096"/>
      <c r="DD9" s="1096"/>
      <c r="DE9" s="1096"/>
    </row>
    <row r="10" spans="1:109" s="1097" customFormat="1">
      <c r="A10" s="1096"/>
      <c r="B10" s="1096"/>
      <c r="C10" s="1096"/>
      <c r="D10" s="1096"/>
      <c r="E10" s="1096"/>
      <c r="F10" s="1096"/>
      <c r="G10" s="1096"/>
      <c r="H10" s="1096"/>
      <c r="I10" s="1096"/>
      <c r="J10" s="1096"/>
      <c r="K10" s="1096"/>
      <c r="L10" s="1096"/>
      <c r="M10" s="1096"/>
      <c r="N10" s="1096"/>
      <c r="O10" s="1096"/>
      <c r="P10" s="1096"/>
      <c r="Q10" s="1096"/>
      <c r="R10" s="1096"/>
      <c r="S10" s="1096"/>
      <c r="T10" s="1096"/>
      <c r="U10" s="1096"/>
      <c r="V10" s="1096"/>
      <c r="W10" s="1096"/>
      <c r="X10" s="1096"/>
      <c r="Y10" s="1096"/>
      <c r="Z10" s="1096"/>
      <c r="AA10" s="1096"/>
      <c r="AB10" s="1096"/>
      <c r="AC10" s="1096"/>
      <c r="AD10" s="1096"/>
      <c r="AE10" s="1096"/>
      <c r="AF10" s="1096"/>
      <c r="AG10" s="1096"/>
      <c r="AH10" s="1096"/>
      <c r="AI10" s="1096"/>
      <c r="AJ10" s="1096"/>
      <c r="AK10" s="1096"/>
      <c r="AL10" s="1096"/>
      <c r="AM10" s="1096"/>
      <c r="AN10" s="1096"/>
      <c r="AO10" s="1096"/>
      <c r="AP10" s="1096"/>
      <c r="AQ10" s="1096"/>
      <c r="AR10" s="1096"/>
      <c r="AS10" s="1096"/>
      <c r="AT10" s="1096"/>
      <c r="AU10" s="1096"/>
      <c r="AV10" s="1096"/>
      <c r="AW10" s="1096"/>
      <c r="AX10" s="1096"/>
      <c r="AY10" s="1096"/>
      <c r="AZ10" s="1096"/>
      <c r="BA10" s="1096"/>
      <c r="BB10" s="1096"/>
      <c r="BC10" s="1096"/>
      <c r="BD10" s="1096"/>
      <c r="BE10" s="1096"/>
      <c r="BF10" s="1096"/>
      <c r="BG10" s="1096"/>
      <c r="BH10" s="1096"/>
      <c r="BI10" s="1096"/>
      <c r="BJ10" s="1096"/>
      <c r="BK10" s="1096"/>
      <c r="BL10" s="1096"/>
      <c r="BM10" s="1096"/>
      <c r="BN10" s="1096"/>
      <c r="BO10" s="1096"/>
      <c r="BP10" s="1096"/>
      <c r="BQ10" s="1096"/>
      <c r="BR10" s="1096"/>
      <c r="BS10" s="1096"/>
      <c r="BT10" s="1096"/>
      <c r="BU10" s="1096"/>
      <c r="BV10" s="1096"/>
      <c r="BW10" s="1096"/>
      <c r="BX10" s="1096"/>
      <c r="BY10" s="1096"/>
      <c r="BZ10" s="1096"/>
      <c r="CA10" s="1096"/>
      <c r="CB10" s="1096"/>
      <c r="CC10" s="1096"/>
      <c r="CD10" s="1096"/>
      <c r="CE10" s="1096"/>
      <c r="CF10" s="1096"/>
      <c r="CG10" s="1096"/>
      <c r="CH10" s="1096"/>
      <c r="CI10" s="1096"/>
      <c r="CJ10" s="1096"/>
      <c r="CK10" s="1096"/>
      <c r="CL10" s="1096"/>
      <c r="CM10" s="1096"/>
      <c r="CN10" s="1096"/>
      <c r="CO10" s="1096"/>
      <c r="CP10" s="1096"/>
      <c r="CQ10" s="1096"/>
      <c r="CR10" s="1096"/>
      <c r="CS10" s="1096"/>
      <c r="CT10" s="1096"/>
      <c r="CU10" s="1096"/>
      <c r="CV10" s="1096"/>
      <c r="CW10" s="1096"/>
      <c r="CX10" s="1096"/>
      <c r="CY10" s="1096"/>
      <c r="CZ10" s="1096"/>
      <c r="DA10" s="1096"/>
      <c r="DB10" s="1096"/>
      <c r="DC10" s="1096"/>
      <c r="DD10" s="1096"/>
      <c r="DE10" s="1096"/>
    </row>
    <row r="11" spans="1:109" s="1097" customFormat="1">
      <c r="A11" s="1096"/>
      <c r="B11" s="1096"/>
      <c r="C11" s="1096"/>
      <c r="D11" s="1096"/>
      <c r="E11" s="1096"/>
      <c r="F11" s="1096"/>
      <c r="G11" s="1096"/>
      <c r="H11" s="1096"/>
      <c r="I11" s="1096"/>
      <c r="J11" s="1096"/>
      <c r="K11" s="1096"/>
      <c r="L11" s="1096"/>
      <c r="M11" s="1096"/>
      <c r="N11" s="1096"/>
      <c r="O11" s="1096"/>
      <c r="P11" s="1096"/>
      <c r="Q11" s="1096"/>
      <c r="R11" s="1096"/>
      <c r="S11" s="1096"/>
      <c r="T11" s="1096"/>
      <c r="U11" s="1096"/>
      <c r="V11" s="1096"/>
      <c r="W11" s="1096"/>
      <c r="X11" s="1096"/>
      <c r="Y11" s="1096"/>
      <c r="Z11" s="1096"/>
      <c r="AA11" s="1096"/>
      <c r="AB11" s="1096"/>
      <c r="AC11" s="1096"/>
      <c r="AD11" s="1096"/>
      <c r="AE11" s="1096"/>
      <c r="AF11" s="1096"/>
      <c r="AG11" s="1096"/>
      <c r="AH11" s="1096"/>
      <c r="AI11" s="1096"/>
      <c r="AJ11" s="1096"/>
      <c r="AK11" s="1096"/>
      <c r="AL11" s="1096"/>
      <c r="AM11" s="1096"/>
      <c r="AN11" s="1096"/>
      <c r="AO11" s="1096"/>
      <c r="AP11" s="1096"/>
      <c r="AQ11" s="1096"/>
      <c r="AR11" s="1096"/>
      <c r="AS11" s="1096"/>
      <c r="AT11" s="1096"/>
      <c r="AU11" s="1096"/>
      <c r="AV11" s="1096"/>
      <c r="AW11" s="1096"/>
      <c r="AX11" s="1096"/>
      <c r="AY11" s="1096"/>
      <c r="AZ11" s="1096"/>
      <c r="BA11" s="1096"/>
      <c r="BB11" s="1096"/>
      <c r="BC11" s="1096"/>
      <c r="BD11" s="1096"/>
      <c r="BE11" s="1096"/>
      <c r="BF11" s="1096"/>
      <c r="BG11" s="1096"/>
      <c r="BH11" s="1096"/>
      <c r="BI11" s="1096"/>
      <c r="BJ11" s="1096"/>
      <c r="BK11" s="1096"/>
      <c r="BL11" s="1096"/>
      <c r="BM11" s="1096"/>
      <c r="BN11" s="1096"/>
      <c r="BO11" s="1096"/>
      <c r="BP11" s="1096"/>
      <c r="BQ11" s="1096"/>
      <c r="BR11" s="1096"/>
      <c r="BS11" s="1096"/>
      <c r="BT11" s="1096"/>
      <c r="BU11" s="1096"/>
      <c r="BV11" s="1096"/>
      <c r="BW11" s="1096"/>
      <c r="BX11" s="1096"/>
      <c r="BY11" s="1096"/>
      <c r="BZ11" s="1096"/>
      <c r="CA11" s="1096"/>
      <c r="CB11" s="1096"/>
      <c r="CC11" s="1096"/>
      <c r="CD11" s="1096"/>
      <c r="CE11" s="1096"/>
      <c r="CF11" s="1096"/>
      <c r="CG11" s="1096"/>
      <c r="CH11" s="1096"/>
      <c r="CI11" s="1096"/>
      <c r="CJ11" s="1096"/>
      <c r="CK11" s="1096"/>
      <c r="CL11" s="1096"/>
      <c r="CM11" s="1096"/>
      <c r="CN11" s="1096"/>
      <c r="CO11" s="1096"/>
      <c r="CP11" s="1096"/>
      <c r="CQ11" s="1096"/>
      <c r="CR11" s="1096"/>
      <c r="CS11" s="1096"/>
      <c r="CT11" s="1096"/>
      <c r="CU11" s="1096"/>
      <c r="CV11" s="1096"/>
      <c r="CW11" s="1096"/>
      <c r="CX11" s="1096"/>
      <c r="CY11" s="1096"/>
      <c r="CZ11" s="1096"/>
      <c r="DA11" s="1096"/>
      <c r="DB11" s="1096"/>
      <c r="DC11" s="1096"/>
      <c r="DD11" s="1096"/>
      <c r="DE11" s="1096"/>
    </row>
    <row r="12" spans="1:109" s="1097" customFormat="1">
      <c r="A12" s="1096"/>
      <c r="B12" s="1096"/>
      <c r="C12" s="1096"/>
      <c r="D12" s="1096"/>
      <c r="E12" s="1096"/>
      <c r="F12" s="1096"/>
      <c r="G12" s="1096"/>
      <c r="H12" s="1096"/>
      <c r="I12" s="1096"/>
      <c r="J12" s="1096"/>
      <c r="K12" s="1096"/>
      <c r="L12" s="1096"/>
      <c r="M12" s="1096"/>
      <c r="N12" s="1096"/>
      <c r="O12" s="1096"/>
      <c r="P12" s="1096"/>
      <c r="Q12" s="1096"/>
      <c r="R12" s="1096"/>
      <c r="S12" s="1096"/>
      <c r="T12" s="1096"/>
      <c r="U12" s="1096"/>
      <c r="V12" s="1096"/>
      <c r="W12" s="1096"/>
      <c r="X12" s="1096"/>
      <c r="Y12" s="1096"/>
      <c r="Z12" s="1096"/>
      <c r="AA12" s="1096"/>
      <c r="AB12" s="1096"/>
      <c r="AC12" s="1096"/>
      <c r="AD12" s="1096"/>
      <c r="AE12" s="1096"/>
      <c r="AF12" s="1096"/>
      <c r="AG12" s="1096"/>
      <c r="AH12" s="1096"/>
      <c r="AI12" s="1096"/>
      <c r="AJ12" s="1096"/>
      <c r="AK12" s="1096"/>
      <c r="AL12" s="1096"/>
      <c r="AM12" s="1096"/>
      <c r="AN12" s="1096"/>
      <c r="AO12" s="1096"/>
      <c r="AP12" s="1096"/>
      <c r="AQ12" s="1096"/>
      <c r="AR12" s="1096"/>
      <c r="AS12" s="1096"/>
      <c r="AT12" s="1096"/>
      <c r="AU12" s="1096"/>
      <c r="AV12" s="1096"/>
      <c r="AW12" s="1096"/>
      <c r="AX12" s="1096"/>
      <c r="AY12" s="1096"/>
      <c r="AZ12" s="1096"/>
      <c r="BA12" s="1096"/>
      <c r="BB12" s="1096"/>
      <c r="BC12" s="1096"/>
      <c r="BD12" s="1096"/>
      <c r="BE12" s="1096"/>
      <c r="BF12" s="1096"/>
      <c r="BG12" s="1096"/>
      <c r="BH12" s="1096"/>
      <c r="BI12" s="1096"/>
      <c r="BJ12" s="1096"/>
      <c r="BK12" s="1096"/>
      <c r="BL12" s="1096"/>
      <c r="BM12" s="1096"/>
      <c r="BN12" s="1096"/>
      <c r="BO12" s="1096"/>
      <c r="BP12" s="1096"/>
      <c r="BQ12" s="1096"/>
      <c r="BR12" s="1096"/>
      <c r="BS12" s="1096"/>
      <c r="BT12" s="1096"/>
      <c r="BU12" s="1096"/>
      <c r="BV12" s="1096"/>
      <c r="BW12" s="1096"/>
      <c r="BX12" s="1096"/>
      <c r="BY12" s="1096"/>
      <c r="BZ12" s="1096"/>
      <c r="CA12" s="1096"/>
      <c r="CB12" s="1096"/>
      <c r="CC12" s="1096"/>
      <c r="CD12" s="1096"/>
      <c r="CE12" s="1096"/>
      <c r="CF12" s="1096"/>
      <c r="CG12" s="1096"/>
      <c r="CH12" s="1096"/>
      <c r="CI12" s="1096"/>
      <c r="CJ12" s="1096"/>
      <c r="CK12" s="1096"/>
      <c r="CL12" s="1096"/>
      <c r="CM12" s="1096"/>
      <c r="CN12" s="1096"/>
      <c r="CO12" s="1096"/>
      <c r="CP12" s="1096"/>
      <c r="CQ12" s="1096"/>
      <c r="CR12" s="1096"/>
      <c r="CS12" s="1096"/>
      <c r="CT12" s="1096"/>
      <c r="CU12" s="1096"/>
      <c r="CV12" s="1096"/>
      <c r="CW12" s="1096"/>
      <c r="CX12" s="1096"/>
      <c r="CY12" s="1096"/>
      <c r="CZ12" s="1096"/>
      <c r="DA12" s="1096"/>
      <c r="DB12" s="1096"/>
      <c r="DC12" s="1096"/>
      <c r="DD12" s="1096"/>
      <c r="DE12" s="1096"/>
    </row>
    <row r="13" spans="1:109" s="1097" customFormat="1">
      <c r="A13" s="1096"/>
      <c r="B13" s="1096"/>
      <c r="C13" s="1096"/>
      <c r="D13" s="1096"/>
      <c r="E13" s="1096"/>
      <c r="F13" s="1096"/>
      <c r="G13" s="1096"/>
      <c r="H13" s="1096"/>
      <c r="I13" s="1096"/>
      <c r="J13" s="1096"/>
      <c r="K13" s="1096"/>
      <c r="L13" s="1096"/>
      <c r="M13" s="1096"/>
      <c r="N13" s="1096"/>
      <c r="O13" s="1096"/>
      <c r="P13" s="1096"/>
      <c r="Q13" s="1096"/>
      <c r="R13" s="1096"/>
      <c r="S13" s="1096"/>
      <c r="T13" s="1096"/>
      <c r="U13" s="1096"/>
      <c r="V13" s="1096"/>
      <c r="W13" s="1096"/>
      <c r="X13" s="1096"/>
      <c r="Y13" s="1096"/>
      <c r="Z13" s="1096"/>
      <c r="AA13" s="1096"/>
      <c r="AB13" s="1096"/>
      <c r="AC13" s="1096"/>
      <c r="AD13" s="1096"/>
      <c r="AE13" s="1096"/>
      <c r="AF13" s="1096"/>
      <c r="AG13" s="1096"/>
      <c r="AH13" s="1096"/>
      <c r="AI13" s="1096"/>
      <c r="AJ13" s="1096"/>
      <c r="AK13" s="1096"/>
      <c r="AL13" s="1096"/>
      <c r="AM13" s="1096"/>
      <c r="AN13" s="1096"/>
      <c r="AO13" s="1096"/>
      <c r="AP13" s="1096"/>
      <c r="AQ13" s="1096"/>
      <c r="AR13" s="1096"/>
      <c r="AS13" s="1096"/>
      <c r="AT13" s="1096"/>
      <c r="AU13" s="1096"/>
      <c r="AV13" s="1096"/>
      <c r="AW13" s="1096"/>
      <c r="AX13" s="1096"/>
      <c r="AY13" s="1096"/>
      <c r="AZ13" s="1096"/>
      <c r="BA13" s="1096"/>
      <c r="BB13" s="1096"/>
      <c r="BC13" s="1096"/>
      <c r="BD13" s="1096"/>
      <c r="BE13" s="1096"/>
      <c r="BF13" s="1096"/>
      <c r="BG13" s="1096"/>
      <c r="BH13" s="1096"/>
      <c r="BI13" s="1096"/>
      <c r="BJ13" s="1096"/>
      <c r="BK13" s="1096"/>
      <c r="BL13" s="1096"/>
      <c r="BM13" s="1096"/>
      <c r="BN13" s="1096"/>
      <c r="BO13" s="1096"/>
      <c r="BP13" s="1096"/>
      <c r="BQ13" s="1096"/>
      <c r="BR13" s="1096"/>
      <c r="BS13" s="1096"/>
      <c r="BT13" s="1096"/>
      <c r="BU13" s="1096"/>
      <c r="BV13" s="1096"/>
      <c r="BW13" s="1096"/>
      <c r="BX13" s="1096"/>
      <c r="BY13" s="1096"/>
      <c r="BZ13" s="1096"/>
      <c r="CA13" s="1096"/>
      <c r="CB13" s="1096"/>
      <c r="CC13" s="1096"/>
      <c r="CD13" s="1096"/>
      <c r="CE13" s="1096"/>
      <c r="CF13" s="1096"/>
      <c r="CG13" s="1096"/>
      <c r="CH13" s="1096"/>
      <c r="CI13" s="1096"/>
      <c r="CJ13" s="1096"/>
      <c r="CK13" s="1096"/>
      <c r="CL13" s="1096"/>
      <c r="CM13" s="1096"/>
      <c r="CN13" s="1096"/>
      <c r="CO13" s="1096"/>
      <c r="CP13" s="1096"/>
      <c r="CQ13" s="1096"/>
      <c r="CR13" s="1096"/>
      <c r="CS13" s="1096"/>
      <c r="CT13" s="1096"/>
      <c r="CU13" s="1096"/>
      <c r="CV13" s="1096"/>
      <c r="CW13" s="1096"/>
      <c r="CX13" s="1096"/>
      <c r="CY13" s="1096"/>
      <c r="CZ13" s="1096"/>
      <c r="DA13" s="1096"/>
      <c r="DB13" s="1096"/>
      <c r="DC13" s="1096"/>
      <c r="DD13" s="1096"/>
      <c r="DE13" s="1096"/>
    </row>
    <row r="14" spans="1:109" s="1097" customFormat="1">
      <c r="A14" s="1096"/>
      <c r="B14" s="1096"/>
      <c r="C14" s="1096"/>
      <c r="D14" s="1096"/>
      <c r="E14" s="1096"/>
      <c r="F14" s="1096"/>
      <c r="G14" s="1096"/>
      <c r="H14" s="1096"/>
      <c r="I14" s="1096"/>
      <c r="J14" s="1096"/>
      <c r="K14" s="1096"/>
      <c r="L14" s="1096"/>
      <c r="M14" s="1096"/>
      <c r="N14" s="1096"/>
      <c r="O14" s="1096"/>
      <c r="P14" s="1096"/>
      <c r="Q14" s="1096"/>
      <c r="R14" s="1096"/>
      <c r="S14" s="1096"/>
      <c r="T14" s="1096"/>
      <c r="U14" s="1096"/>
      <c r="V14" s="1096"/>
      <c r="W14" s="1096"/>
      <c r="X14" s="1096"/>
      <c r="Y14" s="1096"/>
      <c r="Z14" s="1096"/>
      <c r="AA14" s="1096"/>
      <c r="AB14" s="1096"/>
      <c r="AC14" s="1096"/>
      <c r="AD14" s="1096"/>
      <c r="AE14" s="1096"/>
      <c r="AF14" s="1096"/>
      <c r="AG14" s="1096"/>
      <c r="AH14" s="1096"/>
      <c r="AI14" s="1096"/>
      <c r="AJ14" s="1096"/>
      <c r="AK14" s="1096"/>
      <c r="AL14" s="1096"/>
      <c r="AM14" s="1096"/>
      <c r="AN14" s="1096"/>
      <c r="AO14" s="1096"/>
      <c r="AP14" s="1096"/>
      <c r="AQ14" s="1096"/>
      <c r="AR14" s="1096"/>
      <c r="AS14" s="1096"/>
      <c r="AT14" s="1096"/>
      <c r="AU14" s="1096"/>
      <c r="AV14" s="1096"/>
      <c r="AW14" s="1096"/>
      <c r="AX14" s="1096"/>
      <c r="AY14" s="1096"/>
      <c r="AZ14" s="1096"/>
      <c r="BA14" s="1096"/>
      <c r="BB14" s="1096"/>
      <c r="BC14" s="1096"/>
      <c r="BD14" s="1096"/>
      <c r="BE14" s="1096"/>
      <c r="BF14" s="1096"/>
      <c r="BG14" s="1096"/>
      <c r="BH14" s="1096"/>
      <c r="BI14" s="1096"/>
      <c r="BJ14" s="1096"/>
      <c r="BK14" s="1096"/>
      <c r="BL14" s="1096"/>
      <c r="BM14" s="1096"/>
      <c r="BN14" s="1096"/>
      <c r="BO14" s="1096"/>
      <c r="BP14" s="1096"/>
      <c r="BQ14" s="1096"/>
      <c r="BR14" s="1096"/>
      <c r="BS14" s="1096"/>
      <c r="BT14" s="1096"/>
      <c r="BU14" s="1096"/>
      <c r="BV14" s="1096"/>
      <c r="BW14" s="1096"/>
      <c r="BX14" s="1096"/>
      <c r="BY14" s="1096"/>
      <c r="BZ14" s="1096"/>
      <c r="CA14" s="1096"/>
      <c r="CB14" s="1096"/>
      <c r="CC14" s="1096"/>
      <c r="CD14" s="1096"/>
      <c r="CE14" s="1096"/>
      <c r="CF14" s="1096"/>
      <c r="CG14" s="1096"/>
      <c r="CH14" s="1096"/>
      <c r="CI14" s="1096"/>
      <c r="CJ14" s="1096"/>
      <c r="CK14" s="1096"/>
      <c r="CL14" s="1096"/>
      <c r="CM14" s="1096"/>
      <c r="CN14" s="1096"/>
      <c r="CO14" s="1096"/>
      <c r="CP14" s="1096"/>
      <c r="CQ14" s="1096"/>
      <c r="CR14" s="1096"/>
      <c r="CS14" s="1096"/>
      <c r="CT14" s="1096"/>
      <c r="CU14" s="1096"/>
      <c r="CV14" s="1096"/>
      <c r="CW14" s="1096"/>
      <c r="CX14" s="1096"/>
      <c r="CY14" s="1096"/>
      <c r="CZ14" s="1096"/>
      <c r="DA14" s="1096"/>
      <c r="DB14" s="1096"/>
      <c r="DC14" s="1096"/>
      <c r="DD14" s="1096"/>
      <c r="DE14" s="1096"/>
    </row>
    <row r="15" spans="1:109" s="1097" customFormat="1">
      <c r="A15" s="1095"/>
      <c r="B15" s="1096"/>
      <c r="C15" s="1096"/>
      <c r="D15" s="1096"/>
      <c r="E15" s="1096"/>
      <c r="F15" s="1096"/>
      <c r="G15" s="1096"/>
      <c r="H15" s="1096"/>
      <c r="I15" s="1096"/>
      <c r="J15" s="1096"/>
      <c r="K15" s="1096"/>
      <c r="L15" s="1096"/>
      <c r="M15" s="1096"/>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096"/>
      <c r="AK15" s="1096"/>
      <c r="AL15" s="1096"/>
      <c r="AM15" s="1096"/>
      <c r="AN15" s="1096"/>
      <c r="AO15" s="1096"/>
      <c r="AP15" s="1096"/>
      <c r="AQ15" s="1096"/>
      <c r="AR15" s="1096"/>
      <c r="AS15" s="1096"/>
      <c r="AT15" s="1096"/>
      <c r="AU15" s="1096"/>
      <c r="AV15" s="1096"/>
      <c r="AW15" s="1096"/>
      <c r="AX15" s="1096"/>
      <c r="AY15" s="1096"/>
      <c r="AZ15" s="1096"/>
      <c r="BA15" s="1096"/>
      <c r="BB15" s="1096"/>
      <c r="BC15" s="1096"/>
      <c r="BD15" s="1096"/>
      <c r="BE15" s="1096"/>
      <c r="BF15" s="1096"/>
      <c r="BG15" s="1096"/>
      <c r="BH15" s="1096"/>
      <c r="BI15" s="1096"/>
      <c r="BJ15" s="1096"/>
      <c r="BK15" s="1096"/>
      <c r="BL15" s="1096"/>
      <c r="BM15" s="1096"/>
      <c r="BN15" s="1096"/>
      <c r="BO15" s="1096"/>
      <c r="BP15" s="1096"/>
      <c r="BQ15" s="1096"/>
      <c r="BR15" s="1096"/>
      <c r="BS15" s="1096"/>
      <c r="BT15" s="1096"/>
      <c r="BU15" s="1096"/>
      <c r="BV15" s="1096"/>
      <c r="BW15" s="1096"/>
      <c r="BX15" s="1096"/>
      <c r="BY15" s="1096"/>
      <c r="BZ15" s="1096"/>
      <c r="CA15" s="1096"/>
      <c r="CB15" s="1096"/>
      <c r="CC15" s="1096"/>
      <c r="CD15" s="1096"/>
      <c r="CE15" s="1096"/>
      <c r="CF15" s="1096"/>
      <c r="CG15" s="1096"/>
      <c r="CH15" s="1096"/>
      <c r="CI15" s="1096"/>
      <c r="CJ15" s="1096"/>
      <c r="CK15" s="1096"/>
      <c r="CL15" s="1096"/>
      <c r="CM15" s="1096"/>
      <c r="CN15" s="1096"/>
      <c r="CO15" s="1096"/>
      <c r="CP15" s="1096"/>
      <c r="CQ15" s="1096"/>
      <c r="CR15" s="1096"/>
      <c r="CS15" s="1096"/>
      <c r="CT15" s="1096"/>
      <c r="CU15" s="1096"/>
      <c r="CV15" s="1096"/>
      <c r="CW15" s="1096"/>
      <c r="CX15" s="1096"/>
      <c r="CY15" s="1096"/>
      <c r="CZ15" s="1096"/>
      <c r="DA15" s="1096"/>
      <c r="DB15" s="1096"/>
      <c r="DC15" s="1096"/>
      <c r="DD15" s="1096"/>
      <c r="DE15" s="1096"/>
    </row>
    <row r="16" spans="1:109" s="1097" customFormat="1">
      <c r="A16" s="1095"/>
      <c r="B16" s="1096"/>
      <c r="C16" s="1096"/>
      <c r="D16" s="1096"/>
      <c r="E16" s="1096"/>
      <c r="F16" s="1096"/>
      <c r="G16" s="1096"/>
      <c r="H16" s="1096"/>
      <c r="I16" s="1096"/>
      <c r="J16" s="1096"/>
      <c r="K16" s="1096"/>
      <c r="L16" s="1096"/>
      <c r="M16" s="1096"/>
      <c r="N16" s="1096"/>
      <c r="O16" s="1096"/>
      <c r="P16" s="1096"/>
      <c r="Q16" s="1096"/>
      <c r="R16" s="1096"/>
      <c r="S16" s="1096"/>
      <c r="T16" s="1096"/>
      <c r="U16" s="1096"/>
      <c r="V16" s="1096"/>
      <c r="W16" s="1096"/>
      <c r="X16" s="1096"/>
      <c r="Y16" s="1096"/>
      <c r="Z16" s="1096"/>
      <c r="AA16" s="1096"/>
      <c r="AB16" s="1096"/>
      <c r="AC16" s="1096"/>
      <c r="AD16" s="1096"/>
      <c r="AE16" s="1096"/>
      <c r="AF16" s="1096"/>
      <c r="AG16" s="1096"/>
      <c r="AH16" s="1096"/>
      <c r="AI16" s="1096"/>
      <c r="AJ16" s="1096"/>
      <c r="AK16" s="1096"/>
      <c r="AL16" s="1096"/>
      <c r="AM16" s="1096"/>
      <c r="AN16" s="1096"/>
      <c r="AO16" s="1096"/>
      <c r="AP16" s="1096"/>
      <c r="AQ16" s="1096"/>
      <c r="AR16" s="1096"/>
      <c r="AS16" s="1096"/>
      <c r="AT16" s="1096"/>
      <c r="AU16" s="1096"/>
      <c r="AV16" s="1096"/>
      <c r="AW16" s="1096"/>
      <c r="AX16" s="1096"/>
      <c r="AY16" s="1096"/>
      <c r="AZ16" s="1096"/>
      <c r="BA16" s="1096"/>
      <c r="BB16" s="1096"/>
      <c r="BC16" s="1096"/>
      <c r="BD16" s="1096"/>
      <c r="BE16" s="1096"/>
      <c r="BF16" s="1096"/>
      <c r="BG16" s="1096"/>
      <c r="BH16" s="1096"/>
      <c r="BI16" s="1096"/>
      <c r="BJ16" s="1096"/>
      <c r="BK16" s="1096"/>
      <c r="BL16" s="1096"/>
      <c r="BM16" s="1096"/>
      <c r="BN16" s="1096"/>
      <c r="BO16" s="1096"/>
      <c r="BP16" s="1096"/>
      <c r="BQ16" s="1096"/>
      <c r="BR16" s="1096"/>
      <c r="BS16" s="1096"/>
      <c r="BT16" s="1096"/>
      <c r="BU16" s="1096"/>
      <c r="BV16" s="1096"/>
      <c r="BW16" s="1096"/>
      <c r="BX16" s="1096"/>
      <c r="BY16" s="1096"/>
      <c r="BZ16" s="1096"/>
      <c r="CA16" s="1096"/>
      <c r="CB16" s="1096"/>
      <c r="CC16" s="1096"/>
      <c r="CD16" s="1096"/>
      <c r="CE16" s="1096"/>
      <c r="CF16" s="1096"/>
      <c r="CG16" s="1096"/>
      <c r="CH16" s="1096"/>
      <c r="CI16" s="1096"/>
      <c r="CJ16" s="1096"/>
      <c r="CK16" s="1096"/>
      <c r="CL16" s="1096"/>
      <c r="CM16" s="1096"/>
      <c r="CN16" s="1096"/>
      <c r="CO16" s="1096"/>
      <c r="CP16" s="1096"/>
      <c r="CQ16" s="1096"/>
      <c r="CR16" s="1096"/>
      <c r="CS16" s="1096"/>
      <c r="CT16" s="1096"/>
      <c r="CU16" s="1096"/>
      <c r="CV16" s="1096"/>
      <c r="CW16" s="1096"/>
      <c r="CX16" s="1096"/>
      <c r="CY16" s="1096"/>
      <c r="CZ16" s="1096"/>
      <c r="DA16" s="1096"/>
      <c r="DB16" s="1096"/>
      <c r="DC16" s="1096"/>
      <c r="DD16" s="1096"/>
      <c r="DE16" s="1096"/>
    </row>
    <row r="17" spans="1:109" s="1097" customFormat="1">
      <c r="A17" s="1095"/>
      <c r="B17" s="1096"/>
      <c r="C17" s="1096"/>
      <c r="D17" s="1096"/>
      <c r="E17" s="1096"/>
      <c r="F17" s="1096"/>
      <c r="G17" s="1096"/>
      <c r="H17" s="1096"/>
      <c r="I17" s="1096"/>
      <c r="J17" s="1096"/>
      <c r="K17" s="1096"/>
      <c r="L17" s="1096"/>
      <c r="M17" s="1096"/>
      <c r="N17" s="1096"/>
      <c r="O17" s="1096"/>
      <c r="P17" s="1096"/>
      <c r="Q17" s="1096"/>
      <c r="R17" s="1096"/>
      <c r="S17" s="1096"/>
      <c r="T17" s="1096"/>
      <c r="U17" s="1096"/>
      <c r="V17" s="1096"/>
      <c r="W17" s="1096"/>
      <c r="X17" s="1096"/>
      <c r="Y17" s="1096"/>
      <c r="Z17" s="1096"/>
      <c r="AA17" s="1096"/>
      <c r="AB17" s="1096"/>
      <c r="AC17" s="1096"/>
      <c r="AD17" s="1096"/>
      <c r="AE17" s="1096"/>
      <c r="AF17" s="1096"/>
      <c r="AG17" s="1096"/>
      <c r="AH17" s="1096"/>
      <c r="AI17" s="1096"/>
      <c r="AJ17" s="1096"/>
      <c r="AK17" s="1096"/>
      <c r="AL17" s="1096"/>
      <c r="AM17" s="1096"/>
      <c r="AN17" s="1096"/>
      <c r="AO17" s="1096"/>
      <c r="AP17" s="1096"/>
      <c r="AQ17" s="1096"/>
      <c r="AR17" s="1096"/>
      <c r="AS17" s="1096"/>
      <c r="AT17" s="1096"/>
      <c r="AU17" s="1096"/>
      <c r="AV17" s="1096"/>
      <c r="AW17" s="1096"/>
      <c r="AX17" s="1096"/>
      <c r="AY17" s="1096"/>
      <c r="AZ17" s="1096"/>
      <c r="BA17" s="1096"/>
      <c r="BB17" s="1096"/>
      <c r="BC17" s="1096"/>
      <c r="BD17" s="1096"/>
      <c r="BE17" s="1096"/>
      <c r="BF17" s="1096"/>
      <c r="BG17" s="1096"/>
      <c r="BH17" s="1096"/>
      <c r="BI17" s="1096"/>
      <c r="BJ17" s="1096"/>
      <c r="BK17" s="1096"/>
      <c r="BL17" s="1096"/>
      <c r="BM17" s="1096"/>
      <c r="BN17" s="1096"/>
      <c r="BO17" s="1096"/>
      <c r="BP17" s="1096"/>
      <c r="BQ17" s="1096"/>
      <c r="BR17" s="1096"/>
      <c r="BS17" s="1096"/>
      <c r="BT17" s="1096"/>
      <c r="BU17" s="1096"/>
      <c r="BV17" s="1096"/>
      <c r="BW17" s="1096"/>
      <c r="BX17" s="1096"/>
      <c r="BY17" s="1096"/>
      <c r="BZ17" s="1096"/>
      <c r="CA17" s="1096"/>
      <c r="CB17" s="1096"/>
      <c r="CC17" s="1096"/>
      <c r="CD17" s="1096"/>
      <c r="CE17" s="1096"/>
      <c r="CF17" s="1096"/>
      <c r="CG17" s="1096"/>
      <c r="CH17" s="1096"/>
      <c r="CI17" s="1096"/>
      <c r="CJ17" s="1096"/>
      <c r="CK17" s="1096"/>
      <c r="CL17" s="1096"/>
      <c r="CM17" s="1096"/>
      <c r="CN17" s="1096"/>
      <c r="CO17" s="1096"/>
      <c r="CP17" s="1096"/>
      <c r="CQ17" s="1096"/>
      <c r="CR17" s="1096"/>
      <c r="CS17" s="1096"/>
      <c r="CT17" s="1096"/>
      <c r="CU17" s="1096"/>
      <c r="CV17" s="1096"/>
      <c r="CW17" s="1096"/>
      <c r="CX17" s="1096"/>
      <c r="CY17" s="1096"/>
      <c r="CZ17" s="1096"/>
      <c r="DA17" s="1096"/>
      <c r="DB17" s="1096"/>
      <c r="DC17" s="1096"/>
      <c r="DD17" s="1096"/>
      <c r="DE17" s="1096"/>
    </row>
    <row r="18" spans="1:109" s="1097" customFormat="1">
      <c r="A18" s="1095"/>
      <c r="B18" s="1096"/>
      <c r="C18" s="1096"/>
      <c r="D18" s="1096"/>
      <c r="E18" s="1096"/>
      <c r="F18" s="1096"/>
      <c r="G18" s="1096"/>
      <c r="H18" s="1096"/>
      <c r="I18" s="1096"/>
      <c r="J18" s="1096"/>
      <c r="K18" s="1096"/>
      <c r="L18" s="1096"/>
      <c r="M18" s="1096"/>
      <c r="N18" s="1096"/>
      <c r="O18" s="1096"/>
      <c r="P18" s="1096"/>
      <c r="Q18" s="1096"/>
      <c r="R18" s="1096"/>
      <c r="S18" s="1096"/>
      <c r="T18" s="1096"/>
      <c r="U18" s="1096"/>
      <c r="V18" s="1096"/>
      <c r="W18" s="1096"/>
      <c r="X18" s="1096"/>
      <c r="Y18" s="1096"/>
      <c r="Z18" s="1096"/>
      <c r="AA18" s="1096"/>
      <c r="AB18" s="1096"/>
      <c r="AC18" s="1096"/>
      <c r="AD18" s="1096"/>
      <c r="AE18" s="1096"/>
      <c r="AF18" s="1096"/>
      <c r="AG18" s="1096"/>
      <c r="AH18" s="1096"/>
      <c r="AI18" s="1096"/>
      <c r="AJ18" s="1096"/>
      <c r="AK18" s="1096"/>
      <c r="AL18" s="1096"/>
      <c r="AM18" s="1096"/>
      <c r="AN18" s="1096"/>
      <c r="AO18" s="1096"/>
      <c r="AP18" s="1096"/>
      <c r="AQ18" s="1096"/>
      <c r="AR18" s="1096"/>
      <c r="AS18" s="1096"/>
      <c r="AT18" s="1096"/>
      <c r="AU18" s="1096"/>
      <c r="AV18" s="1096"/>
      <c r="AW18" s="1096"/>
      <c r="AX18" s="1096"/>
      <c r="AY18" s="1096"/>
      <c r="AZ18" s="1096"/>
      <c r="BA18" s="1096"/>
      <c r="BB18" s="1096"/>
      <c r="BC18" s="1096"/>
      <c r="BD18" s="1096"/>
      <c r="BE18" s="1096"/>
      <c r="BF18" s="1096"/>
      <c r="BG18" s="1096"/>
      <c r="BH18" s="1096"/>
      <c r="BI18" s="1096"/>
      <c r="BJ18" s="1096"/>
      <c r="BK18" s="1096"/>
      <c r="BL18" s="1096"/>
      <c r="BM18" s="1096"/>
      <c r="BN18" s="1096"/>
      <c r="BO18" s="1096"/>
      <c r="BP18" s="1096"/>
      <c r="BQ18" s="1096"/>
      <c r="BR18" s="1096"/>
      <c r="BS18" s="1096"/>
      <c r="BT18" s="1096"/>
      <c r="BU18" s="1096"/>
      <c r="BV18" s="1096"/>
      <c r="BW18" s="1096"/>
      <c r="BX18" s="1096"/>
      <c r="BY18" s="1096"/>
      <c r="BZ18" s="1096"/>
      <c r="CA18" s="1096"/>
      <c r="CB18" s="1096"/>
      <c r="CC18" s="1096"/>
      <c r="CD18" s="1096"/>
      <c r="CE18" s="1096"/>
      <c r="CF18" s="1096"/>
      <c r="CG18" s="1096"/>
      <c r="CH18" s="1096"/>
      <c r="CI18" s="1096"/>
      <c r="CJ18" s="1096"/>
      <c r="CK18" s="1096"/>
      <c r="CL18" s="1096"/>
      <c r="CM18" s="1096"/>
      <c r="CN18" s="1096"/>
      <c r="CO18" s="1096"/>
      <c r="CP18" s="1096"/>
      <c r="CQ18" s="1096"/>
      <c r="CR18" s="1096"/>
      <c r="CS18" s="1096"/>
      <c r="CT18" s="1096"/>
      <c r="CU18" s="1096"/>
      <c r="CV18" s="1096"/>
      <c r="CW18" s="1096"/>
      <c r="CX18" s="1096"/>
      <c r="CY18" s="1096"/>
      <c r="CZ18" s="1096"/>
      <c r="DA18" s="1096"/>
      <c r="DB18" s="1096"/>
      <c r="DC18" s="1096"/>
      <c r="DD18" s="1096"/>
      <c r="DE18" s="1096"/>
    </row>
    <row r="19" spans="1:109">
      <c r="DD19" s="1095"/>
      <c r="DE19" s="1095"/>
    </row>
    <row r="20" spans="1:109">
      <c r="DD20" s="1095"/>
      <c r="DE20" s="1095"/>
    </row>
    <row r="21" spans="1:109" ht="17.25" customHeight="1">
      <c r="B21" s="1098"/>
      <c r="C21" s="1099"/>
      <c r="D21" s="1099"/>
      <c r="E21" s="1099"/>
      <c r="F21" s="1099"/>
      <c r="G21" s="1099"/>
      <c r="H21" s="1099"/>
      <c r="I21" s="1099"/>
      <c r="J21" s="1099"/>
      <c r="K21" s="1099"/>
      <c r="L21" s="1099"/>
      <c r="M21" s="1099"/>
      <c r="N21" s="1100"/>
      <c r="O21" s="1099"/>
      <c r="P21" s="1099"/>
      <c r="Q21" s="1099"/>
      <c r="R21" s="1099"/>
      <c r="S21" s="1099"/>
      <c r="T21" s="1099"/>
      <c r="U21" s="1099"/>
      <c r="V21" s="1099"/>
      <c r="W21" s="1099"/>
      <c r="X21" s="1099"/>
      <c r="Y21" s="1099"/>
      <c r="Z21" s="1099"/>
      <c r="AA21" s="1099"/>
      <c r="AB21" s="1099"/>
      <c r="AC21" s="1099"/>
      <c r="AD21" s="1099"/>
      <c r="AE21" s="1099"/>
      <c r="AF21" s="1099"/>
      <c r="AG21" s="1099"/>
      <c r="AH21" s="1099"/>
      <c r="AI21" s="1099"/>
      <c r="AJ21" s="1099"/>
      <c r="AK21" s="1099"/>
      <c r="AL21" s="1099"/>
      <c r="AM21" s="1099"/>
      <c r="AN21" s="1099"/>
      <c r="AO21" s="1099"/>
      <c r="AP21" s="1099"/>
      <c r="AQ21" s="1099"/>
      <c r="AR21" s="1099"/>
      <c r="AS21" s="1099"/>
      <c r="AT21" s="1100"/>
      <c r="AU21" s="1099"/>
      <c r="AV21" s="1099"/>
      <c r="AW21" s="1099"/>
      <c r="AX21" s="1099"/>
      <c r="AY21" s="1099"/>
      <c r="AZ21" s="1099"/>
      <c r="BA21" s="1099"/>
      <c r="BB21" s="1099"/>
      <c r="BC21" s="1099"/>
      <c r="BD21" s="1099"/>
      <c r="BE21" s="1099"/>
      <c r="BF21" s="1100"/>
      <c r="BG21" s="1099"/>
      <c r="BH21" s="1099"/>
      <c r="BI21" s="1099"/>
      <c r="BJ21" s="1099"/>
      <c r="BK21" s="1099"/>
      <c r="BL21" s="1099"/>
      <c r="BM21" s="1099"/>
      <c r="BN21" s="1099"/>
      <c r="BO21" s="1099"/>
      <c r="BP21" s="1099"/>
      <c r="BQ21" s="1099"/>
      <c r="BR21" s="1100"/>
      <c r="BS21" s="1099"/>
      <c r="BT21" s="1099"/>
      <c r="BU21" s="1099"/>
      <c r="BV21" s="1099"/>
      <c r="BW21" s="1099"/>
      <c r="BX21" s="1099"/>
      <c r="BY21" s="1099"/>
      <c r="BZ21" s="1099"/>
      <c r="CA21" s="1099"/>
      <c r="CB21" s="1099"/>
      <c r="CC21" s="1099"/>
      <c r="CD21" s="1100"/>
      <c r="CE21" s="1099"/>
      <c r="CF21" s="1099"/>
      <c r="CG21" s="1099"/>
      <c r="CH21" s="1099"/>
      <c r="CI21" s="1099"/>
      <c r="CJ21" s="1099"/>
      <c r="CK21" s="1099"/>
      <c r="CL21" s="1099"/>
      <c r="CM21" s="1099"/>
      <c r="CN21" s="1099"/>
      <c r="CO21" s="1099"/>
      <c r="CP21" s="1100"/>
      <c r="CQ21" s="1099"/>
      <c r="CR21" s="1099"/>
      <c r="CS21" s="1099"/>
      <c r="CT21" s="1099"/>
      <c r="CU21" s="1099"/>
      <c r="CV21" s="1099"/>
      <c r="CW21" s="1099"/>
      <c r="CX21" s="1099"/>
      <c r="CY21" s="1099"/>
      <c r="CZ21" s="1099"/>
      <c r="DA21" s="1099"/>
      <c r="DB21" s="1100"/>
      <c r="DC21" s="1099"/>
      <c r="DD21" s="1101"/>
      <c r="DE21" s="1095"/>
    </row>
    <row r="22" spans="1:109" ht="17.25" customHeight="1">
      <c r="B22" s="1102"/>
    </row>
    <row r="23" spans="1:109">
      <c r="B23" s="1102"/>
    </row>
    <row r="24" spans="1:109">
      <c r="B24" s="1102"/>
    </row>
    <row r="25" spans="1:109">
      <c r="B25" s="1102"/>
    </row>
    <row r="26" spans="1:109">
      <c r="B26" s="1102"/>
    </row>
    <row r="27" spans="1:109">
      <c r="B27" s="1102"/>
    </row>
    <row r="28" spans="1:109">
      <c r="B28" s="1102"/>
    </row>
    <row r="29" spans="1:109">
      <c r="B29" s="1102"/>
    </row>
    <row r="30" spans="1:109">
      <c r="B30" s="1102"/>
    </row>
    <row r="31" spans="1:109">
      <c r="B31" s="1102"/>
    </row>
    <row r="32" spans="1:109">
      <c r="B32" s="1102"/>
    </row>
    <row r="33" spans="2:109">
      <c r="B33" s="1102"/>
    </row>
    <row r="34" spans="2:109">
      <c r="B34" s="1102"/>
    </row>
    <row r="35" spans="2:109">
      <c r="B35" s="1102"/>
    </row>
    <row r="36" spans="2:109">
      <c r="B36" s="1102"/>
    </row>
    <row r="37" spans="2:109">
      <c r="B37" s="1102"/>
    </row>
    <row r="38" spans="2:109">
      <c r="B38" s="1102"/>
    </row>
    <row r="39" spans="2:109">
      <c r="B39" s="1104"/>
      <c r="C39" s="1105"/>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105"/>
      <c r="AH39" s="1105"/>
      <c r="AI39" s="1105"/>
      <c r="AJ39" s="1105"/>
      <c r="AK39" s="1105"/>
      <c r="AL39" s="1105"/>
      <c r="AM39" s="1105"/>
      <c r="AN39" s="1105"/>
      <c r="AO39" s="1105"/>
      <c r="AP39" s="1105"/>
      <c r="AQ39" s="1105"/>
      <c r="AR39" s="1105"/>
      <c r="AS39" s="1105"/>
      <c r="AT39" s="1105"/>
      <c r="AU39" s="1105"/>
      <c r="AV39" s="1105"/>
      <c r="AW39" s="1105"/>
      <c r="AX39" s="1105"/>
      <c r="AY39" s="1105"/>
      <c r="AZ39" s="1105"/>
      <c r="BA39" s="1105"/>
      <c r="BB39" s="1105"/>
      <c r="BC39" s="1105"/>
      <c r="BD39" s="1105"/>
      <c r="BE39" s="1105"/>
      <c r="BF39" s="1105"/>
      <c r="BG39" s="1105"/>
      <c r="BH39" s="1105"/>
      <c r="BI39" s="1105"/>
      <c r="BJ39" s="1105"/>
      <c r="BK39" s="1105"/>
      <c r="BL39" s="1105"/>
      <c r="BM39" s="1105"/>
      <c r="BN39" s="1105"/>
      <c r="BO39" s="1105"/>
      <c r="BP39" s="1105"/>
      <c r="BQ39" s="1105"/>
      <c r="BR39" s="1105"/>
      <c r="BS39" s="1105"/>
      <c r="BT39" s="1105"/>
      <c r="BU39" s="1105"/>
      <c r="BV39" s="1105"/>
      <c r="BW39" s="1105"/>
      <c r="BX39" s="1105"/>
      <c r="BY39" s="1105"/>
      <c r="BZ39" s="1105"/>
      <c r="CA39" s="1105"/>
      <c r="CB39" s="1105"/>
      <c r="CC39" s="1105"/>
      <c r="CD39" s="1105"/>
      <c r="CE39" s="1105"/>
      <c r="CF39" s="1105"/>
      <c r="CG39" s="1105"/>
      <c r="CH39" s="1105"/>
      <c r="CI39" s="1105"/>
      <c r="CJ39" s="1105"/>
      <c r="CK39" s="1105"/>
      <c r="CL39" s="1105"/>
      <c r="CM39" s="1105"/>
      <c r="CN39" s="1105"/>
      <c r="CO39" s="1105"/>
      <c r="CP39" s="1105"/>
      <c r="CQ39" s="1105"/>
      <c r="CR39" s="1105"/>
      <c r="CS39" s="1105"/>
      <c r="CT39" s="1105"/>
      <c r="CU39" s="1105"/>
      <c r="CV39" s="1105"/>
      <c r="CW39" s="1105"/>
      <c r="CX39" s="1105"/>
      <c r="CY39" s="1105"/>
      <c r="CZ39" s="1105"/>
      <c r="DA39" s="1105"/>
      <c r="DB39" s="1105"/>
      <c r="DC39" s="1105"/>
      <c r="DD39" s="1106"/>
    </row>
    <row r="40" spans="2:109">
      <c r="B40" s="1107"/>
      <c r="DD40" s="1107"/>
      <c r="DE40" s="1095"/>
    </row>
    <row r="41" spans="2:109" ht="17.25">
      <c r="B41" s="1108" t="s">
        <v>566</v>
      </c>
      <c r="C41" s="1099"/>
      <c r="D41" s="1099"/>
      <c r="E41" s="1099"/>
      <c r="F41" s="1099"/>
      <c r="G41" s="1099"/>
      <c r="H41" s="1099"/>
      <c r="I41" s="1099"/>
      <c r="J41" s="1099"/>
      <c r="K41" s="1099"/>
      <c r="L41" s="1099"/>
      <c r="M41" s="1099"/>
      <c r="N41" s="1099"/>
      <c r="O41" s="1099"/>
      <c r="P41" s="1099"/>
      <c r="Q41" s="1099"/>
      <c r="R41" s="1099"/>
      <c r="S41" s="1099"/>
      <c r="T41" s="1099"/>
      <c r="U41" s="1099"/>
      <c r="V41" s="1099"/>
      <c r="W41" s="1099"/>
      <c r="X41" s="1099"/>
      <c r="Y41" s="1099"/>
      <c r="Z41" s="1099"/>
      <c r="AA41" s="1099"/>
      <c r="AB41" s="1099"/>
      <c r="AC41" s="1099"/>
      <c r="AD41" s="1099"/>
      <c r="AE41" s="1099"/>
      <c r="AF41" s="1099"/>
      <c r="AG41" s="1099"/>
      <c r="AH41" s="1099"/>
      <c r="AI41" s="1099"/>
      <c r="AJ41" s="1099"/>
      <c r="AK41" s="1099"/>
      <c r="AL41" s="1099"/>
      <c r="AM41" s="1099"/>
      <c r="AN41" s="1099"/>
      <c r="AO41" s="1099"/>
      <c r="AP41" s="1099"/>
      <c r="AQ41" s="1099"/>
      <c r="AR41" s="1099"/>
      <c r="AS41" s="1099"/>
      <c r="AT41" s="1099"/>
      <c r="AU41" s="1099"/>
      <c r="AV41" s="1099"/>
      <c r="AW41" s="1099"/>
      <c r="AX41" s="1099"/>
      <c r="AY41" s="1099"/>
      <c r="AZ41" s="1099"/>
      <c r="BA41" s="1099"/>
      <c r="BB41" s="1099"/>
      <c r="BC41" s="1099"/>
      <c r="BD41" s="1099"/>
      <c r="BE41" s="1099"/>
      <c r="BF41" s="1099"/>
      <c r="BG41" s="1099"/>
      <c r="BH41" s="1099"/>
      <c r="BI41" s="1099"/>
      <c r="BJ41" s="1099"/>
      <c r="BK41" s="1099"/>
      <c r="BL41" s="1099"/>
      <c r="BM41" s="1099"/>
      <c r="BN41" s="1099"/>
      <c r="BO41" s="1099"/>
      <c r="BP41" s="1099"/>
      <c r="BQ41" s="1099"/>
      <c r="BR41" s="1099"/>
      <c r="BS41" s="1099"/>
      <c r="BT41" s="1099"/>
      <c r="BU41" s="1099"/>
      <c r="BV41" s="1099"/>
      <c r="BW41" s="1099"/>
      <c r="BX41" s="1099"/>
      <c r="BY41" s="1099"/>
      <c r="BZ41" s="1099"/>
      <c r="CA41" s="1099"/>
      <c r="CB41" s="1099"/>
      <c r="CC41" s="1099"/>
      <c r="CD41" s="1099"/>
      <c r="CE41" s="1099"/>
      <c r="CF41" s="1099"/>
      <c r="CG41" s="1099"/>
      <c r="CH41" s="1099"/>
      <c r="CI41" s="1099"/>
      <c r="CJ41" s="1099"/>
      <c r="CK41" s="1099"/>
      <c r="CL41" s="1099"/>
      <c r="CM41" s="1099"/>
      <c r="CN41" s="1099"/>
      <c r="CO41" s="1099"/>
      <c r="CP41" s="1099"/>
      <c r="CQ41" s="1099"/>
      <c r="CR41" s="1099"/>
      <c r="CS41" s="1099"/>
      <c r="CT41" s="1099"/>
      <c r="CU41" s="1099"/>
      <c r="CV41" s="1099"/>
      <c r="CW41" s="1099"/>
      <c r="CX41" s="1099"/>
      <c r="CY41" s="1099"/>
      <c r="CZ41" s="1099"/>
      <c r="DA41" s="1099"/>
      <c r="DB41" s="1099"/>
      <c r="DC41" s="1099"/>
      <c r="DD41" s="1101"/>
    </row>
    <row r="42" spans="2:109">
      <c r="B42" s="1102"/>
      <c r="G42" s="1109"/>
      <c r="I42" s="1110"/>
      <c r="J42" s="1110"/>
      <c r="K42" s="1110"/>
      <c r="AM42" s="1109"/>
      <c r="AN42" s="1109" t="s">
        <v>567</v>
      </c>
      <c r="AP42" s="1110"/>
      <c r="AQ42" s="1110"/>
      <c r="AR42" s="1110"/>
      <c r="AY42" s="1109"/>
      <c r="BA42" s="1110"/>
      <c r="BB42" s="1110"/>
      <c r="BC42" s="1110"/>
      <c r="BK42" s="1109"/>
      <c r="BM42" s="1110"/>
      <c r="BN42" s="1110"/>
      <c r="BO42" s="1110"/>
      <c r="BW42" s="1109"/>
      <c r="BY42" s="1110"/>
      <c r="BZ42" s="1110"/>
      <c r="CA42" s="1110"/>
      <c r="CI42" s="1109"/>
      <c r="CK42" s="1110"/>
      <c r="CL42" s="1110"/>
      <c r="CM42" s="1110"/>
      <c r="CU42" s="1109"/>
      <c r="CW42" s="1110"/>
      <c r="CX42" s="1110"/>
      <c r="CY42" s="1110"/>
    </row>
    <row r="43" spans="2:109" ht="13.5" customHeight="1">
      <c r="B43" s="1102"/>
      <c r="AN43" s="1111" t="s">
        <v>568</v>
      </c>
      <c r="AO43" s="1112"/>
      <c r="AP43" s="1112"/>
      <c r="AQ43" s="1112"/>
      <c r="AR43" s="1112"/>
      <c r="AS43" s="1112"/>
      <c r="AT43" s="1112"/>
      <c r="AU43" s="1112"/>
      <c r="AV43" s="1112"/>
      <c r="AW43" s="1112"/>
      <c r="AX43" s="1112"/>
      <c r="AY43" s="1112"/>
      <c r="AZ43" s="1112"/>
      <c r="BA43" s="1112"/>
      <c r="BB43" s="1112"/>
      <c r="BC43" s="1112"/>
      <c r="BD43" s="1112"/>
      <c r="BE43" s="1112"/>
      <c r="BF43" s="1112"/>
      <c r="BG43" s="1112"/>
      <c r="BH43" s="1112"/>
      <c r="BI43" s="1112"/>
      <c r="BJ43" s="1112"/>
      <c r="BK43" s="1112"/>
      <c r="BL43" s="1112"/>
      <c r="BM43" s="1112"/>
      <c r="BN43" s="1112"/>
      <c r="BO43" s="1112"/>
      <c r="BP43" s="1112"/>
      <c r="BQ43" s="1112"/>
      <c r="BR43" s="1112"/>
      <c r="BS43" s="1112"/>
      <c r="BT43" s="1112"/>
      <c r="BU43" s="1112"/>
      <c r="BV43" s="1112"/>
      <c r="BW43" s="1112"/>
      <c r="BX43" s="1112"/>
      <c r="BY43" s="1112"/>
      <c r="BZ43" s="1112"/>
      <c r="CA43" s="1112"/>
      <c r="CB43" s="1112"/>
      <c r="CC43" s="1112"/>
      <c r="CD43" s="1112"/>
      <c r="CE43" s="1112"/>
      <c r="CF43" s="1112"/>
      <c r="CG43" s="1112"/>
      <c r="CH43" s="1112"/>
      <c r="CI43" s="1112"/>
      <c r="CJ43" s="1112"/>
      <c r="CK43" s="1112"/>
      <c r="CL43" s="1112"/>
      <c r="CM43" s="1112"/>
      <c r="CN43" s="1112"/>
      <c r="CO43" s="1112"/>
      <c r="CP43" s="1112"/>
      <c r="CQ43" s="1112"/>
      <c r="CR43" s="1112"/>
      <c r="CS43" s="1112"/>
      <c r="CT43" s="1112"/>
      <c r="CU43" s="1112"/>
      <c r="CV43" s="1112"/>
      <c r="CW43" s="1112"/>
      <c r="CX43" s="1112"/>
      <c r="CY43" s="1112"/>
      <c r="CZ43" s="1112"/>
      <c r="DA43" s="1112"/>
      <c r="DB43" s="1112"/>
      <c r="DC43" s="1113"/>
    </row>
    <row r="44" spans="2:109">
      <c r="B44" s="1102"/>
      <c r="AN44" s="1114"/>
      <c r="AO44" s="1115"/>
      <c r="AP44" s="1115"/>
      <c r="AQ44" s="1115"/>
      <c r="AR44" s="1115"/>
      <c r="AS44" s="1115"/>
      <c r="AT44" s="1115"/>
      <c r="AU44" s="1115"/>
      <c r="AV44" s="1115"/>
      <c r="AW44" s="1115"/>
      <c r="AX44" s="1115"/>
      <c r="AY44" s="1115"/>
      <c r="AZ44" s="1115"/>
      <c r="BA44" s="1115"/>
      <c r="BB44" s="1115"/>
      <c r="BC44" s="1115"/>
      <c r="BD44" s="1115"/>
      <c r="BE44" s="1115"/>
      <c r="BF44" s="1115"/>
      <c r="BG44" s="1115"/>
      <c r="BH44" s="1115"/>
      <c r="BI44" s="1115"/>
      <c r="BJ44" s="1115"/>
      <c r="BK44" s="1115"/>
      <c r="BL44" s="1115"/>
      <c r="BM44" s="1115"/>
      <c r="BN44" s="1115"/>
      <c r="BO44" s="1115"/>
      <c r="BP44" s="1115"/>
      <c r="BQ44" s="1115"/>
      <c r="BR44" s="1115"/>
      <c r="BS44" s="1115"/>
      <c r="BT44" s="1115"/>
      <c r="BU44" s="1115"/>
      <c r="BV44" s="1115"/>
      <c r="BW44" s="1115"/>
      <c r="BX44" s="1115"/>
      <c r="BY44" s="1115"/>
      <c r="BZ44" s="1115"/>
      <c r="CA44" s="1115"/>
      <c r="CB44" s="1115"/>
      <c r="CC44" s="1115"/>
      <c r="CD44" s="1115"/>
      <c r="CE44" s="1115"/>
      <c r="CF44" s="1115"/>
      <c r="CG44" s="1115"/>
      <c r="CH44" s="1115"/>
      <c r="CI44" s="1115"/>
      <c r="CJ44" s="1115"/>
      <c r="CK44" s="1115"/>
      <c r="CL44" s="1115"/>
      <c r="CM44" s="1115"/>
      <c r="CN44" s="1115"/>
      <c r="CO44" s="1115"/>
      <c r="CP44" s="1115"/>
      <c r="CQ44" s="1115"/>
      <c r="CR44" s="1115"/>
      <c r="CS44" s="1115"/>
      <c r="CT44" s="1115"/>
      <c r="CU44" s="1115"/>
      <c r="CV44" s="1115"/>
      <c r="CW44" s="1115"/>
      <c r="CX44" s="1115"/>
      <c r="CY44" s="1115"/>
      <c r="CZ44" s="1115"/>
      <c r="DA44" s="1115"/>
      <c r="DB44" s="1115"/>
      <c r="DC44" s="1116"/>
    </row>
    <row r="45" spans="2:109">
      <c r="B45" s="1102"/>
      <c r="AN45" s="1114"/>
      <c r="AO45" s="1115"/>
      <c r="AP45" s="1115"/>
      <c r="AQ45" s="1115"/>
      <c r="AR45" s="1115"/>
      <c r="AS45" s="1115"/>
      <c r="AT45" s="1115"/>
      <c r="AU45" s="1115"/>
      <c r="AV45" s="1115"/>
      <c r="AW45" s="1115"/>
      <c r="AX45" s="1115"/>
      <c r="AY45" s="1115"/>
      <c r="AZ45" s="1115"/>
      <c r="BA45" s="1115"/>
      <c r="BB45" s="1115"/>
      <c r="BC45" s="1115"/>
      <c r="BD45" s="1115"/>
      <c r="BE45" s="1115"/>
      <c r="BF45" s="1115"/>
      <c r="BG45" s="1115"/>
      <c r="BH45" s="1115"/>
      <c r="BI45" s="1115"/>
      <c r="BJ45" s="1115"/>
      <c r="BK45" s="1115"/>
      <c r="BL45" s="1115"/>
      <c r="BM45" s="1115"/>
      <c r="BN45" s="1115"/>
      <c r="BO45" s="1115"/>
      <c r="BP45" s="1115"/>
      <c r="BQ45" s="1115"/>
      <c r="BR45" s="1115"/>
      <c r="BS45" s="1115"/>
      <c r="BT45" s="1115"/>
      <c r="BU45" s="1115"/>
      <c r="BV45" s="1115"/>
      <c r="BW45" s="1115"/>
      <c r="BX45" s="1115"/>
      <c r="BY45" s="1115"/>
      <c r="BZ45" s="1115"/>
      <c r="CA45" s="1115"/>
      <c r="CB45" s="1115"/>
      <c r="CC45" s="1115"/>
      <c r="CD45" s="1115"/>
      <c r="CE45" s="1115"/>
      <c r="CF45" s="1115"/>
      <c r="CG45" s="1115"/>
      <c r="CH45" s="1115"/>
      <c r="CI45" s="1115"/>
      <c r="CJ45" s="1115"/>
      <c r="CK45" s="1115"/>
      <c r="CL45" s="1115"/>
      <c r="CM45" s="1115"/>
      <c r="CN45" s="1115"/>
      <c r="CO45" s="1115"/>
      <c r="CP45" s="1115"/>
      <c r="CQ45" s="1115"/>
      <c r="CR45" s="1115"/>
      <c r="CS45" s="1115"/>
      <c r="CT45" s="1115"/>
      <c r="CU45" s="1115"/>
      <c r="CV45" s="1115"/>
      <c r="CW45" s="1115"/>
      <c r="CX45" s="1115"/>
      <c r="CY45" s="1115"/>
      <c r="CZ45" s="1115"/>
      <c r="DA45" s="1115"/>
      <c r="DB45" s="1115"/>
      <c r="DC45" s="1116"/>
    </row>
    <row r="46" spans="2:109">
      <c r="B46" s="1102"/>
      <c r="AN46" s="1114"/>
      <c r="AO46" s="1115"/>
      <c r="AP46" s="1115"/>
      <c r="AQ46" s="1115"/>
      <c r="AR46" s="1115"/>
      <c r="AS46" s="1115"/>
      <c r="AT46" s="1115"/>
      <c r="AU46" s="1115"/>
      <c r="AV46" s="1115"/>
      <c r="AW46" s="1115"/>
      <c r="AX46" s="1115"/>
      <c r="AY46" s="1115"/>
      <c r="AZ46" s="1115"/>
      <c r="BA46" s="1115"/>
      <c r="BB46" s="1115"/>
      <c r="BC46" s="1115"/>
      <c r="BD46" s="1115"/>
      <c r="BE46" s="1115"/>
      <c r="BF46" s="1115"/>
      <c r="BG46" s="1115"/>
      <c r="BH46" s="1115"/>
      <c r="BI46" s="1115"/>
      <c r="BJ46" s="1115"/>
      <c r="BK46" s="1115"/>
      <c r="BL46" s="1115"/>
      <c r="BM46" s="1115"/>
      <c r="BN46" s="1115"/>
      <c r="BO46" s="1115"/>
      <c r="BP46" s="1115"/>
      <c r="BQ46" s="1115"/>
      <c r="BR46" s="1115"/>
      <c r="BS46" s="1115"/>
      <c r="BT46" s="1115"/>
      <c r="BU46" s="1115"/>
      <c r="BV46" s="1115"/>
      <c r="BW46" s="1115"/>
      <c r="BX46" s="1115"/>
      <c r="BY46" s="1115"/>
      <c r="BZ46" s="1115"/>
      <c r="CA46" s="1115"/>
      <c r="CB46" s="1115"/>
      <c r="CC46" s="1115"/>
      <c r="CD46" s="1115"/>
      <c r="CE46" s="1115"/>
      <c r="CF46" s="1115"/>
      <c r="CG46" s="1115"/>
      <c r="CH46" s="1115"/>
      <c r="CI46" s="1115"/>
      <c r="CJ46" s="1115"/>
      <c r="CK46" s="1115"/>
      <c r="CL46" s="1115"/>
      <c r="CM46" s="1115"/>
      <c r="CN46" s="1115"/>
      <c r="CO46" s="1115"/>
      <c r="CP46" s="1115"/>
      <c r="CQ46" s="1115"/>
      <c r="CR46" s="1115"/>
      <c r="CS46" s="1115"/>
      <c r="CT46" s="1115"/>
      <c r="CU46" s="1115"/>
      <c r="CV46" s="1115"/>
      <c r="CW46" s="1115"/>
      <c r="CX46" s="1115"/>
      <c r="CY46" s="1115"/>
      <c r="CZ46" s="1115"/>
      <c r="DA46" s="1115"/>
      <c r="DB46" s="1115"/>
      <c r="DC46" s="1116"/>
    </row>
    <row r="47" spans="2:109">
      <c r="B47" s="1102"/>
      <c r="AN47" s="1117"/>
      <c r="AO47" s="1118"/>
      <c r="AP47" s="1118"/>
      <c r="AQ47" s="1118"/>
      <c r="AR47" s="1118"/>
      <c r="AS47" s="1118"/>
      <c r="AT47" s="1118"/>
      <c r="AU47" s="1118"/>
      <c r="AV47" s="1118"/>
      <c r="AW47" s="1118"/>
      <c r="AX47" s="1118"/>
      <c r="AY47" s="1118"/>
      <c r="AZ47" s="1118"/>
      <c r="BA47" s="1118"/>
      <c r="BB47" s="1118"/>
      <c r="BC47" s="1118"/>
      <c r="BD47" s="1118"/>
      <c r="BE47" s="1118"/>
      <c r="BF47" s="1118"/>
      <c r="BG47" s="1118"/>
      <c r="BH47" s="1118"/>
      <c r="BI47" s="1118"/>
      <c r="BJ47" s="1118"/>
      <c r="BK47" s="1118"/>
      <c r="BL47" s="1118"/>
      <c r="BM47" s="1118"/>
      <c r="BN47" s="1118"/>
      <c r="BO47" s="1118"/>
      <c r="BP47" s="1118"/>
      <c r="BQ47" s="1118"/>
      <c r="BR47" s="1118"/>
      <c r="BS47" s="1118"/>
      <c r="BT47" s="1118"/>
      <c r="BU47" s="1118"/>
      <c r="BV47" s="1118"/>
      <c r="BW47" s="1118"/>
      <c r="BX47" s="1118"/>
      <c r="BY47" s="1118"/>
      <c r="BZ47" s="1118"/>
      <c r="CA47" s="1118"/>
      <c r="CB47" s="1118"/>
      <c r="CC47" s="1118"/>
      <c r="CD47" s="1118"/>
      <c r="CE47" s="1118"/>
      <c r="CF47" s="1118"/>
      <c r="CG47" s="1118"/>
      <c r="CH47" s="1118"/>
      <c r="CI47" s="1118"/>
      <c r="CJ47" s="1118"/>
      <c r="CK47" s="1118"/>
      <c r="CL47" s="1118"/>
      <c r="CM47" s="1118"/>
      <c r="CN47" s="1118"/>
      <c r="CO47" s="1118"/>
      <c r="CP47" s="1118"/>
      <c r="CQ47" s="1118"/>
      <c r="CR47" s="1118"/>
      <c r="CS47" s="1118"/>
      <c r="CT47" s="1118"/>
      <c r="CU47" s="1118"/>
      <c r="CV47" s="1118"/>
      <c r="CW47" s="1118"/>
      <c r="CX47" s="1118"/>
      <c r="CY47" s="1118"/>
      <c r="CZ47" s="1118"/>
      <c r="DA47" s="1118"/>
      <c r="DB47" s="1118"/>
      <c r="DC47" s="1119"/>
    </row>
    <row r="48" spans="2:109">
      <c r="B48" s="1102"/>
      <c r="H48" s="1120"/>
      <c r="I48" s="1120"/>
      <c r="J48" s="1120"/>
      <c r="AN48" s="1120"/>
      <c r="AO48" s="1120"/>
      <c r="AP48" s="1120"/>
      <c r="AZ48" s="1120"/>
      <c r="BA48" s="1120"/>
      <c r="BB48" s="1120"/>
      <c r="BL48" s="1120"/>
      <c r="BM48" s="1120"/>
      <c r="BN48" s="1120"/>
      <c r="BX48" s="1120"/>
      <c r="BY48" s="1120"/>
      <c r="BZ48" s="1120"/>
      <c r="CJ48" s="1120"/>
      <c r="CK48" s="1120"/>
      <c r="CL48" s="1120"/>
      <c r="CV48" s="1120"/>
      <c r="CW48" s="1120"/>
      <c r="CX48" s="1120"/>
    </row>
    <row r="49" spans="1:109">
      <c r="B49" s="1102"/>
      <c r="AN49" s="1095" t="s">
        <v>569</v>
      </c>
    </row>
    <row r="50" spans="1:109">
      <c r="B50" s="1102"/>
      <c r="G50" s="1121"/>
      <c r="H50" s="1121"/>
      <c r="I50" s="1121"/>
      <c r="J50" s="1121"/>
      <c r="K50" s="1122"/>
      <c r="L50" s="1122"/>
      <c r="M50" s="1123"/>
      <c r="N50" s="1123"/>
      <c r="AN50" s="1124"/>
      <c r="AO50" s="1125"/>
      <c r="AP50" s="1125"/>
      <c r="AQ50" s="1125"/>
      <c r="AR50" s="1125"/>
      <c r="AS50" s="1125"/>
      <c r="AT50" s="1125"/>
      <c r="AU50" s="1125"/>
      <c r="AV50" s="1125"/>
      <c r="AW50" s="1125"/>
      <c r="AX50" s="1125"/>
      <c r="AY50" s="1125"/>
      <c r="AZ50" s="1125"/>
      <c r="BA50" s="1125"/>
      <c r="BB50" s="1125"/>
      <c r="BC50" s="1125"/>
      <c r="BD50" s="1125"/>
      <c r="BE50" s="1125"/>
      <c r="BF50" s="1125"/>
      <c r="BG50" s="1125"/>
      <c r="BH50" s="1125"/>
      <c r="BI50" s="1125"/>
      <c r="BJ50" s="1125"/>
      <c r="BK50" s="1125"/>
      <c r="BL50" s="1125"/>
      <c r="BM50" s="1125"/>
      <c r="BN50" s="1125"/>
      <c r="BO50" s="1126"/>
      <c r="BP50" s="1127" t="s">
        <v>339</v>
      </c>
      <c r="BQ50" s="1127"/>
      <c r="BR50" s="1127"/>
      <c r="BS50" s="1127"/>
      <c r="BT50" s="1127"/>
      <c r="BU50" s="1127"/>
      <c r="BV50" s="1127"/>
      <c r="BW50" s="1127"/>
      <c r="BX50" s="1127" t="s">
        <v>423</v>
      </c>
      <c r="BY50" s="1127"/>
      <c r="BZ50" s="1127"/>
      <c r="CA50" s="1127"/>
      <c r="CB50" s="1127"/>
      <c r="CC50" s="1127"/>
      <c r="CD50" s="1127"/>
      <c r="CE50" s="1127"/>
      <c r="CF50" s="1127" t="s">
        <v>424</v>
      </c>
      <c r="CG50" s="1127"/>
      <c r="CH50" s="1127"/>
      <c r="CI50" s="1127"/>
      <c r="CJ50" s="1127"/>
      <c r="CK50" s="1127"/>
      <c r="CL50" s="1127"/>
      <c r="CM50" s="1127"/>
      <c r="CN50" s="1127" t="s">
        <v>425</v>
      </c>
      <c r="CO50" s="1127"/>
      <c r="CP50" s="1127"/>
      <c r="CQ50" s="1127"/>
      <c r="CR50" s="1127"/>
      <c r="CS50" s="1127"/>
      <c r="CT50" s="1127"/>
      <c r="CU50" s="1127"/>
      <c r="CV50" s="1127" t="s">
        <v>426</v>
      </c>
      <c r="CW50" s="1127"/>
      <c r="CX50" s="1127"/>
      <c r="CY50" s="1127"/>
      <c r="CZ50" s="1127"/>
      <c r="DA50" s="1127"/>
      <c r="DB50" s="1127"/>
      <c r="DC50" s="1127"/>
    </row>
    <row r="51" spans="1:109" ht="13.5" customHeight="1">
      <c r="B51" s="1102"/>
      <c r="G51" s="1128"/>
      <c r="H51" s="1128"/>
      <c r="I51" s="1129"/>
      <c r="J51" s="1129"/>
      <c r="K51" s="1130"/>
      <c r="L51" s="1130"/>
      <c r="M51" s="1130"/>
      <c r="N51" s="1130"/>
      <c r="AM51" s="1120"/>
      <c r="AN51" s="1131" t="s">
        <v>570</v>
      </c>
      <c r="AO51" s="1131"/>
      <c r="AP51" s="1131"/>
      <c r="AQ51" s="1131"/>
      <c r="AR51" s="1131"/>
      <c r="AS51" s="1131"/>
      <c r="AT51" s="1131"/>
      <c r="AU51" s="1131"/>
      <c r="AV51" s="1131"/>
      <c r="AW51" s="1131"/>
      <c r="AX51" s="1131"/>
      <c r="AY51" s="1131"/>
      <c r="AZ51" s="1131"/>
      <c r="BA51" s="1131"/>
      <c r="BB51" s="1131" t="s">
        <v>571</v>
      </c>
      <c r="BC51" s="1131"/>
      <c r="BD51" s="1131"/>
      <c r="BE51" s="1131"/>
      <c r="BF51" s="1131"/>
      <c r="BG51" s="1131"/>
      <c r="BH51" s="1131"/>
      <c r="BI51" s="1131"/>
      <c r="BJ51" s="1131"/>
      <c r="BK51" s="1131"/>
      <c r="BL51" s="1131"/>
      <c r="BM51" s="1131"/>
      <c r="BN51" s="1131"/>
      <c r="BO51" s="1131"/>
      <c r="BP51" s="1132">
        <v>9.3000000000000007</v>
      </c>
      <c r="BQ51" s="1132"/>
      <c r="BR51" s="1132"/>
      <c r="BS51" s="1132"/>
      <c r="BT51" s="1132"/>
      <c r="BU51" s="1132"/>
      <c r="BV51" s="1132"/>
      <c r="BW51" s="1132"/>
      <c r="BX51" s="1132"/>
      <c r="BY51" s="1132"/>
      <c r="BZ51" s="1132"/>
      <c r="CA51" s="1132"/>
      <c r="CB51" s="1132"/>
      <c r="CC51" s="1132"/>
      <c r="CD51" s="1132"/>
      <c r="CE51" s="1132"/>
      <c r="CF51" s="1132"/>
      <c r="CG51" s="1132"/>
      <c r="CH51" s="1132"/>
      <c r="CI51" s="1132"/>
      <c r="CJ51" s="1132"/>
      <c r="CK51" s="1132"/>
      <c r="CL51" s="1132"/>
      <c r="CM51" s="1132"/>
      <c r="CN51" s="1132"/>
      <c r="CO51" s="1132"/>
      <c r="CP51" s="1132"/>
      <c r="CQ51" s="1132"/>
      <c r="CR51" s="1132"/>
      <c r="CS51" s="1132"/>
      <c r="CT51" s="1132"/>
      <c r="CU51" s="1132"/>
      <c r="CV51" s="1132">
        <v>4</v>
      </c>
      <c r="CW51" s="1132"/>
      <c r="CX51" s="1132"/>
      <c r="CY51" s="1132"/>
      <c r="CZ51" s="1132"/>
      <c r="DA51" s="1132"/>
      <c r="DB51" s="1132"/>
      <c r="DC51" s="1132"/>
    </row>
    <row r="52" spans="1:109">
      <c r="B52" s="1102"/>
      <c r="G52" s="1128"/>
      <c r="H52" s="1128"/>
      <c r="I52" s="1129"/>
      <c r="J52" s="1129"/>
      <c r="K52" s="1130"/>
      <c r="L52" s="1130"/>
      <c r="M52" s="1130"/>
      <c r="N52" s="1130"/>
      <c r="AM52" s="1120"/>
      <c r="AN52" s="1131"/>
      <c r="AO52" s="1131"/>
      <c r="AP52" s="1131"/>
      <c r="AQ52" s="1131"/>
      <c r="AR52" s="1131"/>
      <c r="AS52" s="1131"/>
      <c r="AT52" s="1131"/>
      <c r="AU52" s="1131"/>
      <c r="AV52" s="1131"/>
      <c r="AW52" s="1131"/>
      <c r="AX52" s="1131"/>
      <c r="AY52" s="1131"/>
      <c r="AZ52" s="1131"/>
      <c r="BA52" s="1131"/>
      <c r="BB52" s="1131"/>
      <c r="BC52" s="1131"/>
      <c r="BD52" s="1131"/>
      <c r="BE52" s="1131"/>
      <c r="BF52" s="1131"/>
      <c r="BG52" s="1131"/>
      <c r="BH52" s="1131"/>
      <c r="BI52" s="1131"/>
      <c r="BJ52" s="1131"/>
      <c r="BK52" s="1131"/>
      <c r="BL52" s="1131"/>
      <c r="BM52" s="1131"/>
      <c r="BN52" s="1131"/>
      <c r="BO52" s="1131"/>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c r="A53" s="1110"/>
      <c r="B53" s="1102"/>
      <c r="G53" s="1128"/>
      <c r="H53" s="1128"/>
      <c r="I53" s="1121"/>
      <c r="J53" s="1121"/>
      <c r="K53" s="1130"/>
      <c r="L53" s="1130"/>
      <c r="M53" s="1130"/>
      <c r="N53" s="1130"/>
      <c r="AM53" s="1120"/>
      <c r="AN53" s="1131"/>
      <c r="AO53" s="1131"/>
      <c r="AP53" s="1131"/>
      <c r="AQ53" s="1131"/>
      <c r="AR53" s="1131"/>
      <c r="AS53" s="1131"/>
      <c r="AT53" s="1131"/>
      <c r="AU53" s="1131"/>
      <c r="AV53" s="1131"/>
      <c r="AW53" s="1131"/>
      <c r="AX53" s="1131"/>
      <c r="AY53" s="1131"/>
      <c r="AZ53" s="1131"/>
      <c r="BA53" s="1131"/>
      <c r="BB53" s="1131" t="s">
        <v>572</v>
      </c>
      <c r="BC53" s="1131"/>
      <c r="BD53" s="1131"/>
      <c r="BE53" s="1131"/>
      <c r="BF53" s="1131"/>
      <c r="BG53" s="1131"/>
      <c r="BH53" s="1131"/>
      <c r="BI53" s="1131"/>
      <c r="BJ53" s="1131"/>
      <c r="BK53" s="1131"/>
      <c r="BL53" s="1131"/>
      <c r="BM53" s="1131"/>
      <c r="BN53" s="1131"/>
      <c r="BO53" s="1131"/>
      <c r="BP53" s="1132">
        <v>54.4</v>
      </c>
      <c r="BQ53" s="1132"/>
      <c r="BR53" s="1132"/>
      <c r="BS53" s="1132"/>
      <c r="BT53" s="1132"/>
      <c r="BU53" s="1132"/>
      <c r="BV53" s="1132"/>
      <c r="BW53" s="1132"/>
      <c r="BX53" s="1132">
        <v>55.9</v>
      </c>
      <c r="BY53" s="1132"/>
      <c r="BZ53" s="1132"/>
      <c r="CA53" s="1132"/>
      <c r="CB53" s="1132"/>
      <c r="CC53" s="1132"/>
      <c r="CD53" s="1132"/>
      <c r="CE53" s="1132"/>
      <c r="CF53" s="1132">
        <v>56.8</v>
      </c>
      <c r="CG53" s="1132"/>
      <c r="CH53" s="1132"/>
      <c r="CI53" s="1132"/>
      <c r="CJ53" s="1132"/>
      <c r="CK53" s="1132"/>
      <c r="CL53" s="1132"/>
      <c r="CM53" s="1132"/>
      <c r="CN53" s="1132">
        <v>58.1</v>
      </c>
      <c r="CO53" s="1132"/>
      <c r="CP53" s="1132"/>
      <c r="CQ53" s="1132"/>
      <c r="CR53" s="1132"/>
      <c r="CS53" s="1132"/>
      <c r="CT53" s="1132"/>
      <c r="CU53" s="1132"/>
      <c r="CV53" s="1132">
        <v>59.2</v>
      </c>
      <c r="CW53" s="1132"/>
      <c r="CX53" s="1132"/>
      <c r="CY53" s="1132"/>
      <c r="CZ53" s="1132"/>
      <c r="DA53" s="1132"/>
      <c r="DB53" s="1132"/>
      <c r="DC53" s="1132"/>
    </row>
    <row r="54" spans="1:109">
      <c r="A54" s="1110"/>
      <c r="B54" s="1102"/>
      <c r="G54" s="1128"/>
      <c r="H54" s="1128"/>
      <c r="I54" s="1121"/>
      <c r="J54" s="1121"/>
      <c r="K54" s="1130"/>
      <c r="L54" s="1130"/>
      <c r="M54" s="1130"/>
      <c r="N54" s="1130"/>
      <c r="AM54" s="1120"/>
      <c r="AN54" s="1131"/>
      <c r="AO54" s="1131"/>
      <c r="AP54" s="1131"/>
      <c r="AQ54" s="1131"/>
      <c r="AR54" s="1131"/>
      <c r="AS54" s="1131"/>
      <c r="AT54" s="1131"/>
      <c r="AU54" s="1131"/>
      <c r="AV54" s="1131"/>
      <c r="AW54" s="1131"/>
      <c r="AX54" s="1131"/>
      <c r="AY54" s="1131"/>
      <c r="AZ54" s="1131"/>
      <c r="BA54" s="1131"/>
      <c r="BB54" s="1131"/>
      <c r="BC54" s="1131"/>
      <c r="BD54" s="1131"/>
      <c r="BE54" s="1131"/>
      <c r="BF54" s="1131"/>
      <c r="BG54" s="1131"/>
      <c r="BH54" s="1131"/>
      <c r="BI54" s="1131"/>
      <c r="BJ54" s="1131"/>
      <c r="BK54" s="1131"/>
      <c r="BL54" s="1131"/>
      <c r="BM54" s="1131"/>
      <c r="BN54" s="1131"/>
      <c r="BO54" s="1131"/>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c r="A55" s="1110"/>
      <c r="B55" s="1102"/>
      <c r="G55" s="1121"/>
      <c r="H55" s="1121"/>
      <c r="I55" s="1121"/>
      <c r="J55" s="1121"/>
      <c r="K55" s="1130"/>
      <c r="L55" s="1130"/>
      <c r="M55" s="1130"/>
      <c r="N55" s="1130"/>
      <c r="AN55" s="1127" t="s">
        <v>573</v>
      </c>
      <c r="AO55" s="1127"/>
      <c r="AP55" s="1127"/>
      <c r="AQ55" s="1127"/>
      <c r="AR55" s="1127"/>
      <c r="AS55" s="1127"/>
      <c r="AT55" s="1127"/>
      <c r="AU55" s="1127"/>
      <c r="AV55" s="1127"/>
      <c r="AW55" s="1127"/>
      <c r="AX55" s="1127"/>
      <c r="AY55" s="1127"/>
      <c r="AZ55" s="1127"/>
      <c r="BA55" s="1127"/>
      <c r="BB55" s="1131" t="s">
        <v>571</v>
      </c>
      <c r="BC55" s="1131"/>
      <c r="BD55" s="1131"/>
      <c r="BE55" s="1131"/>
      <c r="BF55" s="1131"/>
      <c r="BG55" s="1131"/>
      <c r="BH55" s="1131"/>
      <c r="BI55" s="1131"/>
      <c r="BJ55" s="1131"/>
      <c r="BK55" s="1131"/>
      <c r="BL55" s="1131"/>
      <c r="BM55" s="1131"/>
      <c r="BN55" s="1131"/>
      <c r="BO55" s="1131"/>
      <c r="BP55" s="1132">
        <v>12.2</v>
      </c>
      <c r="BQ55" s="1132"/>
      <c r="BR55" s="1132"/>
      <c r="BS55" s="1132"/>
      <c r="BT55" s="1132"/>
      <c r="BU55" s="1132"/>
      <c r="BV55" s="1132"/>
      <c r="BW55" s="1132"/>
      <c r="BX55" s="1132">
        <v>5</v>
      </c>
      <c r="BY55" s="1132"/>
      <c r="BZ55" s="1132"/>
      <c r="CA55" s="1132"/>
      <c r="CB55" s="1132"/>
      <c r="CC55" s="1132"/>
      <c r="CD55" s="1132"/>
      <c r="CE55" s="1132"/>
      <c r="CF55" s="1132">
        <v>5.4</v>
      </c>
      <c r="CG55" s="1132"/>
      <c r="CH55" s="1132"/>
      <c r="CI55" s="1132"/>
      <c r="CJ55" s="1132"/>
      <c r="CK55" s="1132"/>
      <c r="CL55" s="1132"/>
      <c r="CM55" s="1132"/>
      <c r="CN55" s="1132">
        <v>3.9</v>
      </c>
      <c r="CO55" s="1132"/>
      <c r="CP55" s="1132"/>
      <c r="CQ55" s="1132"/>
      <c r="CR55" s="1132"/>
      <c r="CS55" s="1132"/>
      <c r="CT55" s="1132"/>
      <c r="CU55" s="1132"/>
      <c r="CV55" s="1132">
        <v>0</v>
      </c>
      <c r="CW55" s="1132"/>
      <c r="CX55" s="1132"/>
      <c r="CY55" s="1132"/>
      <c r="CZ55" s="1132"/>
      <c r="DA55" s="1132"/>
      <c r="DB55" s="1132"/>
      <c r="DC55" s="1132"/>
    </row>
    <row r="56" spans="1:109">
      <c r="A56" s="1110"/>
      <c r="B56" s="1102"/>
      <c r="G56" s="1121"/>
      <c r="H56" s="1121"/>
      <c r="I56" s="1121"/>
      <c r="J56" s="1121"/>
      <c r="K56" s="1130"/>
      <c r="L56" s="1130"/>
      <c r="M56" s="1130"/>
      <c r="N56" s="1130"/>
      <c r="AN56" s="1127"/>
      <c r="AO56" s="1127"/>
      <c r="AP56" s="1127"/>
      <c r="AQ56" s="1127"/>
      <c r="AR56" s="1127"/>
      <c r="AS56" s="1127"/>
      <c r="AT56" s="1127"/>
      <c r="AU56" s="1127"/>
      <c r="AV56" s="1127"/>
      <c r="AW56" s="1127"/>
      <c r="AX56" s="1127"/>
      <c r="AY56" s="1127"/>
      <c r="AZ56" s="1127"/>
      <c r="BA56" s="1127"/>
      <c r="BB56" s="1131"/>
      <c r="BC56" s="1131"/>
      <c r="BD56" s="1131"/>
      <c r="BE56" s="1131"/>
      <c r="BF56" s="1131"/>
      <c r="BG56" s="1131"/>
      <c r="BH56" s="1131"/>
      <c r="BI56" s="1131"/>
      <c r="BJ56" s="1131"/>
      <c r="BK56" s="1131"/>
      <c r="BL56" s="1131"/>
      <c r="BM56" s="1131"/>
      <c r="BN56" s="1131"/>
      <c r="BO56" s="1131"/>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1110" customFormat="1">
      <c r="B57" s="1133"/>
      <c r="G57" s="1121"/>
      <c r="H57" s="1121"/>
      <c r="I57" s="1134"/>
      <c r="J57" s="1134"/>
      <c r="K57" s="1130"/>
      <c r="L57" s="1130"/>
      <c r="M57" s="1130"/>
      <c r="N57" s="1130"/>
      <c r="AM57" s="1095"/>
      <c r="AN57" s="1127"/>
      <c r="AO57" s="1127"/>
      <c r="AP57" s="1127"/>
      <c r="AQ57" s="1127"/>
      <c r="AR57" s="1127"/>
      <c r="AS57" s="1127"/>
      <c r="AT57" s="1127"/>
      <c r="AU57" s="1127"/>
      <c r="AV57" s="1127"/>
      <c r="AW57" s="1127"/>
      <c r="AX57" s="1127"/>
      <c r="AY57" s="1127"/>
      <c r="AZ57" s="1127"/>
      <c r="BA57" s="1127"/>
      <c r="BB57" s="1131" t="s">
        <v>572</v>
      </c>
      <c r="BC57" s="1131"/>
      <c r="BD57" s="1131"/>
      <c r="BE57" s="1131"/>
      <c r="BF57" s="1131"/>
      <c r="BG57" s="1131"/>
      <c r="BH57" s="1131"/>
      <c r="BI57" s="1131"/>
      <c r="BJ57" s="1131"/>
      <c r="BK57" s="1131"/>
      <c r="BL57" s="1131"/>
      <c r="BM57" s="1131"/>
      <c r="BN57" s="1131"/>
      <c r="BO57" s="1131"/>
      <c r="BP57" s="1132">
        <v>61.2</v>
      </c>
      <c r="BQ57" s="1132"/>
      <c r="BR57" s="1132"/>
      <c r="BS57" s="1132"/>
      <c r="BT57" s="1132"/>
      <c r="BU57" s="1132"/>
      <c r="BV57" s="1132"/>
      <c r="BW57" s="1132"/>
      <c r="BX57" s="1132">
        <v>61.6</v>
      </c>
      <c r="BY57" s="1132"/>
      <c r="BZ57" s="1132"/>
      <c r="CA57" s="1132"/>
      <c r="CB57" s="1132"/>
      <c r="CC57" s="1132"/>
      <c r="CD57" s="1132"/>
      <c r="CE57" s="1132"/>
      <c r="CF57" s="1132">
        <v>62.5</v>
      </c>
      <c r="CG57" s="1132"/>
      <c r="CH57" s="1132"/>
      <c r="CI57" s="1132"/>
      <c r="CJ57" s="1132"/>
      <c r="CK57" s="1132"/>
      <c r="CL57" s="1132"/>
      <c r="CM57" s="1132"/>
      <c r="CN57" s="1132">
        <v>63.1</v>
      </c>
      <c r="CO57" s="1132"/>
      <c r="CP57" s="1132"/>
      <c r="CQ57" s="1132"/>
      <c r="CR57" s="1132"/>
      <c r="CS57" s="1132"/>
      <c r="CT57" s="1132"/>
      <c r="CU57" s="1132"/>
      <c r="CV57" s="1132">
        <v>63</v>
      </c>
      <c r="CW57" s="1132"/>
      <c r="CX57" s="1132"/>
      <c r="CY57" s="1132"/>
      <c r="CZ57" s="1132"/>
      <c r="DA57" s="1132"/>
      <c r="DB57" s="1132"/>
      <c r="DC57" s="1132"/>
      <c r="DD57" s="1135"/>
      <c r="DE57" s="1133"/>
    </row>
    <row r="58" spans="1:109" s="1110" customFormat="1">
      <c r="A58" s="1095"/>
      <c r="B58" s="1133"/>
      <c r="G58" s="1121"/>
      <c r="H58" s="1121"/>
      <c r="I58" s="1134"/>
      <c r="J58" s="1134"/>
      <c r="K58" s="1130"/>
      <c r="L58" s="1130"/>
      <c r="M58" s="1130"/>
      <c r="N58" s="1130"/>
      <c r="AM58" s="1095"/>
      <c r="AN58" s="1127"/>
      <c r="AO58" s="1127"/>
      <c r="AP58" s="1127"/>
      <c r="AQ58" s="1127"/>
      <c r="AR58" s="1127"/>
      <c r="AS58" s="1127"/>
      <c r="AT58" s="1127"/>
      <c r="AU58" s="1127"/>
      <c r="AV58" s="1127"/>
      <c r="AW58" s="1127"/>
      <c r="AX58" s="1127"/>
      <c r="AY58" s="1127"/>
      <c r="AZ58" s="1127"/>
      <c r="BA58" s="1127"/>
      <c r="BB58" s="1131"/>
      <c r="BC58" s="1131"/>
      <c r="BD58" s="1131"/>
      <c r="BE58" s="1131"/>
      <c r="BF58" s="1131"/>
      <c r="BG58" s="1131"/>
      <c r="BH58" s="1131"/>
      <c r="BI58" s="1131"/>
      <c r="BJ58" s="1131"/>
      <c r="BK58" s="1131"/>
      <c r="BL58" s="1131"/>
      <c r="BM58" s="1131"/>
      <c r="BN58" s="1131"/>
      <c r="BO58" s="1131"/>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1135"/>
      <c r="DE58" s="1133"/>
    </row>
    <row r="59" spans="1:109" s="1110" customFormat="1">
      <c r="A59" s="1095"/>
      <c r="B59" s="1133"/>
      <c r="K59" s="1136"/>
      <c r="L59" s="1136"/>
      <c r="M59" s="1136"/>
      <c r="N59" s="1136"/>
      <c r="AQ59" s="1136"/>
      <c r="AR59" s="1136"/>
      <c r="AS59" s="1136"/>
      <c r="AT59" s="1136"/>
      <c r="BC59" s="1136"/>
      <c r="BD59" s="1136"/>
      <c r="BE59" s="1136"/>
      <c r="BF59" s="1136"/>
      <c r="BO59" s="1136"/>
      <c r="BP59" s="1136"/>
      <c r="BQ59" s="1136"/>
      <c r="BR59" s="1136"/>
      <c r="CA59" s="1136"/>
      <c r="CB59" s="1136"/>
      <c r="CC59" s="1136"/>
      <c r="CD59" s="1136"/>
      <c r="CM59" s="1136"/>
      <c r="CN59" s="1136"/>
      <c r="CO59" s="1136"/>
      <c r="CP59" s="1136"/>
      <c r="CY59" s="1136"/>
      <c r="CZ59" s="1136"/>
      <c r="DA59" s="1136"/>
      <c r="DB59" s="1136"/>
      <c r="DC59" s="1136"/>
      <c r="DD59" s="1135"/>
      <c r="DE59" s="1133"/>
    </row>
    <row r="60" spans="1:109" s="1110" customFormat="1">
      <c r="A60" s="1095"/>
      <c r="B60" s="1133"/>
      <c r="K60" s="1136"/>
      <c r="L60" s="1136"/>
      <c r="M60" s="1136"/>
      <c r="N60" s="1136"/>
      <c r="AQ60" s="1136"/>
      <c r="AR60" s="1136"/>
      <c r="AS60" s="1136"/>
      <c r="AT60" s="1136"/>
      <c r="BC60" s="1136"/>
      <c r="BD60" s="1136"/>
      <c r="BE60" s="1136"/>
      <c r="BF60" s="1136"/>
      <c r="BO60" s="1136"/>
      <c r="BP60" s="1136"/>
      <c r="BQ60" s="1136"/>
      <c r="BR60" s="1136"/>
      <c r="CA60" s="1136"/>
      <c r="CB60" s="1136"/>
      <c r="CC60" s="1136"/>
      <c r="CD60" s="1136"/>
      <c r="CM60" s="1136"/>
      <c r="CN60" s="1136"/>
      <c r="CO60" s="1136"/>
      <c r="CP60" s="1136"/>
      <c r="CY60" s="1136"/>
      <c r="CZ60" s="1136"/>
      <c r="DA60" s="1136"/>
      <c r="DB60" s="1136"/>
      <c r="DC60" s="1136"/>
      <c r="DD60" s="1135"/>
      <c r="DE60" s="1133"/>
    </row>
    <row r="61" spans="1:109" s="1110" customFormat="1">
      <c r="A61" s="1095"/>
      <c r="B61" s="1137"/>
      <c r="C61" s="1138"/>
      <c r="D61" s="1138"/>
      <c r="E61" s="1138"/>
      <c r="F61" s="1138"/>
      <c r="G61" s="1138"/>
      <c r="H61" s="1138"/>
      <c r="I61" s="1138"/>
      <c r="J61" s="1138"/>
      <c r="K61" s="1138"/>
      <c r="L61" s="1138"/>
      <c r="M61" s="1139"/>
      <c r="N61" s="1139"/>
      <c r="O61" s="1138"/>
      <c r="P61" s="1138"/>
      <c r="Q61" s="1138"/>
      <c r="R61" s="1138"/>
      <c r="S61" s="1138"/>
      <c r="T61" s="1138"/>
      <c r="U61" s="1138"/>
      <c r="V61" s="1138"/>
      <c r="W61" s="1138"/>
      <c r="X61" s="1138"/>
      <c r="Y61" s="1138"/>
      <c r="Z61" s="1138"/>
      <c r="AA61" s="1138"/>
      <c r="AB61" s="1138"/>
      <c r="AC61" s="1138"/>
      <c r="AD61" s="1138"/>
      <c r="AE61" s="1138"/>
      <c r="AF61" s="1138"/>
      <c r="AG61" s="1138"/>
      <c r="AH61" s="1138"/>
      <c r="AI61" s="1138"/>
      <c r="AJ61" s="1138"/>
      <c r="AK61" s="1138"/>
      <c r="AL61" s="1138"/>
      <c r="AM61" s="1138"/>
      <c r="AN61" s="1138"/>
      <c r="AO61" s="1138"/>
      <c r="AP61" s="1138"/>
      <c r="AQ61" s="1138"/>
      <c r="AR61" s="1138"/>
      <c r="AS61" s="1139"/>
      <c r="AT61" s="1139"/>
      <c r="AU61" s="1138"/>
      <c r="AV61" s="1138"/>
      <c r="AW61" s="1138"/>
      <c r="AX61" s="1138"/>
      <c r="AY61" s="1138"/>
      <c r="AZ61" s="1138"/>
      <c r="BA61" s="1138"/>
      <c r="BB61" s="1138"/>
      <c r="BC61" s="1138"/>
      <c r="BD61" s="1138"/>
      <c r="BE61" s="1139"/>
      <c r="BF61" s="1139"/>
      <c r="BG61" s="1138"/>
      <c r="BH61" s="1138"/>
      <c r="BI61" s="1138"/>
      <c r="BJ61" s="1138"/>
      <c r="BK61" s="1138"/>
      <c r="BL61" s="1138"/>
      <c r="BM61" s="1138"/>
      <c r="BN61" s="1138"/>
      <c r="BO61" s="1138"/>
      <c r="BP61" s="1138"/>
      <c r="BQ61" s="1139"/>
      <c r="BR61" s="1139"/>
      <c r="BS61" s="1138"/>
      <c r="BT61" s="1138"/>
      <c r="BU61" s="1138"/>
      <c r="BV61" s="1138"/>
      <c r="BW61" s="1138"/>
      <c r="BX61" s="1138"/>
      <c r="BY61" s="1138"/>
      <c r="BZ61" s="1138"/>
      <c r="CA61" s="1138"/>
      <c r="CB61" s="1138"/>
      <c r="CC61" s="1139"/>
      <c r="CD61" s="1139"/>
      <c r="CE61" s="1138"/>
      <c r="CF61" s="1138"/>
      <c r="CG61" s="1138"/>
      <c r="CH61" s="1138"/>
      <c r="CI61" s="1138"/>
      <c r="CJ61" s="1138"/>
      <c r="CK61" s="1138"/>
      <c r="CL61" s="1138"/>
      <c r="CM61" s="1138"/>
      <c r="CN61" s="1138"/>
      <c r="CO61" s="1139"/>
      <c r="CP61" s="1139"/>
      <c r="CQ61" s="1138"/>
      <c r="CR61" s="1138"/>
      <c r="CS61" s="1138"/>
      <c r="CT61" s="1138"/>
      <c r="CU61" s="1138"/>
      <c r="CV61" s="1138"/>
      <c r="CW61" s="1138"/>
      <c r="CX61" s="1138"/>
      <c r="CY61" s="1138"/>
      <c r="CZ61" s="1138"/>
      <c r="DA61" s="1139"/>
      <c r="DB61" s="1139"/>
      <c r="DC61" s="1139"/>
      <c r="DD61" s="1140"/>
      <c r="DE61" s="1133"/>
    </row>
    <row r="62" spans="1:109">
      <c r="B62" s="1107"/>
      <c r="C62" s="1107"/>
      <c r="D62" s="1107"/>
      <c r="E62" s="1107"/>
      <c r="F62" s="1107"/>
      <c r="G62" s="1107"/>
      <c r="H62" s="1107"/>
      <c r="I62" s="1107"/>
      <c r="J62" s="1107"/>
      <c r="K62" s="1107"/>
      <c r="L62" s="1107"/>
      <c r="M62" s="1107"/>
      <c r="N62" s="1107"/>
      <c r="O62" s="1107"/>
      <c r="P62" s="1107"/>
      <c r="Q62" s="1107"/>
      <c r="R62" s="1107"/>
      <c r="S62" s="1107"/>
      <c r="T62" s="1107"/>
      <c r="U62" s="1107"/>
      <c r="V62" s="1107"/>
      <c r="W62" s="1107"/>
      <c r="X62" s="1107"/>
      <c r="Y62" s="1107"/>
      <c r="Z62" s="1107"/>
      <c r="AA62" s="1107"/>
      <c r="AB62" s="1107"/>
      <c r="AC62" s="1107"/>
      <c r="AD62" s="1107"/>
      <c r="AE62" s="1107"/>
      <c r="AF62" s="1107"/>
      <c r="AG62" s="1107"/>
      <c r="AH62" s="1107"/>
      <c r="AI62" s="1107"/>
      <c r="AJ62" s="1107"/>
      <c r="AK62" s="1107"/>
      <c r="AL62" s="1107"/>
      <c r="AM62" s="1107"/>
      <c r="AN62" s="1107"/>
      <c r="AO62" s="1107"/>
      <c r="AP62" s="1107"/>
      <c r="AQ62" s="1107"/>
      <c r="AR62" s="1107"/>
      <c r="AS62" s="1107"/>
      <c r="AT62" s="1107"/>
      <c r="AU62" s="1107"/>
      <c r="AV62" s="1107"/>
      <c r="AW62" s="1107"/>
      <c r="AX62" s="1107"/>
      <c r="AY62" s="1107"/>
      <c r="AZ62" s="1107"/>
      <c r="BA62" s="1107"/>
      <c r="BB62" s="1107"/>
      <c r="BC62" s="1107"/>
      <c r="BD62" s="1107"/>
      <c r="BE62" s="1107"/>
      <c r="BF62" s="1107"/>
      <c r="BG62" s="1107"/>
      <c r="BH62" s="1107"/>
      <c r="BI62" s="1107"/>
      <c r="BJ62" s="1107"/>
      <c r="BK62" s="1107"/>
      <c r="BL62" s="1107"/>
      <c r="BM62" s="1107"/>
      <c r="BN62" s="1107"/>
      <c r="BO62" s="1107"/>
      <c r="BP62" s="1107"/>
      <c r="BQ62" s="1107"/>
      <c r="BR62" s="1107"/>
      <c r="BS62" s="1107"/>
      <c r="BT62" s="1107"/>
      <c r="BU62" s="1107"/>
      <c r="BV62" s="1107"/>
      <c r="BW62" s="1107"/>
      <c r="BX62" s="1107"/>
      <c r="BY62" s="1107"/>
      <c r="BZ62" s="1107"/>
      <c r="CA62" s="1107"/>
      <c r="CB62" s="1107"/>
      <c r="CC62" s="1107"/>
      <c r="CD62" s="1107"/>
      <c r="CE62" s="1107"/>
      <c r="CF62" s="1107"/>
      <c r="CG62" s="1107"/>
      <c r="CH62" s="1107"/>
      <c r="CI62" s="1107"/>
      <c r="CJ62" s="1107"/>
      <c r="CK62" s="1107"/>
      <c r="CL62" s="1107"/>
      <c r="CM62" s="1107"/>
      <c r="CN62" s="1107"/>
      <c r="CO62" s="1107"/>
      <c r="CP62" s="1107"/>
      <c r="CQ62" s="1107"/>
      <c r="CR62" s="1107"/>
      <c r="CS62" s="1107"/>
      <c r="CT62" s="1107"/>
      <c r="CU62" s="1107"/>
      <c r="CV62" s="1107"/>
      <c r="CW62" s="1107"/>
      <c r="CX62" s="1107"/>
      <c r="CY62" s="1107"/>
      <c r="CZ62" s="1107"/>
      <c r="DA62" s="1107"/>
      <c r="DB62" s="1107"/>
      <c r="DC62" s="1107"/>
      <c r="DD62" s="1107"/>
      <c r="DE62" s="1095"/>
    </row>
    <row r="63" spans="1:109" ht="17.25">
      <c r="B63" s="1141" t="s">
        <v>574</v>
      </c>
    </row>
    <row r="64" spans="1:109">
      <c r="B64" s="1102"/>
      <c r="G64" s="1109"/>
      <c r="I64" s="1142"/>
      <c r="J64" s="1142"/>
      <c r="K64" s="1142"/>
      <c r="L64" s="1142"/>
      <c r="M64" s="1142"/>
      <c r="N64" s="1143"/>
      <c r="AM64" s="1109"/>
      <c r="AN64" s="1109" t="s">
        <v>567</v>
      </c>
      <c r="AP64" s="1110"/>
      <c r="AQ64" s="1110"/>
      <c r="AR64" s="1110"/>
      <c r="AY64" s="1109"/>
      <c r="BA64" s="1110"/>
      <c r="BB64" s="1110"/>
      <c r="BC64" s="1110"/>
      <c r="BK64" s="1109"/>
      <c r="BM64" s="1110"/>
      <c r="BN64" s="1110"/>
      <c r="BO64" s="1110"/>
      <c r="BW64" s="1109"/>
      <c r="BY64" s="1110"/>
      <c r="BZ64" s="1110"/>
      <c r="CA64" s="1110"/>
      <c r="CI64" s="1109"/>
      <c r="CK64" s="1110"/>
      <c r="CL64" s="1110"/>
      <c r="CM64" s="1110"/>
      <c r="CU64" s="1109"/>
      <c r="CW64" s="1110"/>
      <c r="CX64" s="1110"/>
      <c r="CY64" s="1110"/>
    </row>
    <row r="65" spans="2:107">
      <c r="B65" s="1102"/>
      <c r="AN65" s="1111" t="s">
        <v>575</v>
      </c>
      <c r="AO65" s="1112"/>
      <c r="AP65" s="1112"/>
      <c r="AQ65" s="1112"/>
      <c r="AR65" s="1112"/>
      <c r="AS65" s="1112"/>
      <c r="AT65" s="1112"/>
      <c r="AU65" s="1112"/>
      <c r="AV65" s="1112"/>
      <c r="AW65" s="1112"/>
      <c r="AX65" s="1112"/>
      <c r="AY65" s="1112"/>
      <c r="AZ65" s="1112"/>
      <c r="BA65" s="1112"/>
      <c r="BB65" s="1112"/>
      <c r="BC65" s="1112"/>
      <c r="BD65" s="1112"/>
      <c r="BE65" s="1112"/>
      <c r="BF65" s="1112"/>
      <c r="BG65" s="1112"/>
      <c r="BH65" s="1112"/>
      <c r="BI65" s="1112"/>
      <c r="BJ65" s="1112"/>
      <c r="BK65" s="1112"/>
      <c r="BL65" s="1112"/>
      <c r="BM65" s="1112"/>
      <c r="BN65" s="1112"/>
      <c r="BO65" s="1112"/>
      <c r="BP65" s="1112"/>
      <c r="BQ65" s="1112"/>
      <c r="BR65" s="1112"/>
      <c r="BS65" s="1112"/>
      <c r="BT65" s="1112"/>
      <c r="BU65" s="1112"/>
      <c r="BV65" s="1112"/>
      <c r="BW65" s="1112"/>
      <c r="BX65" s="1112"/>
      <c r="BY65" s="1112"/>
      <c r="BZ65" s="1112"/>
      <c r="CA65" s="1112"/>
      <c r="CB65" s="1112"/>
      <c r="CC65" s="1112"/>
      <c r="CD65" s="1112"/>
      <c r="CE65" s="1112"/>
      <c r="CF65" s="1112"/>
      <c r="CG65" s="1112"/>
      <c r="CH65" s="1112"/>
      <c r="CI65" s="1112"/>
      <c r="CJ65" s="1112"/>
      <c r="CK65" s="1112"/>
      <c r="CL65" s="1112"/>
      <c r="CM65" s="1112"/>
      <c r="CN65" s="1112"/>
      <c r="CO65" s="1112"/>
      <c r="CP65" s="1112"/>
      <c r="CQ65" s="1112"/>
      <c r="CR65" s="1112"/>
      <c r="CS65" s="1112"/>
      <c r="CT65" s="1112"/>
      <c r="CU65" s="1112"/>
      <c r="CV65" s="1112"/>
      <c r="CW65" s="1112"/>
      <c r="CX65" s="1112"/>
      <c r="CY65" s="1112"/>
      <c r="CZ65" s="1112"/>
      <c r="DA65" s="1112"/>
      <c r="DB65" s="1112"/>
      <c r="DC65" s="1113"/>
    </row>
    <row r="66" spans="2:107">
      <c r="B66" s="1102"/>
      <c r="AN66" s="1114"/>
      <c r="AO66" s="1115"/>
      <c r="AP66" s="1115"/>
      <c r="AQ66" s="1115"/>
      <c r="AR66" s="1115"/>
      <c r="AS66" s="1115"/>
      <c r="AT66" s="1115"/>
      <c r="AU66" s="1115"/>
      <c r="AV66" s="1115"/>
      <c r="AW66" s="1115"/>
      <c r="AX66" s="1115"/>
      <c r="AY66" s="1115"/>
      <c r="AZ66" s="1115"/>
      <c r="BA66" s="1115"/>
      <c r="BB66" s="1115"/>
      <c r="BC66" s="1115"/>
      <c r="BD66" s="1115"/>
      <c r="BE66" s="1115"/>
      <c r="BF66" s="1115"/>
      <c r="BG66" s="1115"/>
      <c r="BH66" s="1115"/>
      <c r="BI66" s="1115"/>
      <c r="BJ66" s="1115"/>
      <c r="BK66" s="1115"/>
      <c r="BL66" s="1115"/>
      <c r="BM66" s="1115"/>
      <c r="BN66" s="1115"/>
      <c r="BO66" s="1115"/>
      <c r="BP66" s="1115"/>
      <c r="BQ66" s="1115"/>
      <c r="BR66" s="1115"/>
      <c r="BS66" s="1115"/>
      <c r="BT66" s="1115"/>
      <c r="BU66" s="1115"/>
      <c r="BV66" s="1115"/>
      <c r="BW66" s="1115"/>
      <c r="BX66" s="1115"/>
      <c r="BY66" s="1115"/>
      <c r="BZ66" s="1115"/>
      <c r="CA66" s="1115"/>
      <c r="CB66" s="1115"/>
      <c r="CC66" s="1115"/>
      <c r="CD66" s="1115"/>
      <c r="CE66" s="1115"/>
      <c r="CF66" s="1115"/>
      <c r="CG66" s="1115"/>
      <c r="CH66" s="1115"/>
      <c r="CI66" s="1115"/>
      <c r="CJ66" s="1115"/>
      <c r="CK66" s="1115"/>
      <c r="CL66" s="1115"/>
      <c r="CM66" s="1115"/>
      <c r="CN66" s="1115"/>
      <c r="CO66" s="1115"/>
      <c r="CP66" s="1115"/>
      <c r="CQ66" s="1115"/>
      <c r="CR66" s="1115"/>
      <c r="CS66" s="1115"/>
      <c r="CT66" s="1115"/>
      <c r="CU66" s="1115"/>
      <c r="CV66" s="1115"/>
      <c r="CW66" s="1115"/>
      <c r="CX66" s="1115"/>
      <c r="CY66" s="1115"/>
      <c r="CZ66" s="1115"/>
      <c r="DA66" s="1115"/>
      <c r="DB66" s="1115"/>
      <c r="DC66" s="1116"/>
    </row>
    <row r="67" spans="2:107">
      <c r="B67" s="1102"/>
      <c r="AN67" s="1114"/>
      <c r="AO67" s="1115"/>
      <c r="AP67" s="1115"/>
      <c r="AQ67" s="1115"/>
      <c r="AR67" s="1115"/>
      <c r="AS67" s="1115"/>
      <c r="AT67" s="1115"/>
      <c r="AU67" s="1115"/>
      <c r="AV67" s="1115"/>
      <c r="AW67" s="1115"/>
      <c r="AX67" s="1115"/>
      <c r="AY67" s="1115"/>
      <c r="AZ67" s="1115"/>
      <c r="BA67" s="1115"/>
      <c r="BB67" s="1115"/>
      <c r="BC67" s="1115"/>
      <c r="BD67" s="1115"/>
      <c r="BE67" s="1115"/>
      <c r="BF67" s="1115"/>
      <c r="BG67" s="1115"/>
      <c r="BH67" s="1115"/>
      <c r="BI67" s="1115"/>
      <c r="BJ67" s="1115"/>
      <c r="BK67" s="1115"/>
      <c r="BL67" s="1115"/>
      <c r="BM67" s="1115"/>
      <c r="BN67" s="1115"/>
      <c r="BO67" s="1115"/>
      <c r="BP67" s="1115"/>
      <c r="BQ67" s="1115"/>
      <c r="BR67" s="1115"/>
      <c r="BS67" s="1115"/>
      <c r="BT67" s="1115"/>
      <c r="BU67" s="1115"/>
      <c r="BV67" s="1115"/>
      <c r="BW67" s="1115"/>
      <c r="BX67" s="1115"/>
      <c r="BY67" s="1115"/>
      <c r="BZ67" s="1115"/>
      <c r="CA67" s="1115"/>
      <c r="CB67" s="1115"/>
      <c r="CC67" s="1115"/>
      <c r="CD67" s="1115"/>
      <c r="CE67" s="1115"/>
      <c r="CF67" s="1115"/>
      <c r="CG67" s="1115"/>
      <c r="CH67" s="1115"/>
      <c r="CI67" s="1115"/>
      <c r="CJ67" s="1115"/>
      <c r="CK67" s="1115"/>
      <c r="CL67" s="1115"/>
      <c r="CM67" s="1115"/>
      <c r="CN67" s="1115"/>
      <c r="CO67" s="1115"/>
      <c r="CP67" s="1115"/>
      <c r="CQ67" s="1115"/>
      <c r="CR67" s="1115"/>
      <c r="CS67" s="1115"/>
      <c r="CT67" s="1115"/>
      <c r="CU67" s="1115"/>
      <c r="CV67" s="1115"/>
      <c r="CW67" s="1115"/>
      <c r="CX67" s="1115"/>
      <c r="CY67" s="1115"/>
      <c r="CZ67" s="1115"/>
      <c r="DA67" s="1115"/>
      <c r="DB67" s="1115"/>
      <c r="DC67" s="1116"/>
    </row>
    <row r="68" spans="2:107">
      <c r="B68" s="1102"/>
      <c r="AN68" s="1114"/>
      <c r="AO68" s="1115"/>
      <c r="AP68" s="1115"/>
      <c r="AQ68" s="1115"/>
      <c r="AR68" s="1115"/>
      <c r="AS68" s="1115"/>
      <c r="AT68" s="1115"/>
      <c r="AU68" s="1115"/>
      <c r="AV68" s="1115"/>
      <c r="AW68" s="1115"/>
      <c r="AX68" s="1115"/>
      <c r="AY68" s="1115"/>
      <c r="AZ68" s="1115"/>
      <c r="BA68" s="1115"/>
      <c r="BB68" s="1115"/>
      <c r="BC68" s="1115"/>
      <c r="BD68" s="1115"/>
      <c r="BE68" s="1115"/>
      <c r="BF68" s="1115"/>
      <c r="BG68" s="1115"/>
      <c r="BH68" s="1115"/>
      <c r="BI68" s="1115"/>
      <c r="BJ68" s="1115"/>
      <c r="BK68" s="1115"/>
      <c r="BL68" s="1115"/>
      <c r="BM68" s="1115"/>
      <c r="BN68" s="1115"/>
      <c r="BO68" s="1115"/>
      <c r="BP68" s="1115"/>
      <c r="BQ68" s="1115"/>
      <c r="BR68" s="1115"/>
      <c r="BS68" s="1115"/>
      <c r="BT68" s="1115"/>
      <c r="BU68" s="1115"/>
      <c r="BV68" s="1115"/>
      <c r="BW68" s="1115"/>
      <c r="BX68" s="1115"/>
      <c r="BY68" s="1115"/>
      <c r="BZ68" s="1115"/>
      <c r="CA68" s="1115"/>
      <c r="CB68" s="1115"/>
      <c r="CC68" s="1115"/>
      <c r="CD68" s="1115"/>
      <c r="CE68" s="1115"/>
      <c r="CF68" s="1115"/>
      <c r="CG68" s="1115"/>
      <c r="CH68" s="1115"/>
      <c r="CI68" s="1115"/>
      <c r="CJ68" s="1115"/>
      <c r="CK68" s="1115"/>
      <c r="CL68" s="1115"/>
      <c r="CM68" s="1115"/>
      <c r="CN68" s="1115"/>
      <c r="CO68" s="1115"/>
      <c r="CP68" s="1115"/>
      <c r="CQ68" s="1115"/>
      <c r="CR68" s="1115"/>
      <c r="CS68" s="1115"/>
      <c r="CT68" s="1115"/>
      <c r="CU68" s="1115"/>
      <c r="CV68" s="1115"/>
      <c r="CW68" s="1115"/>
      <c r="CX68" s="1115"/>
      <c r="CY68" s="1115"/>
      <c r="CZ68" s="1115"/>
      <c r="DA68" s="1115"/>
      <c r="DB68" s="1115"/>
      <c r="DC68" s="1116"/>
    </row>
    <row r="69" spans="2:107">
      <c r="B69" s="1102"/>
      <c r="AN69" s="1117"/>
      <c r="AO69" s="1118"/>
      <c r="AP69" s="1118"/>
      <c r="AQ69" s="1118"/>
      <c r="AR69" s="1118"/>
      <c r="AS69" s="1118"/>
      <c r="AT69" s="1118"/>
      <c r="AU69" s="1118"/>
      <c r="AV69" s="1118"/>
      <c r="AW69" s="1118"/>
      <c r="AX69" s="1118"/>
      <c r="AY69" s="1118"/>
      <c r="AZ69" s="1118"/>
      <c r="BA69" s="1118"/>
      <c r="BB69" s="1118"/>
      <c r="BC69" s="1118"/>
      <c r="BD69" s="1118"/>
      <c r="BE69" s="1118"/>
      <c r="BF69" s="1118"/>
      <c r="BG69" s="1118"/>
      <c r="BH69" s="1118"/>
      <c r="BI69" s="1118"/>
      <c r="BJ69" s="1118"/>
      <c r="BK69" s="1118"/>
      <c r="BL69" s="1118"/>
      <c r="BM69" s="1118"/>
      <c r="BN69" s="1118"/>
      <c r="BO69" s="1118"/>
      <c r="BP69" s="1118"/>
      <c r="BQ69" s="1118"/>
      <c r="BR69" s="1118"/>
      <c r="BS69" s="1118"/>
      <c r="BT69" s="1118"/>
      <c r="BU69" s="1118"/>
      <c r="BV69" s="1118"/>
      <c r="BW69" s="1118"/>
      <c r="BX69" s="1118"/>
      <c r="BY69" s="1118"/>
      <c r="BZ69" s="1118"/>
      <c r="CA69" s="1118"/>
      <c r="CB69" s="1118"/>
      <c r="CC69" s="1118"/>
      <c r="CD69" s="1118"/>
      <c r="CE69" s="1118"/>
      <c r="CF69" s="1118"/>
      <c r="CG69" s="1118"/>
      <c r="CH69" s="1118"/>
      <c r="CI69" s="1118"/>
      <c r="CJ69" s="1118"/>
      <c r="CK69" s="1118"/>
      <c r="CL69" s="1118"/>
      <c r="CM69" s="1118"/>
      <c r="CN69" s="1118"/>
      <c r="CO69" s="1118"/>
      <c r="CP69" s="1118"/>
      <c r="CQ69" s="1118"/>
      <c r="CR69" s="1118"/>
      <c r="CS69" s="1118"/>
      <c r="CT69" s="1118"/>
      <c r="CU69" s="1118"/>
      <c r="CV69" s="1118"/>
      <c r="CW69" s="1118"/>
      <c r="CX69" s="1118"/>
      <c r="CY69" s="1118"/>
      <c r="CZ69" s="1118"/>
      <c r="DA69" s="1118"/>
      <c r="DB69" s="1118"/>
      <c r="DC69" s="1119"/>
    </row>
    <row r="70" spans="2:107">
      <c r="B70" s="1102"/>
      <c r="H70" s="1144"/>
      <c r="I70" s="1144"/>
      <c r="J70" s="1145"/>
      <c r="K70" s="1145"/>
      <c r="L70" s="1146"/>
      <c r="M70" s="1145"/>
      <c r="N70" s="1146"/>
      <c r="AN70" s="1120"/>
      <c r="AO70" s="1120"/>
      <c r="AP70" s="1120"/>
      <c r="AZ70" s="1120"/>
      <c r="BA70" s="1120"/>
      <c r="BB70" s="1120"/>
      <c r="BL70" s="1120"/>
      <c r="BM70" s="1120"/>
      <c r="BN70" s="1120"/>
      <c r="BX70" s="1120"/>
      <c r="BY70" s="1120"/>
      <c r="BZ70" s="1120"/>
      <c r="CJ70" s="1120"/>
      <c r="CK70" s="1120"/>
      <c r="CL70" s="1120"/>
      <c r="CV70" s="1120"/>
      <c r="CW70" s="1120"/>
      <c r="CX70" s="1120"/>
    </row>
    <row r="71" spans="2:107">
      <c r="B71" s="1102"/>
      <c r="G71" s="1147"/>
      <c r="I71" s="1148"/>
      <c r="J71" s="1145"/>
      <c r="K71" s="1145"/>
      <c r="L71" s="1146"/>
      <c r="M71" s="1145"/>
      <c r="N71" s="1146"/>
      <c r="AM71" s="1147"/>
      <c r="AN71" s="1095" t="s">
        <v>569</v>
      </c>
    </row>
    <row r="72" spans="2:107">
      <c r="B72" s="1102"/>
      <c r="G72" s="1121"/>
      <c r="H72" s="1121"/>
      <c r="I72" s="1121"/>
      <c r="J72" s="1121"/>
      <c r="K72" s="1122"/>
      <c r="L72" s="1122"/>
      <c r="M72" s="1123"/>
      <c r="N72" s="1123"/>
      <c r="AN72" s="1124"/>
      <c r="AO72" s="1125"/>
      <c r="AP72" s="1125"/>
      <c r="AQ72" s="1125"/>
      <c r="AR72" s="1125"/>
      <c r="AS72" s="1125"/>
      <c r="AT72" s="1125"/>
      <c r="AU72" s="1125"/>
      <c r="AV72" s="1125"/>
      <c r="AW72" s="1125"/>
      <c r="AX72" s="1125"/>
      <c r="AY72" s="1125"/>
      <c r="AZ72" s="1125"/>
      <c r="BA72" s="1125"/>
      <c r="BB72" s="1125"/>
      <c r="BC72" s="1125"/>
      <c r="BD72" s="1125"/>
      <c r="BE72" s="1125"/>
      <c r="BF72" s="1125"/>
      <c r="BG72" s="1125"/>
      <c r="BH72" s="1125"/>
      <c r="BI72" s="1125"/>
      <c r="BJ72" s="1125"/>
      <c r="BK72" s="1125"/>
      <c r="BL72" s="1125"/>
      <c r="BM72" s="1125"/>
      <c r="BN72" s="1125"/>
      <c r="BO72" s="1126"/>
      <c r="BP72" s="1127" t="s">
        <v>339</v>
      </c>
      <c r="BQ72" s="1127"/>
      <c r="BR72" s="1127"/>
      <c r="BS72" s="1127"/>
      <c r="BT72" s="1127"/>
      <c r="BU72" s="1127"/>
      <c r="BV72" s="1127"/>
      <c r="BW72" s="1127"/>
      <c r="BX72" s="1127" t="s">
        <v>423</v>
      </c>
      <c r="BY72" s="1127"/>
      <c r="BZ72" s="1127"/>
      <c r="CA72" s="1127"/>
      <c r="CB72" s="1127"/>
      <c r="CC72" s="1127"/>
      <c r="CD72" s="1127"/>
      <c r="CE72" s="1127"/>
      <c r="CF72" s="1127" t="s">
        <v>424</v>
      </c>
      <c r="CG72" s="1127"/>
      <c r="CH72" s="1127"/>
      <c r="CI72" s="1127"/>
      <c r="CJ72" s="1127"/>
      <c r="CK72" s="1127"/>
      <c r="CL72" s="1127"/>
      <c r="CM72" s="1127"/>
      <c r="CN72" s="1127" t="s">
        <v>425</v>
      </c>
      <c r="CO72" s="1127"/>
      <c r="CP72" s="1127"/>
      <c r="CQ72" s="1127"/>
      <c r="CR72" s="1127"/>
      <c r="CS72" s="1127"/>
      <c r="CT72" s="1127"/>
      <c r="CU72" s="1127"/>
      <c r="CV72" s="1127" t="s">
        <v>426</v>
      </c>
      <c r="CW72" s="1127"/>
      <c r="CX72" s="1127"/>
      <c r="CY72" s="1127"/>
      <c r="CZ72" s="1127"/>
      <c r="DA72" s="1127"/>
      <c r="DB72" s="1127"/>
      <c r="DC72" s="1127"/>
    </row>
    <row r="73" spans="2:107">
      <c r="B73" s="1102"/>
      <c r="G73" s="1128"/>
      <c r="H73" s="1128"/>
      <c r="I73" s="1128"/>
      <c r="J73" s="1128"/>
      <c r="K73" s="1149"/>
      <c r="L73" s="1149"/>
      <c r="M73" s="1149"/>
      <c r="N73" s="1149"/>
      <c r="AM73" s="1120"/>
      <c r="AN73" s="1131" t="s">
        <v>570</v>
      </c>
      <c r="AO73" s="1131"/>
      <c r="AP73" s="1131"/>
      <c r="AQ73" s="1131"/>
      <c r="AR73" s="1131"/>
      <c r="AS73" s="1131"/>
      <c r="AT73" s="1131"/>
      <c r="AU73" s="1131"/>
      <c r="AV73" s="1131"/>
      <c r="AW73" s="1131"/>
      <c r="AX73" s="1131"/>
      <c r="AY73" s="1131"/>
      <c r="AZ73" s="1131"/>
      <c r="BA73" s="1131"/>
      <c r="BB73" s="1131" t="s">
        <v>571</v>
      </c>
      <c r="BC73" s="1131"/>
      <c r="BD73" s="1131"/>
      <c r="BE73" s="1131"/>
      <c r="BF73" s="1131"/>
      <c r="BG73" s="1131"/>
      <c r="BH73" s="1131"/>
      <c r="BI73" s="1131"/>
      <c r="BJ73" s="1131"/>
      <c r="BK73" s="1131"/>
      <c r="BL73" s="1131"/>
      <c r="BM73" s="1131"/>
      <c r="BN73" s="1131"/>
      <c r="BO73" s="1131"/>
      <c r="BP73" s="1132">
        <v>9.3000000000000007</v>
      </c>
      <c r="BQ73" s="1132"/>
      <c r="BR73" s="1132"/>
      <c r="BS73" s="1132"/>
      <c r="BT73" s="1132"/>
      <c r="BU73" s="1132"/>
      <c r="BV73" s="1132"/>
      <c r="BW73" s="1132"/>
      <c r="BX73" s="1132"/>
      <c r="BY73" s="1132"/>
      <c r="BZ73" s="1132"/>
      <c r="CA73" s="1132"/>
      <c r="CB73" s="1132"/>
      <c r="CC73" s="1132"/>
      <c r="CD73" s="1132"/>
      <c r="CE73" s="1132"/>
      <c r="CF73" s="1132"/>
      <c r="CG73" s="1132"/>
      <c r="CH73" s="1132"/>
      <c r="CI73" s="1132"/>
      <c r="CJ73" s="1132"/>
      <c r="CK73" s="1132"/>
      <c r="CL73" s="1132"/>
      <c r="CM73" s="1132"/>
      <c r="CN73" s="1132"/>
      <c r="CO73" s="1132"/>
      <c r="CP73" s="1132"/>
      <c r="CQ73" s="1132"/>
      <c r="CR73" s="1132"/>
      <c r="CS73" s="1132"/>
      <c r="CT73" s="1132"/>
      <c r="CU73" s="1132"/>
      <c r="CV73" s="1132">
        <v>4</v>
      </c>
      <c r="CW73" s="1132"/>
      <c r="CX73" s="1132"/>
      <c r="CY73" s="1132"/>
      <c r="CZ73" s="1132"/>
      <c r="DA73" s="1132"/>
      <c r="DB73" s="1132"/>
      <c r="DC73" s="1132"/>
    </row>
    <row r="74" spans="2:107">
      <c r="B74" s="1102"/>
      <c r="G74" s="1128"/>
      <c r="H74" s="1128"/>
      <c r="I74" s="1128"/>
      <c r="J74" s="1128"/>
      <c r="K74" s="1149"/>
      <c r="L74" s="1149"/>
      <c r="M74" s="1149"/>
      <c r="N74" s="1149"/>
      <c r="AM74" s="1120"/>
      <c r="AN74" s="1131"/>
      <c r="AO74" s="1131"/>
      <c r="AP74" s="1131"/>
      <c r="AQ74" s="1131"/>
      <c r="AR74" s="1131"/>
      <c r="AS74" s="1131"/>
      <c r="AT74" s="1131"/>
      <c r="AU74" s="1131"/>
      <c r="AV74" s="1131"/>
      <c r="AW74" s="1131"/>
      <c r="AX74" s="1131"/>
      <c r="AY74" s="1131"/>
      <c r="AZ74" s="1131"/>
      <c r="BA74" s="1131"/>
      <c r="BB74" s="1131"/>
      <c r="BC74" s="1131"/>
      <c r="BD74" s="1131"/>
      <c r="BE74" s="1131"/>
      <c r="BF74" s="1131"/>
      <c r="BG74" s="1131"/>
      <c r="BH74" s="1131"/>
      <c r="BI74" s="1131"/>
      <c r="BJ74" s="1131"/>
      <c r="BK74" s="1131"/>
      <c r="BL74" s="1131"/>
      <c r="BM74" s="1131"/>
      <c r="BN74" s="1131"/>
      <c r="BO74" s="1131"/>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c r="B75" s="1102"/>
      <c r="G75" s="1128"/>
      <c r="H75" s="1128"/>
      <c r="I75" s="1121"/>
      <c r="J75" s="1121"/>
      <c r="K75" s="1130"/>
      <c r="L75" s="1130"/>
      <c r="M75" s="1130"/>
      <c r="N75" s="1130"/>
      <c r="AM75" s="1120"/>
      <c r="AN75" s="1131"/>
      <c r="AO75" s="1131"/>
      <c r="AP75" s="1131"/>
      <c r="AQ75" s="1131"/>
      <c r="AR75" s="1131"/>
      <c r="AS75" s="1131"/>
      <c r="AT75" s="1131"/>
      <c r="AU75" s="1131"/>
      <c r="AV75" s="1131"/>
      <c r="AW75" s="1131"/>
      <c r="AX75" s="1131"/>
      <c r="AY75" s="1131"/>
      <c r="AZ75" s="1131"/>
      <c r="BA75" s="1131"/>
      <c r="BB75" s="1131" t="s">
        <v>576</v>
      </c>
      <c r="BC75" s="1131"/>
      <c r="BD75" s="1131"/>
      <c r="BE75" s="1131"/>
      <c r="BF75" s="1131"/>
      <c r="BG75" s="1131"/>
      <c r="BH75" s="1131"/>
      <c r="BI75" s="1131"/>
      <c r="BJ75" s="1131"/>
      <c r="BK75" s="1131"/>
      <c r="BL75" s="1131"/>
      <c r="BM75" s="1131"/>
      <c r="BN75" s="1131"/>
      <c r="BO75" s="1131"/>
      <c r="BP75" s="1132">
        <v>10.199999999999999</v>
      </c>
      <c r="BQ75" s="1132"/>
      <c r="BR75" s="1132"/>
      <c r="BS75" s="1132"/>
      <c r="BT75" s="1132"/>
      <c r="BU75" s="1132"/>
      <c r="BV75" s="1132"/>
      <c r="BW75" s="1132"/>
      <c r="BX75" s="1132">
        <v>9.8000000000000007</v>
      </c>
      <c r="BY75" s="1132"/>
      <c r="BZ75" s="1132"/>
      <c r="CA75" s="1132"/>
      <c r="CB75" s="1132"/>
      <c r="CC75" s="1132"/>
      <c r="CD75" s="1132"/>
      <c r="CE75" s="1132"/>
      <c r="CF75" s="1132">
        <v>8.9</v>
      </c>
      <c r="CG75" s="1132"/>
      <c r="CH75" s="1132"/>
      <c r="CI75" s="1132"/>
      <c r="CJ75" s="1132"/>
      <c r="CK75" s="1132"/>
      <c r="CL75" s="1132"/>
      <c r="CM75" s="1132"/>
      <c r="CN75" s="1132">
        <v>8.1</v>
      </c>
      <c r="CO75" s="1132"/>
      <c r="CP75" s="1132"/>
      <c r="CQ75" s="1132"/>
      <c r="CR75" s="1132"/>
      <c r="CS75" s="1132"/>
      <c r="CT75" s="1132"/>
      <c r="CU75" s="1132"/>
      <c r="CV75" s="1132">
        <v>7.7</v>
      </c>
      <c r="CW75" s="1132"/>
      <c r="CX75" s="1132"/>
      <c r="CY75" s="1132"/>
      <c r="CZ75" s="1132"/>
      <c r="DA75" s="1132"/>
      <c r="DB75" s="1132"/>
      <c r="DC75" s="1132"/>
    </row>
    <row r="76" spans="2:107">
      <c r="B76" s="1102"/>
      <c r="G76" s="1128"/>
      <c r="H76" s="1128"/>
      <c r="I76" s="1121"/>
      <c r="J76" s="1121"/>
      <c r="K76" s="1130"/>
      <c r="L76" s="1130"/>
      <c r="M76" s="1130"/>
      <c r="N76" s="1130"/>
      <c r="AM76" s="1120"/>
      <c r="AN76" s="1131"/>
      <c r="AO76" s="1131"/>
      <c r="AP76" s="1131"/>
      <c r="AQ76" s="1131"/>
      <c r="AR76" s="1131"/>
      <c r="AS76" s="1131"/>
      <c r="AT76" s="1131"/>
      <c r="AU76" s="1131"/>
      <c r="AV76" s="1131"/>
      <c r="AW76" s="1131"/>
      <c r="AX76" s="1131"/>
      <c r="AY76" s="1131"/>
      <c r="AZ76" s="1131"/>
      <c r="BA76" s="1131"/>
      <c r="BB76" s="1131"/>
      <c r="BC76" s="1131"/>
      <c r="BD76" s="1131"/>
      <c r="BE76" s="1131"/>
      <c r="BF76" s="1131"/>
      <c r="BG76" s="1131"/>
      <c r="BH76" s="1131"/>
      <c r="BI76" s="1131"/>
      <c r="BJ76" s="1131"/>
      <c r="BK76" s="1131"/>
      <c r="BL76" s="1131"/>
      <c r="BM76" s="1131"/>
      <c r="BN76" s="1131"/>
      <c r="BO76" s="1131"/>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c r="B77" s="1102"/>
      <c r="G77" s="1121"/>
      <c r="H77" s="1121"/>
      <c r="I77" s="1121"/>
      <c r="J77" s="1121"/>
      <c r="K77" s="1149"/>
      <c r="L77" s="1149"/>
      <c r="M77" s="1149"/>
      <c r="N77" s="1149"/>
      <c r="AN77" s="1127" t="s">
        <v>577</v>
      </c>
      <c r="AO77" s="1127"/>
      <c r="AP77" s="1127"/>
      <c r="AQ77" s="1127"/>
      <c r="AR77" s="1127"/>
      <c r="AS77" s="1127"/>
      <c r="AT77" s="1127"/>
      <c r="AU77" s="1127"/>
      <c r="AV77" s="1127"/>
      <c r="AW77" s="1127"/>
      <c r="AX77" s="1127"/>
      <c r="AY77" s="1127"/>
      <c r="AZ77" s="1127"/>
      <c r="BA77" s="1127"/>
      <c r="BB77" s="1131" t="s">
        <v>571</v>
      </c>
      <c r="BC77" s="1131"/>
      <c r="BD77" s="1131"/>
      <c r="BE77" s="1131"/>
      <c r="BF77" s="1131"/>
      <c r="BG77" s="1131"/>
      <c r="BH77" s="1131"/>
      <c r="BI77" s="1131"/>
      <c r="BJ77" s="1131"/>
      <c r="BK77" s="1131"/>
      <c r="BL77" s="1131"/>
      <c r="BM77" s="1131"/>
      <c r="BN77" s="1131"/>
      <c r="BO77" s="1131"/>
      <c r="BP77" s="1132">
        <v>12.2</v>
      </c>
      <c r="BQ77" s="1132"/>
      <c r="BR77" s="1132"/>
      <c r="BS77" s="1132"/>
      <c r="BT77" s="1132"/>
      <c r="BU77" s="1132"/>
      <c r="BV77" s="1132"/>
      <c r="BW77" s="1132"/>
      <c r="BX77" s="1132">
        <v>5</v>
      </c>
      <c r="BY77" s="1132"/>
      <c r="BZ77" s="1132"/>
      <c r="CA77" s="1132"/>
      <c r="CB77" s="1132"/>
      <c r="CC77" s="1132"/>
      <c r="CD77" s="1132"/>
      <c r="CE77" s="1132"/>
      <c r="CF77" s="1132">
        <v>5.4</v>
      </c>
      <c r="CG77" s="1132"/>
      <c r="CH77" s="1132"/>
      <c r="CI77" s="1132"/>
      <c r="CJ77" s="1132"/>
      <c r="CK77" s="1132"/>
      <c r="CL77" s="1132"/>
      <c r="CM77" s="1132"/>
      <c r="CN77" s="1132">
        <v>3.9</v>
      </c>
      <c r="CO77" s="1132"/>
      <c r="CP77" s="1132"/>
      <c r="CQ77" s="1132"/>
      <c r="CR77" s="1132"/>
      <c r="CS77" s="1132"/>
      <c r="CT77" s="1132"/>
      <c r="CU77" s="1132"/>
      <c r="CV77" s="1132">
        <v>0</v>
      </c>
      <c r="CW77" s="1132"/>
      <c r="CX77" s="1132"/>
      <c r="CY77" s="1132"/>
      <c r="CZ77" s="1132"/>
      <c r="DA77" s="1132"/>
      <c r="DB77" s="1132"/>
      <c r="DC77" s="1132"/>
    </row>
    <row r="78" spans="2:107">
      <c r="B78" s="1102"/>
      <c r="G78" s="1121"/>
      <c r="H78" s="1121"/>
      <c r="I78" s="1121"/>
      <c r="J78" s="1121"/>
      <c r="K78" s="1149"/>
      <c r="L78" s="1149"/>
      <c r="M78" s="1149"/>
      <c r="N78" s="1149"/>
      <c r="AN78" s="1127"/>
      <c r="AO78" s="1127"/>
      <c r="AP78" s="1127"/>
      <c r="AQ78" s="1127"/>
      <c r="AR78" s="1127"/>
      <c r="AS78" s="1127"/>
      <c r="AT78" s="1127"/>
      <c r="AU78" s="1127"/>
      <c r="AV78" s="1127"/>
      <c r="AW78" s="1127"/>
      <c r="AX78" s="1127"/>
      <c r="AY78" s="1127"/>
      <c r="AZ78" s="1127"/>
      <c r="BA78" s="1127"/>
      <c r="BB78" s="1131"/>
      <c r="BC78" s="1131"/>
      <c r="BD78" s="1131"/>
      <c r="BE78" s="1131"/>
      <c r="BF78" s="1131"/>
      <c r="BG78" s="1131"/>
      <c r="BH78" s="1131"/>
      <c r="BI78" s="1131"/>
      <c r="BJ78" s="1131"/>
      <c r="BK78" s="1131"/>
      <c r="BL78" s="1131"/>
      <c r="BM78" s="1131"/>
      <c r="BN78" s="1131"/>
      <c r="BO78" s="1131"/>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c r="B79" s="1102"/>
      <c r="G79" s="1121"/>
      <c r="H79" s="1121"/>
      <c r="I79" s="1134"/>
      <c r="J79" s="1134"/>
      <c r="K79" s="1150"/>
      <c r="L79" s="1150"/>
      <c r="M79" s="1150"/>
      <c r="N79" s="1150"/>
      <c r="AN79" s="1127"/>
      <c r="AO79" s="1127"/>
      <c r="AP79" s="1127"/>
      <c r="AQ79" s="1127"/>
      <c r="AR79" s="1127"/>
      <c r="AS79" s="1127"/>
      <c r="AT79" s="1127"/>
      <c r="AU79" s="1127"/>
      <c r="AV79" s="1127"/>
      <c r="AW79" s="1127"/>
      <c r="AX79" s="1127"/>
      <c r="AY79" s="1127"/>
      <c r="AZ79" s="1127"/>
      <c r="BA79" s="1127"/>
      <c r="BB79" s="1131" t="s">
        <v>576</v>
      </c>
      <c r="BC79" s="1131"/>
      <c r="BD79" s="1131"/>
      <c r="BE79" s="1131"/>
      <c r="BF79" s="1131"/>
      <c r="BG79" s="1131"/>
      <c r="BH79" s="1131"/>
      <c r="BI79" s="1131"/>
      <c r="BJ79" s="1131"/>
      <c r="BK79" s="1131"/>
      <c r="BL79" s="1131"/>
      <c r="BM79" s="1131"/>
      <c r="BN79" s="1131"/>
      <c r="BO79" s="1131"/>
      <c r="BP79" s="1132">
        <v>4.8</v>
      </c>
      <c r="BQ79" s="1132"/>
      <c r="BR79" s="1132"/>
      <c r="BS79" s="1132"/>
      <c r="BT79" s="1132"/>
      <c r="BU79" s="1132"/>
      <c r="BV79" s="1132"/>
      <c r="BW79" s="1132"/>
      <c r="BX79" s="1132">
        <v>4.5</v>
      </c>
      <c r="BY79" s="1132"/>
      <c r="BZ79" s="1132"/>
      <c r="CA79" s="1132"/>
      <c r="CB79" s="1132"/>
      <c r="CC79" s="1132"/>
      <c r="CD79" s="1132"/>
      <c r="CE79" s="1132"/>
      <c r="CF79" s="1132">
        <v>4.2</v>
      </c>
      <c r="CG79" s="1132"/>
      <c r="CH79" s="1132"/>
      <c r="CI79" s="1132"/>
      <c r="CJ79" s="1132"/>
      <c r="CK79" s="1132"/>
      <c r="CL79" s="1132"/>
      <c r="CM79" s="1132"/>
      <c r="CN79" s="1132">
        <v>4.2</v>
      </c>
      <c r="CO79" s="1132"/>
      <c r="CP79" s="1132"/>
      <c r="CQ79" s="1132"/>
      <c r="CR79" s="1132"/>
      <c r="CS79" s="1132"/>
      <c r="CT79" s="1132"/>
      <c r="CU79" s="1132"/>
      <c r="CV79" s="1132">
        <v>4.5</v>
      </c>
      <c r="CW79" s="1132"/>
      <c r="CX79" s="1132"/>
      <c r="CY79" s="1132"/>
      <c r="CZ79" s="1132"/>
      <c r="DA79" s="1132"/>
      <c r="DB79" s="1132"/>
      <c r="DC79" s="1132"/>
    </row>
    <row r="80" spans="2:107">
      <c r="B80" s="1102"/>
      <c r="G80" s="1121"/>
      <c r="H80" s="1121"/>
      <c r="I80" s="1134"/>
      <c r="J80" s="1134"/>
      <c r="K80" s="1150"/>
      <c r="L80" s="1150"/>
      <c r="M80" s="1150"/>
      <c r="N80" s="1150"/>
      <c r="AN80" s="1127"/>
      <c r="AO80" s="1127"/>
      <c r="AP80" s="1127"/>
      <c r="AQ80" s="1127"/>
      <c r="AR80" s="1127"/>
      <c r="AS80" s="1127"/>
      <c r="AT80" s="1127"/>
      <c r="AU80" s="1127"/>
      <c r="AV80" s="1127"/>
      <c r="AW80" s="1127"/>
      <c r="AX80" s="1127"/>
      <c r="AY80" s="1127"/>
      <c r="AZ80" s="1127"/>
      <c r="BA80" s="1127"/>
      <c r="BB80" s="1131"/>
      <c r="BC80" s="1131"/>
      <c r="BD80" s="1131"/>
      <c r="BE80" s="1131"/>
      <c r="BF80" s="1131"/>
      <c r="BG80" s="1131"/>
      <c r="BH80" s="1131"/>
      <c r="BI80" s="1131"/>
      <c r="BJ80" s="1131"/>
      <c r="BK80" s="1131"/>
      <c r="BL80" s="1131"/>
      <c r="BM80" s="1131"/>
      <c r="BN80" s="1131"/>
      <c r="BO80" s="1131"/>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c r="B81" s="1102"/>
    </row>
    <row r="82" spans="2:109" ht="17.25">
      <c r="B82" s="1102"/>
      <c r="K82" s="1151"/>
      <c r="L82" s="1151"/>
      <c r="M82" s="1151"/>
      <c r="N82" s="1151"/>
      <c r="AQ82" s="1151"/>
      <c r="AR82" s="1151"/>
      <c r="AS82" s="1151"/>
      <c r="AT82" s="1151"/>
      <c r="BC82" s="1151"/>
      <c r="BD82" s="1151"/>
      <c r="BE82" s="1151"/>
      <c r="BF82" s="1151"/>
      <c r="BO82" s="1151"/>
      <c r="BP82" s="1151"/>
      <c r="BQ82" s="1151"/>
      <c r="BR82" s="1151"/>
      <c r="CA82" s="1151"/>
      <c r="CB82" s="1151"/>
      <c r="CC82" s="1151"/>
      <c r="CD82" s="1151"/>
      <c r="CM82" s="1151"/>
      <c r="CN82" s="1151"/>
      <c r="CO82" s="1151"/>
      <c r="CP82" s="1151"/>
      <c r="CY82" s="1151"/>
      <c r="CZ82" s="1151"/>
      <c r="DA82" s="1151"/>
      <c r="DB82" s="1151"/>
      <c r="DC82" s="1151"/>
    </row>
    <row r="83" spans="2:109">
      <c r="B83" s="1104"/>
      <c r="C83" s="1105"/>
      <c r="D83" s="1105"/>
      <c r="E83" s="1105"/>
      <c r="F83" s="1105"/>
      <c r="G83" s="1105"/>
      <c r="H83" s="1105"/>
      <c r="I83" s="1105"/>
      <c r="J83" s="1105"/>
      <c r="K83" s="1105"/>
      <c r="L83" s="1105"/>
      <c r="M83" s="1105"/>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5"/>
      <c r="AK83" s="1105"/>
      <c r="AL83" s="1105"/>
      <c r="AM83" s="1105"/>
      <c r="AN83" s="1105"/>
      <c r="AO83" s="1105"/>
      <c r="AP83" s="1105"/>
      <c r="AQ83" s="1105"/>
      <c r="AR83" s="1105"/>
      <c r="AS83" s="1105"/>
      <c r="AT83" s="1105"/>
      <c r="AU83" s="1105"/>
      <c r="AV83" s="1105"/>
      <c r="AW83" s="1105"/>
      <c r="AX83" s="1105"/>
      <c r="AY83" s="1105"/>
      <c r="AZ83" s="1105"/>
      <c r="BA83" s="1105"/>
      <c r="BB83" s="1105"/>
      <c r="BC83" s="1105"/>
      <c r="BD83" s="1105"/>
      <c r="BE83" s="1105"/>
      <c r="BF83" s="1105"/>
      <c r="BG83" s="1105"/>
      <c r="BH83" s="1105"/>
      <c r="BI83" s="1105"/>
      <c r="BJ83" s="1105"/>
      <c r="BK83" s="1105"/>
      <c r="BL83" s="1105"/>
      <c r="BM83" s="1105"/>
      <c r="BN83" s="1105"/>
      <c r="BO83" s="1105"/>
      <c r="BP83" s="1105"/>
      <c r="BQ83" s="1105"/>
      <c r="BR83" s="1105"/>
      <c r="BS83" s="1105"/>
      <c r="BT83" s="1105"/>
      <c r="BU83" s="1105"/>
      <c r="BV83" s="1105"/>
      <c r="BW83" s="1105"/>
      <c r="BX83" s="1105"/>
      <c r="BY83" s="1105"/>
      <c r="BZ83" s="1105"/>
      <c r="CA83" s="1105"/>
      <c r="CB83" s="1105"/>
      <c r="CC83" s="1105"/>
      <c r="CD83" s="1105"/>
      <c r="CE83" s="1105"/>
      <c r="CF83" s="1105"/>
      <c r="CG83" s="1105"/>
      <c r="CH83" s="1105"/>
      <c r="CI83" s="1105"/>
      <c r="CJ83" s="1105"/>
      <c r="CK83" s="1105"/>
      <c r="CL83" s="1105"/>
      <c r="CM83" s="1105"/>
      <c r="CN83" s="1105"/>
      <c r="CO83" s="1105"/>
      <c r="CP83" s="1105"/>
      <c r="CQ83" s="1105"/>
      <c r="CR83" s="1105"/>
      <c r="CS83" s="1105"/>
      <c r="CT83" s="1105"/>
      <c r="CU83" s="1105"/>
      <c r="CV83" s="1105"/>
      <c r="CW83" s="1105"/>
      <c r="CX83" s="1105"/>
      <c r="CY83" s="1105"/>
      <c r="CZ83" s="1105"/>
      <c r="DA83" s="1105"/>
      <c r="DB83" s="1105"/>
      <c r="DC83" s="1105"/>
      <c r="DD83" s="1106"/>
    </row>
    <row r="84" spans="2:109">
      <c r="DD84" s="1095"/>
      <c r="DE84" s="1095"/>
    </row>
    <row r="85" spans="2:109">
      <c r="DD85" s="1095"/>
      <c r="DE85" s="1095"/>
    </row>
  </sheetData>
  <sheetProtection algorithmName="SHA-512" hashValue="y0C+zS1G2iuiIkp93CdPMtvzEmH/QAnKS0MlC52jWFHKaJq1eqVUFBgKe5fnYwjoMVlcJ82Fn9aGQtaBKmmbzA==" saltValue="5Q0YN0+rXJYUyKg6YTtF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4"/>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1152" customWidth="1"/>
    <col min="35" max="122" width="2.5" style="1097" customWidth="1"/>
    <col min="123" max="16384" width="2.5" style="1097" hidden="1"/>
  </cols>
  <sheetData>
    <row r="1" spans="1:34" ht="13.5" customHeight="1">
      <c r="A1" s="1097"/>
      <c r="B1" s="1097"/>
      <c r="C1" s="1097"/>
      <c r="D1" s="1097"/>
      <c r="E1" s="1097"/>
      <c r="F1" s="1097"/>
      <c r="G1" s="1097"/>
      <c r="H1" s="1097"/>
      <c r="I1" s="1097"/>
      <c r="J1" s="1097"/>
      <c r="K1" s="1097"/>
      <c r="L1" s="1097"/>
      <c r="M1" s="1097"/>
      <c r="N1" s="1097"/>
      <c r="O1" s="1097"/>
      <c r="P1" s="1097"/>
      <c r="Q1" s="1097"/>
      <c r="R1" s="1097"/>
      <c r="S1" s="1097"/>
      <c r="T1" s="1097"/>
      <c r="U1" s="1097"/>
      <c r="V1" s="1097"/>
      <c r="W1" s="1097"/>
      <c r="X1" s="1097"/>
      <c r="Y1" s="1097"/>
      <c r="Z1" s="1097"/>
      <c r="AA1" s="1097"/>
      <c r="AB1" s="1097"/>
      <c r="AC1" s="1097"/>
      <c r="AD1" s="1097"/>
      <c r="AE1" s="1097"/>
      <c r="AF1" s="1097"/>
      <c r="AG1" s="1097"/>
      <c r="AH1" s="1097"/>
    </row>
    <row r="2" spans="1:34">
      <c r="S2" s="1097"/>
      <c r="AH2" s="1097"/>
    </row>
    <row r="3" spans="1:34">
      <c r="C3" s="1097"/>
      <c r="D3" s="1097"/>
      <c r="E3" s="1097"/>
      <c r="F3" s="1097"/>
      <c r="G3" s="1097"/>
      <c r="H3" s="1097"/>
      <c r="I3" s="1097"/>
      <c r="J3" s="1097"/>
      <c r="K3" s="1097"/>
      <c r="L3" s="1097"/>
      <c r="M3" s="1097"/>
      <c r="N3" s="1097"/>
      <c r="O3" s="1097"/>
      <c r="P3" s="1097"/>
      <c r="Q3" s="1097"/>
      <c r="R3" s="1097"/>
      <c r="S3" s="1097"/>
      <c r="U3" s="1097"/>
      <c r="V3" s="1097"/>
      <c r="W3" s="1097"/>
      <c r="X3" s="1097"/>
      <c r="Y3" s="1097"/>
      <c r="Z3" s="1097"/>
      <c r="AA3" s="1097"/>
      <c r="AB3" s="1097"/>
      <c r="AC3" s="1097"/>
      <c r="AD3" s="1097"/>
      <c r="AE3" s="1097"/>
      <c r="AF3" s="1097"/>
      <c r="AG3" s="1097"/>
      <c r="AH3" s="1097"/>
    </row>
    <row r="4" spans="1:34"/>
    <row r="5" spans="1:34"/>
    <row r="6" spans="1:34"/>
    <row r="7" spans="1:34"/>
    <row r="8" spans="1:34"/>
    <row r="9" spans="1:34">
      <c r="AH9" s="1097"/>
    </row>
    <row r="10" spans="1:34"/>
    <row r="11" spans="1:34"/>
    <row r="12" spans="1:34"/>
    <row r="13" spans="1:34"/>
    <row r="14" spans="1:34"/>
    <row r="15" spans="1:34"/>
    <row r="16" spans="1:34"/>
    <row r="17" spans="12:34">
      <c r="AH17" s="1097"/>
    </row>
    <row r="18" spans="12:34"/>
    <row r="19" spans="12:34"/>
    <row r="20" spans="12:34">
      <c r="AH20" s="1097"/>
    </row>
    <row r="21" spans="12:34">
      <c r="AH21" s="1097"/>
    </row>
    <row r="22" spans="12:34"/>
    <row r="23" spans="12:34"/>
    <row r="24" spans="12:34">
      <c r="Q24" s="1097"/>
    </row>
    <row r="25" spans="12:34"/>
    <row r="26" spans="12:34"/>
    <row r="27" spans="12:34"/>
    <row r="28" spans="12:34">
      <c r="O28" s="1097"/>
      <c r="T28" s="1097"/>
      <c r="AH28" s="1097"/>
    </row>
    <row r="29" spans="12:34"/>
    <row r="30" spans="12:34"/>
    <row r="31" spans="12:34">
      <c r="Q31" s="1097"/>
    </row>
    <row r="32" spans="12:34">
      <c r="L32" s="1097"/>
    </row>
    <row r="33" spans="2:34">
      <c r="C33" s="1097"/>
      <c r="E33" s="1097"/>
      <c r="G33" s="1097"/>
      <c r="I33" s="1097"/>
      <c r="X33" s="1097"/>
    </row>
    <row r="34" spans="2:34">
      <c r="B34" s="1097"/>
      <c r="P34" s="1097"/>
      <c r="R34" s="1097"/>
      <c r="T34" s="1097"/>
    </row>
    <row r="35" spans="2:34">
      <c r="D35" s="1097"/>
      <c r="W35" s="1097"/>
      <c r="AC35" s="1097"/>
      <c r="AD35" s="1097"/>
      <c r="AE35" s="1097"/>
      <c r="AF35" s="1097"/>
      <c r="AG35" s="1097"/>
      <c r="AH35" s="1097"/>
    </row>
    <row r="36" spans="2:34">
      <c r="H36" s="1097"/>
      <c r="J36" s="1097"/>
      <c r="K36" s="1097"/>
      <c r="M36" s="1097"/>
      <c r="Y36" s="1097"/>
      <c r="Z36" s="1097"/>
      <c r="AA36" s="1097"/>
      <c r="AB36" s="1097"/>
      <c r="AC36" s="1097"/>
      <c r="AD36" s="1097"/>
      <c r="AE36" s="1097"/>
      <c r="AF36" s="1097"/>
      <c r="AG36" s="1097"/>
      <c r="AH36" s="1097"/>
    </row>
    <row r="37" spans="2:34">
      <c r="AH37" s="1097"/>
    </row>
    <row r="38" spans="2:34">
      <c r="AG38" s="1097"/>
      <c r="AH38" s="1097"/>
    </row>
    <row r="39" spans="2:34"/>
    <row r="40" spans="2:34">
      <c r="X40" s="1097"/>
    </row>
    <row r="41" spans="2:34">
      <c r="R41" s="1097"/>
    </row>
    <row r="42" spans="2:34">
      <c r="W42" s="1097"/>
    </row>
    <row r="43" spans="2:34">
      <c r="Y43" s="1097"/>
      <c r="Z43" s="1097"/>
      <c r="AA43" s="1097"/>
      <c r="AB43" s="1097"/>
      <c r="AC43" s="1097"/>
      <c r="AD43" s="1097"/>
      <c r="AE43" s="1097"/>
      <c r="AF43" s="1097"/>
      <c r="AG43" s="1097"/>
      <c r="AH43" s="1097"/>
    </row>
    <row r="44" spans="2:34">
      <c r="AH44" s="1097"/>
    </row>
    <row r="45" spans="2:34">
      <c r="X45" s="1097"/>
    </row>
    <row r="46" spans="2:34"/>
    <row r="47" spans="2:34"/>
    <row r="48" spans="2:34">
      <c r="W48" s="1097"/>
      <c r="Y48" s="1097"/>
      <c r="Z48" s="1097"/>
      <c r="AA48" s="1097"/>
      <c r="AB48" s="1097"/>
      <c r="AC48" s="1097"/>
      <c r="AD48" s="1097"/>
      <c r="AE48" s="1097"/>
      <c r="AF48" s="1097"/>
      <c r="AG48" s="1097"/>
      <c r="AH48" s="1097"/>
    </row>
    <row r="49" spans="28:34"/>
    <row r="50" spans="28:34">
      <c r="AE50" s="1097"/>
      <c r="AF50" s="1097"/>
      <c r="AG50" s="1097"/>
      <c r="AH50" s="1097"/>
    </row>
    <row r="51" spans="28:34">
      <c r="AC51" s="1097"/>
      <c r="AD51" s="1097"/>
      <c r="AE51" s="1097"/>
      <c r="AF51" s="1097"/>
      <c r="AG51" s="1097"/>
      <c r="AH51" s="1097"/>
    </row>
    <row r="52" spans="28:34"/>
    <row r="53" spans="28:34">
      <c r="AF53" s="1097"/>
      <c r="AG53" s="1097"/>
      <c r="AH53" s="1097"/>
    </row>
    <row r="54" spans="28:34">
      <c r="AH54" s="1097"/>
    </row>
    <row r="55" spans="28:34"/>
    <row r="56" spans="28:34">
      <c r="AB56" s="1097"/>
      <c r="AC56" s="1097"/>
      <c r="AD56" s="1097"/>
      <c r="AE56" s="1097"/>
      <c r="AF56" s="1097"/>
      <c r="AG56" s="1097"/>
      <c r="AH56" s="1097"/>
    </row>
    <row r="57" spans="28:34">
      <c r="AH57" s="1097"/>
    </row>
    <row r="58" spans="28:34">
      <c r="AH58" s="1097"/>
    </row>
    <row r="59" spans="28:34"/>
    <row r="60" spans="28:34"/>
    <row r="61" spans="28:34"/>
    <row r="62" spans="28:34"/>
    <row r="63" spans="28:34">
      <c r="AH63" s="1097"/>
    </row>
    <row r="64" spans="28:34">
      <c r="AG64" s="1097"/>
      <c r="AH64" s="1097"/>
    </row>
    <row r="65" spans="28:34"/>
    <row r="66" spans="28:34"/>
    <row r="67" spans="28:34"/>
    <row r="68" spans="28:34">
      <c r="AB68" s="1097"/>
      <c r="AC68" s="1097"/>
      <c r="AD68" s="1097"/>
      <c r="AE68" s="1097"/>
      <c r="AF68" s="1097"/>
      <c r="AG68" s="1097"/>
      <c r="AH68" s="1097"/>
    </row>
    <row r="69" spans="28:34">
      <c r="AF69" s="1097"/>
      <c r="AG69" s="1097"/>
      <c r="AH69" s="1097"/>
    </row>
    <row r="70" spans="28:34"/>
    <row r="71" spans="28:34"/>
    <row r="72" spans="28:34"/>
    <row r="73" spans="28:34"/>
    <row r="74" spans="28:34"/>
    <row r="75" spans="28:34">
      <c r="AH75" s="1097"/>
    </row>
    <row r="76" spans="28:34">
      <c r="AF76" s="1097"/>
      <c r="AG76" s="1097"/>
      <c r="AH76" s="1097"/>
    </row>
    <row r="77" spans="28:34">
      <c r="AG77" s="1097"/>
      <c r="AH77" s="1097"/>
    </row>
    <row r="78" spans="28:34"/>
    <row r="79" spans="28:34"/>
    <row r="80" spans="28:34"/>
    <row r="81" spans="25:34"/>
    <row r="82" spans="25:34">
      <c r="Y82" s="1097"/>
    </row>
    <row r="83" spans="25:34">
      <c r="Y83" s="1097"/>
      <c r="Z83" s="1097"/>
      <c r="AA83" s="1097"/>
      <c r="AB83" s="1097"/>
      <c r="AC83" s="1097"/>
      <c r="AD83" s="1097"/>
      <c r="AE83" s="1097"/>
      <c r="AF83" s="1097"/>
      <c r="AG83" s="1097"/>
      <c r="AH83" s="1097"/>
    </row>
    <row r="84" spans="25:34"/>
    <row r="85" spans="25:34"/>
    <row r="86" spans="25:34"/>
    <row r="87" spans="25:34"/>
    <row r="88" spans="25:34">
      <c r="AH88" s="1097"/>
    </row>
    <row r="89" spans="25:34"/>
    <row r="90" spans="25:34"/>
    <row r="91" spans="25:34"/>
    <row r="92" spans="25:34" ht="13.5" customHeight="1"/>
    <row r="93" spans="25:34" ht="13.5" customHeight="1"/>
    <row r="94" spans="25:34" ht="13.5" customHeight="1">
      <c r="AF94" s="1097"/>
      <c r="AG94" s="1097"/>
      <c r="AH94" s="1097"/>
    </row>
    <row r="95" spans="25:34" ht="13.5" customHeight="1">
      <c r="AH95" s="1097"/>
    </row>
    <row r="96" spans="25:34" ht="13.5" customHeight="1"/>
    <row r="97" spans="33:34" ht="13.5" customHeight="1"/>
    <row r="98" spans="33:34" ht="13.5" customHeight="1"/>
    <row r="99" spans="33:34" ht="13.5" customHeight="1"/>
    <row r="100" spans="33:34" ht="13.5" customHeight="1"/>
    <row r="101" spans="33:34" ht="13.5" customHeight="1">
      <c r="AH101" s="1097"/>
    </row>
    <row r="102" spans="33:34" ht="13.5" customHeight="1"/>
    <row r="103" spans="33:34" ht="13.5" customHeight="1"/>
    <row r="104" spans="33:34" ht="13.5" customHeight="1">
      <c r="AG104" s="1097"/>
      <c r="AH104" s="109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097"/>
    </row>
    <row r="117" spans="34:122" ht="13.5" customHeight="1"/>
    <row r="118" spans="34:122" ht="13.5" customHeight="1"/>
    <row r="119" spans="34:122" ht="13.5" customHeight="1"/>
    <row r="120" spans="34:122" ht="13.5" customHeight="1">
      <c r="AH120" s="1097"/>
    </row>
    <row r="121" spans="34:122" ht="13.5" customHeight="1">
      <c r="AH121" s="1097"/>
    </row>
    <row r="122" spans="34:122" ht="13.5" customHeight="1"/>
    <row r="123" spans="34:122" ht="13.5" customHeight="1"/>
    <row r="124" spans="34:122" ht="13.5" customHeight="1"/>
    <row r="125" spans="34:122" ht="13.5" customHeight="1">
      <c r="DR125" s="1097" t="s">
        <v>578</v>
      </c>
    </row>
  </sheetData>
  <sheetProtection algorithmName="SHA-512" hashValue="RDHQklnOswpPp5jKkK5FfaxFVLoWgchopBIUD5x7Ad3FuOXGWnLWMndnG1sCYHpFqghA8ck1unQMVCcdpkS04Q==" saltValue="zgyUVlM7gZ3RqPKTocfRxw==" spinCount="100000" sheet="1" objects="1" scenarios="1"/>
  <dataConsolidate/>
  <phoneticPr fontId="44"/>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1152" customWidth="1"/>
    <col min="35" max="122" width="2.5" style="1097" customWidth="1"/>
    <col min="123" max="16384" width="2.5" style="1097" hidden="1"/>
  </cols>
  <sheetData>
    <row r="1" spans="2:34" ht="13.5" customHeight="1">
      <c r="B1" s="1097"/>
      <c r="C1" s="1097"/>
      <c r="D1" s="1097"/>
      <c r="E1" s="1097"/>
      <c r="F1" s="1097"/>
      <c r="G1" s="1097"/>
      <c r="H1" s="1097"/>
      <c r="I1" s="1097"/>
      <c r="J1" s="1097"/>
      <c r="K1" s="1097"/>
      <c r="L1" s="1097"/>
      <c r="M1" s="1097"/>
      <c r="N1" s="1097"/>
      <c r="O1" s="1097"/>
      <c r="P1" s="1097"/>
      <c r="Q1" s="1097"/>
      <c r="R1" s="1097"/>
      <c r="S1" s="1097"/>
      <c r="T1" s="1097"/>
      <c r="U1" s="1097"/>
      <c r="V1" s="1097"/>
      <c r="W1" s="1097"/>
      <c r="X1" s="1097"/>
      <c r="Y1" s="1097"/>
      <c r="Z1" s="1097"/>
      <c r="AA1" s="1097"/>
      <c r="AB1" s="1097"/>
      <c r="AC1" s="1097"/>
      <c r="AD1" s="1097"/>
      <c r="AE1" s="1097"/>
      <c r="AF1" s="1097"/>
      <c r="AG1" s="1097"/>
      <c r="AH1" s="1097"/>
    </row>
    <row r="2" spans="2:34">
      <c r="S2" s="1097"/>
      <c r="AH2" s="1097"/>
    </row>
    <row r="3" spans="2:34">
      <c r="C3" s="1097"/>
      <c r="D3" s="1097"/>
      <c r="E3" s="1097"/>
      <c r="F3" s="1097"/>
      <c r="G3" s="1097"/>
      <c r="H3" s="1097"/>
      <c r="I3" s="1097"/>
      <c r="J3" s="1097"/>
      <c r="K3" s="1097"/>
      <c r="L3" s="1097"/>
      <c r="M3" s="1097"/>
      <c r="N3" s="1097"/>
      <c r="O3" s="1097"/>
      <c r="P3" s="1097"/>
      <c r="Q3" s="1097"/>
      <c r="R3" s="1097"/>
      <c r="S3" s="1097"/>
      <c r="U3" s="1097"/>
      <c r="V3" s="1097"/>
      <c r="W3" s="1097"/>
      <c r="X3" s="1097"/>
      <c r="Y3" s="1097"/>
      <c r="Z3" s="1097"/>
      <c r="AA3" s="1097"/>
      <c r="AB3" s="1097"/>
      <c r="AC3" s="1097"/>
      <c r="AD3" s="1097"/>
      <c r="AE3" s="1097"/>
      <c r="AF3" s="1097"/>
      <c r="AG3" s="1097"/>
      <c r="AH3" s="1097"/>
    </row>
    <row r="4" spans="2:34"/>
    <row r="5" spans="2:34"/>
    <row r="6" spans="2:34"/>
    <row r="7" spans="2:34"/>
    <row r="8" spans="2:34"/>
    <row r="9" spans="2:34">
      <c r="AH9" s="1097"/>
    </row>
    <row r="10" spans="2:34"/>
    <row r="11" spans="2:34"/>
    <row r="12" spans="2:34"/>
    <row r="13" spans="2:34"/>
    <row r="14" spans="2:34"/>
    <row r="15" spans="2:34"/>
    <row r="16" spans="2:34"/>
    <row r="17" spans="12:34">
      <c r="AH17" s="1097"/>
    </row>
    <row r="18" spans="12:34"/>
    <row r="19" spans="12:34"/>
    <row r="20" spans="12:34">
      <c r="AH20" s="1097"/>
    </row>
    <row r="21" spans="12:34">
      <c r="AH21" s="1097"/>
    </row>
    <row r="22" spans="12:34"/>
    <row r="23" spans="12:34"/>
    <row r="24" spans="12:34">
      <c r="Q24" s="1097"/>
    </row>
    <row r="25" spans="12:34"/>
    <row r="26" spans="12:34"/>
    <row r="27" spans="12:34"/>
    <row r="28" spans="12:34">
      <c r="O28" s="1097"/>
      <c r="T28" s="1097"/>
      <c r="AH28" s="1097"/>
    </row>
    <row r="29" spans="12:34"/>
    <row r="30" spans="12:34"/>
    <row r="31" spans="12:34">
      <c r="Q31" s="1097"/>
    </row>
    <row r="32" spans="12:34">
      <c r="L32" s="1097"/>
    </row>
    <row r="33" spans="2:34">
      <c r="C33" s="1097"/>
      <c r="E33" s="1097"/>
      <c r="G33" s="1097"/>
      <c r="I33" s="1097"/>
      <c r="X33" s="1097"/>
    </row>
    <row r="34" spans="2:34">
      <c r="B34" s="1097"/>
      <c r="P34" s="1097"/>
      <c r="R34" s="1097"/>
      <c r="T34" s="1097"/>
    </row>
    <row r="35" spans="2:34">
      <c r="D35" s="1097"/>
      <c r="W35" s="1097"/>
      <c r="AC35" s="1097"/>
      <c r="AD35" s="1097"/>
      <c r="AE35" s="1097"/>
      <c r="AF35" s="1097"/>
      <c r="AG35" s="1097"/>
      <c r="AH35" s="1097"/>
    </row>
    <row r="36" spans="2:34">
      <c r="H36" s="1097"/>
      <c r="J36" s="1097"/>
      <c r="K36" s="1097"/>
      <c r="M36" s="1097"/>
      <c r="Y36" s="1097"/>
      <c r="Z36" s="1097"/>
      <c r="AA36" s="1097"/>
      <c r="AB36" s="1097"/>
      <c r="AC36" s="1097"/>
      <c r="AD36" s="1097"/>
      <c r="AE36" s="1097"/>
      <c r="AF36" s="1097"/>
      <c r="AG36" s="1097"/>
      <c r="AH36" s="1097"/>
    </row>
    <row r="37" spans="2:34">
      <c r="AH37" s="1097"/>
    </row>
    <row r="38" spans="2:34">
      <c r="AG38" s="1097"/>
      <c r="AH38" s="1097"/>
    </row>
    <row r="39" spans="2:34"/>
    <row r="40" spans="2:34">
      <c r="X40" s="1097"/>
    </row>
    <row r="41" spans="2:34">
      <c r="R41" s="1097"/>
    </row>
    <row r="42" spans="2:34">
      <c r="W42" s="1097"/>
    </row>
    <row r="43" spans="2:34">
      <c r="Y43" s="1097"/>
      <c r="Z43" s="1097"/>
      <c r="AA43" s="1097"/>
      <c r="AB43" s="1097"/>
      <c r="AC43" s="1097"/>
      <c r="AD43" s="1097"/>
      <c r="AE43" s="1097"/>
      <c r="AF43" s="1097"/>
      <c r="AG43" s="1097"/>
      <c r="AH43" s="1097"/>
    </row>
    <row r="44" spans="2:34">
      <c r="AH44" s="1097"/>
    </row>
    <row r="45" spans="2:34">
      <c r="X45" s="1097"/>
    </row>
    <row r="46" spans="2:34"/>
    <row r="47" spans="2:34"/>
    <row r="48" spans="2:34">
      <c r="W48" s="1097"/>
      <c r="Y48" s="1097"/>
      <c r="Z48" s="1097"/>
      <c r="AA48" s="1097"/>
      <c r="AB48" s="1097"/>
      <c r="AC48" s="1097"/>
      <c r="AD48" s="1097"/>
      <c r="AE48" s="1097"/>
      <c r="AF48" s="1097"/>
      <c r="AG48" s="1097"/>
      <c r="AH48" s="1097"/>
    </row>
    <row r="49" spans="28:34"/>
    <row r="50" spans="28:34">
      <c r="AE50" s="1097"/>
      <c r="AF50" s="1097"/>
      <c r="AG50" s="1097"/>
      <c r="AH50" s="1097"/>
    </row>
    <row r="51" spans="28:34">
      <c r="AC51" s="1097"/>
      <c r="AD51" s="1097"/>
      <c r="AE51" s="1097"/>
      <c r="AF51" s="1097"/>
      <c r="AG51" s="1097"/>
      <c r="AH51" s="1097"/>
    </row>
    <row r="52" spans="28:34"/>
    <row r="53" spans="28:34">
      <c r="AF53" s="1097"/>
      <c r="AG53" s="1097"/>
      <c r="AH53" s="1097"/>
    </row>
    <row r="54" spans="28:34">
      <c r="AH54" s="1097"/>
    </row>
    <row r="55" spans="28:34"/>
    <row r="56" spans="28:34">
      <c r="AB56" s="1097"/>
      <c r="AC56" s="1097"/>
      <c r="AD56" s="1097"/>
      <c r="AE56" s="1097"/>
      <c r="AF56" s="1097"/>
      <c r="AG56" s="1097"/>
      <c r="AH56" s="1097"/>
    </row>
    <row r="57" spans="28:34">
      <c r="AH57" s="1097"/>
    </row>
    <row r="58" spans="28:34">
      <c r="AH58" s="1097"/>
    </row>
    <row r="59" spans="28:34">
      <c r="AG59" s="1097"/>
      <c r="AH59" s="1097"/>
    </row>
    <row r="60" spans="28:34"/>
    <row r="61" spans="28:34"/>
    <row r="62" spans="28:34"/>
    <row r="63" spans="28:34">
      <c r="AH63" s="1097"/>
    </row>
    <row r="64" spans="28:34">
      <c r="AG64" s="1097"/>
      <c r="AH64" s="1097"/>
    </row>
    <row r="65" spans="28:34"/>
    <row r="66" spans="28:34"/>
    <row r="67" spans="28:34"/>
    <row r="68" spans="28:34">
      <c r="AB68" s="1097"/>
      <c r="AC68" s="1097"/>
      <c r="AD68" s="1097"/>
      <c r="AE68" s="1097"/>
      <c r="AF68" s="1097"/>
      <c r="AG68" s="1097"/>
      <c r="AH68" s="1097"/>
    </row>
    <row r="69" spans="28:34">
      <c r="AF69" s="1097"/>
      <c r="AG69" s="1097"/>
      <c r="AH69" s="1097"/>
    </row>
    <row r="70" spans="28:34"/>
    <row r="71" spans="28:34"/>
    <row r="72" spans="28:34"/>
    <row r="73" spans="28:34"/>
    <row r="74" spans="28:34"/>
    <row r="75" spans="28:34">
      <c r="AH75" s="1097"/>
    </row>
    <row r="76" spans="28:34">
      <c r="AF76" s="1097"/>
      <c r="AG76" s="1097"/>
      <c r="AH76" s="1097"/>
    </row>
    <row r="77" spans="28:34">
      <c r="AG77" s="1097"/>
      <c r="AH77" s="1097"/>
    </row>
    <row r="78" spans="28:34"/>
    <row r="79" spans="28:34"/>
    <row r="80" spans="28:34"/>
    <row r="81" spans="25:34"/>
    <row r="82" spans="25:34">
      <c r="Y82" s="1097"/>
    </row>
    <row r="83" spans="25:34">
      <c r="Y83" s="1097"/>
      <c r="Z83" s="1097"/>
      <c r="AA83" s="1097"/>
      <c r="AB83" s="1097"/>
      <c r="AC83" s="1097"/>
      <c r="AD83" s="1097"/>
      <c r="AE83" s="1097"/>
      <c r="AF83" s="1097"/>
      <c r="AG83" s="1097"/>
      <c r="AH83" s="1097"/>
    </row>
    <row r="84" spans="25:34"/>
    <row r="85" spans="25:34"/>
    <row r="86" spans="25:34"/>
    <row r="87" spans="25:34"/>
    <row r="88" spans="25:34">
      <c r="AH88" s="1097"/>
    </row>
    <row r="89" spans="25:34"/>
    <row r="90" spans="25:34"/>
    <row r="91" spans="25:34"/>
    <row r="92" spans="25:34" ht="13.5" customHeight="1"/>
    <row r="93" spans="25:34" ht="13.5" customHeight="1"/>
    <row r="94" spans="25:34" ht="13.5" customHeight="1">
      <c r="AF94" s="1097"/>
      <c r="AG94" s="1097"/>
      <c r="AH94" s="1097"/>
    </row>
    <row r="95" spans="25:34" ht="13.5" customHeight="1">
      <c r="AH95" s="1097"/>
    </row>
    <row r="96" spans="25:34" ht="13.5" customHeight="1"/>
    <row r="97" spans="33:34" ht="13.5" customHeight="1"/>
    <row r="98" spans="33:34" ht="13.5" customHeight="1"/>
    <row r="99" spans="33:34" ht="13.5" customHeight="1"/>
    <row r="100" spans="33:34" ht="13.5" customHeight="1"/>
    <row r="101" spans="33:34" ht="13.5" customHeight="1">
      <c r="AH101" s="1097"/>
    </row>
    <row r="102" spans="33:34" ht="13.5" customHeight="1"/>
    <row r="103" spans="33:34" ht="13.5" customHeight="1"/>
    <row r="104" spans="33:34" ht="13.5" customHeight="1">
      <c r="AG104" s="1097"/>
      <c r="AH104" s="109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097"/>
    </row>
    <row r="117" spans="34:122" ht="13.5" customHeight="1"/>
    <row r="118" spans="34:122" ht="13.5" customHeight="1"/>
    <row r="119" spans="34:122" ht="13.5" customHeight="1"/>
    <row r="120" spans="34:122" ht="13.5" customHeight="1">
      <c r="AH120" s="1097"/>
    </row>
    <row r="121" spans="34:122" ht="13.5" customHeight="1">
      <c r="AH121" s="1097"/>
    </row>
    <row r="122" spans="34:122" ht="13.5" customHeight="1"/>
    <row r="123" spans="34:122" ht="13.5" customHeight="1"/>
    <row r="124" spans="34:122" ht="13.5" customHeight="1"/>
    <row r="125" spans="34:122" ht="13.5" customHeight="1">
      <c r="DR125" s="1097" t="s">
        <v>578</v>
      </c>
    </row>
  </sheetData>
  <sheetProtection algorithmName="SHA-512" hashValue="0/c2wyYG83BmuBW6j0xxSc9gtQt7Xgyrghdj1qkfywBnksTJrp9yGFMQCrrE2MkwkhyX5K67MbqvMS5PPXQMgw==" saltValue="Md4hJQFD742V5Fb1eWs+NA==" spinCount="100000" sheet="1" objects="1" scenarios="1"/>
  <dataConsolidate/>
  <phoneticPr fontId="44"/>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75" customWidth="1"/>
    <col min="2" max="8" width="13.375" style="275" customWidth="1"/>
    <col min="9" max="16384" width="11.125" style="275"/>
  </cols>
  <sheetData>
    <row r="1" spans="1:8">
      <c r="A1" s="83"/>
      <c r="B1" s="89"/>
      <c r="C1" s="93"/>
      <c r="D1" s="99"/>
      <c r="E1" s="109"/>
      <c r="F1" s="109"/>
      <c r="G1" s="109"/>
      <c r="H1" s="143"/>
    </row>
    <row r="2" spans="1:8">
      <c r="A2" s="84"/>
      <c r="B2" s="90"/>
      <c r="C2" s="282"/>
      <c r="D2" s="100" t="s">
        <v>83</v>
      </c>
      <c r="E2" s="110"/>
      <c r="F2" s="290" t="s">
        <v>422</v>
      </c>
      <c r="G2" s="134"/>
      <c r="H2" s="144"/>
    </row>
    <row r="3" spans="1:8">
      <c r="A3" s="100" t="s">
        <v>208</v>
      </c>
      <c r="B3" s="92"/>
      <c r="C3" s="283"/>
      <c r="D3" s="286">
        <v>69630</v>
      </c>
      <c r="E3" s="288"/>
      <c r="F3" s="291">
        <v>42651</v>
      </c>
      <c r="G3" s="293"/>
      <c r="H3" s="296"/>
    </row>
    <row r="4" spans="1:8">
      <c r="A4" s="85"/>
      <c r="B4" s="91"/>
      <c r="C4" s="284"/>
      <c r="D4" s="287">
        <v>28146</v>
      </c>
      <c r="E4" s="289"/>
      <c r="F4" s="292">
        <v>22675</v>
      </c>
      <c r="G4" s="294"/>
      <c r="H4" s="297"/>
    </row>
    <row r="5" spans="1:8">
      <c r="A5" s="100" t="s">
        <v>401</v>
      </c>
      <c r="B5" s="92"/>
      <c r="C5" s="283"/>
      <c r="D5" s="286">
        <v>47864</v>
      </c>
      <c r="E5" s="288"/>
      <c r="F5" s="291">
        <v>43226</v>
      </c>
      <c r="G5" s="293"/>
      <c r="H5" s="296"/>
    </row>
    <row r="6" spans="1:8">
      <c r="A6" s="85"/>
      <c r="B6" s="91"/>
      <c r="C6" s="284"/>
      <c r="D6" s="287">
        <v>17639</v>
      </c>
      <c r="E6" s="289"/>
      <c r="F6" s="292">
        <v>22622</v>
      </c>
      <c r="G6" s="294"/>
      <c r="H6" s="297"/>
    </row>
    <row r="7" spans="1:8">
      <c r="A7" s="100" t="s">
        <v>420</v>
      </c>
      <c r="B7" s="92"/>
      <c r="C7" s="283"/>
      <c r="D7" s="286">
        <v>60192</v>
      </c>
      <c r="E7" s="288"/>
      <c r="F7" s="291">
        <v>42836</v>
      </c>
      <c r="G7" s="293"/>
      <c r="H7" s="296"/>
    </row>
    <row r="8" spans="1:8">
      <c r="A8" s="85"/>
      <c r="B8" s="91"/>
      <c r="C8" s="284"/>
      <c r="D8" s="287">
        <v>31472</v>
      </c>
      <c r="E8" s="289"/>
      <c r="F8" s="292">
        <v>22936</v>
      </c>
      <c r="G8" s="294"/>
      <c r="H8" s="297"/>
    </row>
    <row r="9" spans="1:8">
      <c r="A9" s="100" t="s">
        <v>374</v>
      </c>
      <c r="B9" s="92"/>
      <c r="C9" s="283"/>
      <c r="D9" s="286">
        <v>61193</v>
      </c>
      <c r="E9" s="288"/>
      <c r="F9" s="291">
        <v>44161</v>
      </c>
      <c r="G9" s="293"/>
      <c r="H9" s="296"/>
    </row>
    <row r="10" spans="1:8">
      <c r="A10" s="85"/>
      <c r="B10" s="91"/>
      <c r="C10" s="284"/>
      <c r="D10" s="287">
        <v>38562</v>
      </c>
      <c r="E10" s="289"/>
      <c r="F10" s="292">
        <v>23644</v>
      </c>
      <c r="G10" s="294"/>
      <c r="H10" s="297"/>
    </row>
    <row r="11" spans="1:8">
      <c r="A11" s="100" t="s">
        <v>275</v>
      </c>
      <c r="B11" s="92"/>
      <c r="C11" s="283"/>
      <c r="D11" s="286">
        <v>87864</v>
      </c>
      <c r="E11" s="288"/>
      <c r="F11" s="291">
        <v>43955</v>
      </c>
      <c r="G11" s="293"/>
      <c r="H11" s="296"/>
    </row>
    <row r="12" spans="1:8">
      <c r="A12" s="85"/>
      <c r="B12" s="91"/>
      <c r="C12" s="285"/>
      <c r="D12" s="287">
        <v>58950</v>
      </c>
      <c r="E12" s="289"/>
      <c r="F12" s="292">
        <v>21318</v>
      </c>
      <c r="G12" s="294"/>
      <c r="H12" s="297"/>
    </row>
    <row r="13" spans="1:8">
      <c r="A13" s="100"/>
      <c r="B13" s="92"/>
      <c r="C13" s="283"/>
      <c r="D13" s="286">
        <v>65349</v>
      </c>
      <c r="E13" s="288"/>
      <c r="F13" s="291">
        <v>43366</v>
      </c>
      <c r="G13" s="295"/>
      <c r="H13" s="296"/>
    </row>
    <row r="14" spans="1:8">
      <c r="A14" s="85"/>
      <c r="B14" s="91"/>
      <c r="C14" s="284"/>
      <c r="D14" s="287">
        <v>34954</v>
      </c>
      <c r="E14" s="289"/>
      <c r="F14" s="292">
        <v>22639</v>
      </c>
      <c r="G14" s="294"/>
      <c r="H14" s="297"/>
    </row>
    <row r="17" spans="1:11">
      <c r="A17" s="275" t="s">
        <v>24</v>
      </c>
    </row>
    <row r="18" spans="1:11">
      <c r="A18" s="276"/>
      <c r="B18" s="276" t="str">
        <f>実質収支比率等に係る経年分析!F$46</f>
        <v>H29</v>
      </c>
      <c r="C18" s="276" t="str">
        <f>実質収支比率等に係る経年分析!G$46</f>
        <v>H30</v>
      </c>
      <c r="D18" s="276" t="str">
        <f>実質収支比率等に係る経年分析!H$46</f>
        <v>R01</v>
      </c>
      <c r="E18" s="276" t="str">
        <f>実質収支比率等に係る経年分析!I$46</f>
        <v>R02</v>
      </c>
      <c r="F18" s="276" t="str">
        <f>実質収支比率等に係る経年分析!J$46</f>
        <v>R03</v>
      </c>
    </row>
    <row r="19" spans="1:11">
      <c r="A19" s="276" t="s">
        <v>88</v>
      </c>
      <c r="B19" s="276">
        <f>ROUND(VALUE(SUBSTITUTE(実質収支比率等に係る経年分析!F$48,"▲","-")),2)</f>
        <v>4.34</v>
      </c>
      <c r="C19" s="276">
        <f>ROUND(VALUE(SUBSTITUTE(実質収支比率等に係る経年分析!G$48,"▲","-")),2)</f>
        <v>4.2300000000000004</v>
      </c>
      <c r="D19" s="276">
        <f>ROUND(VALUE(SUBSTITUTE(実質収支比率等に係る経年分析!H$48,"▲","-")),2)</f>
        <v>4.51</v>
      </c>
      <c r="E19" s="276">
        <f>ROUND(VALUE(SUBSTITUTE(実質収支比率等に係る経年分析!I$48,"▲","-")),2)</f>
        <v>6.55</v>
      </c>
      <c r="F19" s="276">
        <f>ROUND(VALUE(SUBSTITUTE(実質収支比率等に係る経年分析!J$48,"▲","-")),2)</f>
        <v>7.67</v>
      </c>
    </row>
    <row r="20" spans="1:11">
      <c r="A20" s="276" t="s">
        <v>35</v>
      </c>
      <c r="B20" s="276">
        <f>ROUND(VALUE(SUBSTITUTE(実質収支比率等に係る経年分析!F$47,"▲","-")),2)</f>
        <v>16.399999999999999</v>
      </c>
      <c r="C20" s="276">
        <f>ROUND(VALUE(SUBSTITUTE(実質収支比率等に係る経年分析!G$47,"▲","-")),2)</f>
        <v>16.61</v>
      </c>
      <c r="D20" s="276">
        <f>ROUND(VALUE(SUBSTITUTE(実質収支比率等に係る経年分析!H$47,"▲","-")),2)</f>
        <v>16.190000000000001</v>
      </c>
      <c r="E20" s="276">
        <f>ROUND(VALUE(SUBSTITUTE(実質収支比率等に係る経年分析!I$47,"▲","-")),2)</f>
        <v>15.63</v>
      </c>
      <c r="F20" s="276">
        <f>ROUND(VALUE(SUBSTITUTE(実質収支比率等に係る経年分析!J$47,"▲","-")),2)</f>
        <v>15.17</v>
      </c>
    </row>
    <row r="21" spans="1:11">
      <c r="A21" s="276" t="s">
        <v>111</v>
      </c>
      <c r="B21" s="276">
        <f>IF(ISNUMBER(VALUE(SUBSTITUTE(実質収支比率等に係る経年分析!F$49,"▲","-"))),ROUND(VALUE(SUBSTITUTE(実質収支比率等に係る経年分析!F$49,"▲","-")),2),NA())</f>
        <v>-0.09</v>
      </c>
      <c r="C21" s="276">
        <f>IF(ISNUMBER(VALUE(SUBSTITUTE(実質収支比率等に係る経年分析!G$49,"▲","-"))),ROUND(VALUE(SUBSTITUTE(実質収支比率等に係る経年分析!G$49,"▲","-")),2),NA())</f>
        <v>-0.2</v>
      </c>
      <c r="D21" s="276">
        <f>IF(ISNUMBER(VALUE(SUBSTITUTE(実質収支比率等に係る経年分析!H$49,"▲","-"))),ROUND(VALUE(SUBSTITUTE(実質収支比率等に係る経年分析!H$49,"▲","-")),2),NA())</f>
        <v>-0.26</v>
      </c>
      <c r="E21" s="276">
        <f>IF(ISNUMBER(VALUE(SUBSTITUTE(実質収支比率等に係る経年分析!I$49,"▲","-"))),ROUND(VALUE(SUBSTITUTE(実質収支比率等に係る経年分析!I$49,"▲","-")),2),NA())</f>
        <v>1.84</v>
      </c>
      <c r="F21" s="276">
        <f>IF(ISNUMBER(VALUE(SUBSTITUTE(実質収支比率等に係る経年分析!J$49,"▲","-"))),ROUND(VALUE(SUBSTITUTE(実質収支比率等に係る経年分析!J$49,"▲","-")),2),NA())</f>
        <v>1.31</v>
      </c>
    </row>
    <row r="24" spans="1:11">
      <c r="A24" s="275" t="s">
        <v>101</v>
      </c>
    </row>
    <row r="25" spans="1:11">
      <c r="A25" s="277"/>
      <c r="B25" s="277" t="str">
        <f>連結実質赤字比率に係る赤字・黒字の構成分析!F$33</f>
        <v>H29</v>
      </c>
      <c r="C25" s="277"/>
      <c r="D25" s="277" t="str">
        <f>連結実質赤字比率に係る赤字・黒字の構成分析!G$33</f>
        <v>H30</v>
      </c>
      <c r="E25" s="277"/>
      <c r="F25" s="277" t="str">
        <f>連結実質赤字比率に係る赤字・黒字の構成分析!H$33</f>
        <v>R01</v>
      </c>
      <c r="G25" s="277"/>
      <c r="H25" s="277" t="str">
        <f>連結実質赤字比率に係る赤字・黒字の構成分析!I$33</f>
        <v>R02</v>
      </c>
      <c r="I25" s="277"/>
      <c r="J25" s="277" t="str">
        <f>連結実質赤字比率に係る赤字・黒字の構成分析!J$33</f>
        <v>R03</v>
      </c>
      <c r="K25" s="277"/>
    </row>
    <row r="26" spans="1:11">
      <c r="A26" s="277"/>
      <c r="B26" s="277" t="s">
        <v>112</v>
      </c>
      <c r="C26" s="277" t="s">
        <v>69</v>
      </c>
      <c r="D26" s="277" t="s">
        <v>112</v>
      </c>
      <c r="E26" s="277" t="s">
        <v>69</v>
      </c>
      <c r="F26" s="277" t="s">
        <v>112</v>
      </c>
      <c r="G26" s="277" t="s">
        <v>69</v>
      </c>
      <c r="H26" s="277" t="s">
        <v>112</v>
      </c>
      <c r="I26" s="277" t="s">
        <v>69</v>
      </c>
      <c r="J26" s="277" t="s">
        <v>112</v>
      </c>
      <c r="K26" s="277" t="s">
        <v>69</v>
      </c>
    </row>
    <row r="27" spans="1:11">
      <c r="A27" s="277" t="str">
        <f>IF(連結実質赤字比率に係る赤字・黒字の構成分析!C$43="",NA(),連結実質赤字比率に係る赤字・黒字の構成分析!C$43)</f>
        <v>その他会計（黒字）</v>
      </c>
      <c r="B27" s="277" t="e">
        <f>IF(ROUND(VALUE(SUBSTITUTE(連結実質赤字比率に係る赤字・黒字の構成分析!F$43,"▲","-")),2)&lt;0,ABS(ROUND(VALUE(SUBSTITUTE(連結実質赤字比率に係る赤字・黒字の構成分析!F$43,"▲","-")),2)),NA())</f>
        <v>#VALUE!</v>
      </c>
      <c r="C27" s="277" t="e">
        <f>IF(ROUND(VALUE(SUBSTITUTE(連結実質赤字比率に係る赤字・黒字の構成分析!F$43,"▲","-")),2)&gt;=0,ABS(ROUND(VALUE(SUBSTITUTE(連結実質赤字比率に係る赤字・黒字の構成分析!F$43,"▲","-")),2)),NA())</f>
        <v>#VALUE!</v>
      </c>
      <c r="D27" s="277" t="e">
        <f>IF(ROUND(VALUE(SUBSTITUTE(連結実質赤字比率に係る赤字・黒字の構成分析!G$43,"▲","-")),2)&lt;0,ABS(ROUND(VALUE(SUBSTITUTE(連結実質赤字比率に係る赤字・黒字の構成分析!G$43,"▲","-")),2)),NA())</f>
        <v>#VALUE!</v>
      </c>
      <c r="E27" s="277" t="e">
        <f>IF(ROUND(VALUE(SUBSTITUTE(連結実質赤字比率に係る赤字・黒字の構成分析!G$43,"▲","-")),2)&gt;=0,ABS(ROUND(VALUE(SUBSTITUTE(連結実質赤字比率に係る赤字・黒字の構成分析!G$43,"▲","-")),2)),NA())</f>
        <v>#VALUE!</v>
      </c>
      <c r="F27" s="277" t="e">
        <f>IF(ROUND(VALUE(SUBSTITUTE(連結実質赤字比率に係る赤字・黒字の構成分析!H$43,"▲","-")),2)&lt;0,ABS(ROUND(VALUE(SUBSTITUTE(連結実質赤字比率に係る赤字・黒字の構成分析!H$43,"▲","-")),2)),NA())</f>
        <v>#VALUE!</v>
      </c>
      <c r="G27" s="277" t="e">
        <f>IF(ROUND(VALUE(SUBSTITUTE(連結実質赤字比率に係る赤字・黒字の構成分析!H$43,"▲","-")),2)&gt;=0,ABS(ROUND(VALUE(SUBSTITUTE(連結実質赤字比率に係る赤字・黒字の構成分析!H$43,"▲","-")),2)),NA())</f>
        <v>#VALUE!</v>
      </c>
      <c r="H27" s="277" t="e">
        <f>IF(ROUND(VALUE(SUBSTITUTE(連結実質赤字比率に係る赤字・黒字の構成分析!I$43,"▲","-")),2)&lt;0,ABS(ROUND(VALUE(SUBSTITUTE(連結実質赤字比率に係る赤字・黒字の構成分析!I$43,"▲","-")),2)),NA())</f>
        <v>#VALUE!</v>
      </c>
      <c r="I27" s="277" t="e">
        <f>IF(ROUND(VALUE(SUBSTITUTE(連結実質赤字比率に係る赤字・黒字の構成分析!I$43,"▲","-")),2)&gt;=0,ABS(ROUND(VALUE(SUBSTITUTE(連結実質赤字比率に係る赤字・黒字の構成分析!I$43,"▲","-")),2)),NA())</f>
        <v>#VALUE!</v>
      </c>
      <c r="J27" s="277" t="e">
        <f>IF(ROUND(VALUE(SUBSTITUTE(連結実質赤字比率に係る赤字・黒字の構成分析!J$43,"▲","-")),2)&lt;0,ABS(ROUND(VALUE(SUBSTITUTE(連結実質赤字比率に係る赤字・黒字の構成分析!J$43,"▲","-")),2)),NA())</f>
        <v>#VALUE!</v>
      </c>
      <c r="K27" s="277" t="e">
        <f>IF(ROUND(VALUE(SUBSTITUTE(連結実質赤字比率に係る赤字・黒字の構成分析!J$43,"▲","-")),2)&gt;=0,ABS(ROUND(VALUE(SUBSTITUTE(連結実質赤字比率に係る赤字・黒字の構成分析!J$43,"▲","-")),2)),NA())</f>
        <v>#VALUE!</v>
      </c>
    </row>
    <row r="28" spans="1:11">
      <c r="A28" s="277" t="str">
        <f>IF(連結実質赤字比率に係る赤字・黒字の構成分析!C$42="",NA(),連結実質赤字比率に係る赤字・黒字の構成分析!C$42)</f>
        <v>その他会計（赤字）</v>
      </c>
      <c r="B28" s="277" t="e">
        <f>IF(ROUND(VALUE(SUBSTITUTE(連結実質赤字比率に係る赤字・黒字の構成分析!F$42,"▲","-")),2)&lt;0,ABS(ROUND(VALUE(SUBSTITUTE(連結実質赤字比率に係る赤字・黒字の構成分析!F$42,"▲","-")),2)),NA())</f>
        <v>#VALUE!</v>
      </c>
      <c r="C28" s="277" t="e">
        <f>IF(ROUND(VALUE(SUBSTITUTE(連結実質赤字比率に係る赤字・黒字の構成分析!F$42,"▲","-")),2)&gt;=0,ABS(ROUND(VALUE(SUBSTITUTE(連結実質赤字比率に係る赤字・黒字の構成分析!F$42,"▲","-")),2)),NA())</f>
        <v>#VALUE!</v>
      </c>
      <c r="D28" s="277" t="e">
        <f>IF(ROUND(VALUE(SUBSTITUTE(連結実質赤字比率に係る赤字・黒字の構成分析!G$42,"▲","-")),2)&lt;0,ABS(ROUND(VALUE(SUBSTITUTE(連結実質赤字比率に係る赤字・黒字の構成分析!G$42,"▲","-")),2)),NA())</f>
        <v>#VALUE!</v>
      </c>
      <c r="E28" s="277" t="e">
        <f>IF(ROUND(VALUE(SUBSTITUTE(連結実質赤字比率に係る赤字・黒字の構成分析!G$42,"▲","-")),2)&gt;=0,ABS(ROUND(VALUE(SUBSTITUTE(連結実質赤字比率に係る赤字・黒字の構成分析!G$42,"▲","-")),2)),NA())</f>
        <v>#VALUE!</v>
      </c>
      <c r="F28" s="277" t="e">
        <f>IF(ROUND(VALUE(SUBSTITUTE(連結実質赤字比率に係る赤字・黒字の構成分析!H$42,"▲","-")),2)&lt;0,ABS(ROUND(VALUE(SUBSTITUTE(連結実質赤字比率に係る赤字・黒字の構成分析!H$42,"▲","-")),2)),NA())</f>
        <v>#VALUE!</v>
      </c>
      <c r="G28" s="277" t="e">
        <f>IF(ROUND(VALUE(SUBSTITUTE(連結実質赤字比率に係る赤字・黒字の構成分析!H$42,"▲","-")),2)&gt;=0,ABS(ROUND(VALUE(SUBSTITUTE(連結実質赤字比率に係る赤字・黒字の構成分析!H$42,"▲","-")),2)),NA())</f>
        <v>#VALUE!</v>
      </c>
      <c r="H28" s="277" t="e">
        <f>IF(ROUND(VALUE(SUBSTITUTE(連結実質赤字比率に係る赤字・黒字の構成分析!I$42,"▲","-")),2)&lt;0,ABS(ROUND(VALUE(SUBSTITUTE(連結実質赤字比率に係る赤字・黒字の構成分析!I$42,"▲","-")),2)),NA())</f>
        <v>#VALUE!</v>
      </c>
      <c r="I28" s="277" t="e">
        <f>IF(ROUND(VALUE(SUBSTITUTE(連結実質赤字比率に係る赤字・黒字の構成分析!I$42,"▲","-")),2)&gt;=0,ABS(ROUND(VALUE(SUBSTITUTE(連結実質赤字比率に係る赤字・黒字の構成分析!I$42,"▲","-")),2)),NA())</f>
        <v>#VALUE!</v>
      </c>
      <c r="J28" s="277" t="e">
        <f>IF(ROUND(VALUE(SUBSTITUTE(連結実質赤字比率に係る赤字・黒字の構成分析!J$42,"▲","-")),2)&lt;0,ABS(ROUND(VALUE(SUBSTITUTE(連結実質赤字比率に係る赤字・黒字の構成分析!J$42,"▲","-")),2)),NA())</f>
        <v>#VALUE!</v>
      </c>
      <c r="K28" s="277" t="e">
        <f>IF(ROUND(VALUE(SUBSTITUTE(連結実質赤字比率に係る赤字・黒字の構成分析!J$42,"▲","-")),2)&gt;=0,ABS(ROUND(VALUE(SUBSTITUTE(連結実質赤字比率に係る赤字・黒字の構成分析!J$42,"▲","-")),2)),NA())</f>
        <v>#VALUE!</v>
      </c>
    </row>
    <row r="29" spans="1:11">
      <c r="A29" s="277" t="e">
        <f>IF(連結実質赤字比率に係る赤字・黒字の構成分析!C$41="",NA(),連結実質赤字比率に係る赤字・黒字の構成分析!C$41)</f>
        <v>#N/A</v>
      </c>
      <c r="B29" s="277" t="e">
        <f>IF(ROUND(VALUE(SUBSTITUTE(連結実質赤字比率に係る赤字・黒字の構成分析!F$41,"▲","-")),2)&lt;0,ABS(ROUND(VALUE(SUBSTITUTE(連結実質赤字比率に係る赤字・黒字の構成分析!F$41,"▲","-")),2)),NA())</f>
        <v>#VALUE!</v>
      </c>
      <c r="C29" s="277" t="e">
        <f>IF(ROUND(VALUE(SUBSTITUTE(連結実質赤字比率に係る赤字・黒字の構成分析!F$41,"▲","-")),2)&gt;=0,ABS(ROUND(VALUE(SUBSTITUTE(連結実質赤字比率に係る赤字・黒字の構成分析!F$41,"▲","-")),2)),NA())</f>
        <v>#VALUE!</v>
      </c>
      <c r="D29" s="277" t="e">
        <f>IF(ROUND(VALUE(SUBSTITUTE(連結実質赤字比率に係る赤字・黒字の構成分析!G$41,"▲","-")),2)&lt;0,ABS(ROUND(VALUE(SUBSTITUTE(連結実質赤字比率に係る赤字・黒字の構成分析!G$41,"▲","-")),2)),NA())</f>
        <v>#VALUE!</v>
      </c>
      <c r="E29" s="277" t="e">
        <f>IF(ROUND(VALUE(SUBSTITUTE(連結実質赤字比率に係る赤字・黒字の構成分析!G$41,"▲","-")),2)&gt;=0,ABS(ROUND(VALUE(SUBSTITUTE(連結実質赤字比率に係る赤字・黒字の構成分析!G$41,"▲","-")),2)),NA())</f>
        <v>#VALUE!</v>
      </c>
      <c r="F29" s="277" t="e">
        <f>IF(ROUND(VALUE(SUBSTITUTE(連結実質赤字比率に係る赤字・黒字の構成分析!H$41,"▲","-")),2)&lt;0,ABS(ROUND(VALUE(SUBSTITUTE(連結実質赤字比率に係る赤字・黒字の構成分析!H$41,"▲","-")),2)),NA())</f>
        <v>#VALUE!</v>
      </c>
      <c r="G29" s="277" t="e">
        <f>IF(ROUND(VALUE(SUBSTITUTE(連結実質赤字比率に係る赤字・黒字の構成分析!H$41,"▲","-")),2)&gt;=0,ABS(ROUND(VALUE(SUBSTITUTE(連結実質赤字比率に係る赤字・黒字の構成分析!H$41,"▲","-")),2)),NA())</f>
        <v>#VALUE!</v>
      </c>
      <c r="H29" s="277" t="e">
        <f>IF(ROUND(VALUE(SUBSTITUTE(連結実質赤字比率に係る赤字・黒字の構成分析!I$41,"▲","-")),2)&lt;0,ABS(ROUND(VALUE(SUBSTITUTE(連結実質赤字比率に係る赤字・黒字の構成分析!I$41,"▲","-")),2)),NA())</f>
        <v>#VALUE!</v>
      </c>
      <c r="I29" s="277" t="e">
        <f>IF(ROUND(VALUE(SUBSTITUTE(連結実質赤字比率に係る赤字・黒字の構成分析!I$41,"▲","-")),2)&gt;=0,ABS(ROUND(VALUE(SUBSTITUTE(連結実質赤字比率に係る赤字・黒字の構成分析!I$41,"▲","-")),2)),NA())</f>
        <v>#VALUE!</v>
      </c>
      <c r="J29" s="277" t="e">
        <f>IF(ROUND(VALUE(SUBSTITUTE(連結実質赤字比率に係る赤字・黒字の構成分析!J$41,"▲","-")),2)&lt;0,ABS(ROUND(VALUE(SUBSTITUTE(連結実質赤字比率に係る赤字・黒字の構成分析!J$41,"▲","-")),2)),NA())</f>
        <v>#VALUE!</v>
      </c>
      <c r="K29" s="277" t="e">
        <f>IF(ROUND(VALUE(SUBSTITUTE(連結実質赤字比率に係る赤字・黒字の構成分析!J$41,"▲","-")),2)&gt;=0,ABS(ROUND(VALUE(SUBSTITUTE(連結実質赤字比率に係る赤字・黒字の構成分析!J$41,"▲","-")),2)),NA())</f>
        <v>#VALUE!</v>
      </c>
    </row>
    <row r="30" spans="1:11">
      <c r="A30" s="277" t="str">
        <f>IF(連結実質赤字比率に係る赤字・黒字の構成分析!C$40="",NA(),連結実質赤字比率に係る赤字・黒字の構成分析!C$40)</f>
        <v>食肉センター特別会計</v>
      </c>
      <c r="B30" s="277" t="e">
        <f>IF(ROUND(VALUE(SUBSTITUTE(連結実質赤字比率に係る赤字・黒字の構成分析!F$40,"▲","-")),2)&lt;0,ABS(ROUND(VALUE(SUBSTITUTE(連結実質赤字比率に係る赤字・黒字の構成分析!F$40,"▲","-")),2)),NA())</f>
        <v>#N/A</v>
      </c>
      <c r="C30" s="277">
        <f>IF(ROUND(VALUE(SUBSTITUTE(連結実質赤字比率に係る赤字・黒字の構成分析!F$40,"▲","-")),2)&gt;=0,ABS(ROUND(VALUE(SUBSTITUTE(連結実質赤字比率に係る赤字・黒字の構成分析!F$40,"▲","-")),2)),NA())</f>
        <v>0</v>
      </c>
      <c r="D30" s="277" t="e">
        <f>IF(ROUND(VALUE(SUBSTITUTE(連結実質赤字比率に係る赤字・黒字の構成分析!G$40,"▲","-")),2)&lt;0,ABS(ROUND(VALUE(SUBSTITUTE(連結実質赤字比率に係る赤字・黒字の構成分析!G$40,"▲","-")),2)),NA())</f>
        <v>#N/A</v>
      </c>
      <c r="E30" s="277">
        <f>IF(ROUND(VALUE(SUBSTITUTE(連結実質赤字比率に係る赤字・黒字の構成分析!G$40,"▲","-")),2)&gt;=0,ABS(ROUND(VALUE(SUBSTITUTE(連結実質赤字比率に係る赤字・黒字の構成分析!G$40,"▲","-")),2)),NA())</f>
        <v>0</v>
      </c>
      <c r="F30" s="277" t="e">
        <f>IF(ROUND(VALUE(SUBSTITUTE(連結実質赤字比率に係る赤字・黒字の構成分析!H$40,"▲","-")),2)&lt;0,ABS(ROUND(VALUE(SUBSTITUTE(連結実質赤字比率に係る赤字・黒字の構成分析!H$40,"▲","-")),2)),NA())</f>
        <v>#N/A</v>
      </c>
      <c r="G30" s="277">
        <f>IF(ROUND(VALUE(SUBSTITUTE(連結実質赤字比率に係る赤字・黒字の構成分析!H$40,"▲","-")),2)&gt;=0,ABS(ROUND(VALUE(SUBSTITUTE(連結実質赤字比率に係る赤字・黒字の構成分析!H$40,"▲","-")),2)),NA())</f>
        <v>0</v>
      </c>
      <c r="H30" s="277" t="e">
        <f>IF(ROUND(VALUE(SUBSTITUTE(連結実質赤字比率に係る赤字・黒字の構成分析!I$40,"▲","-")),2)&lt;0,ABS(ROUND(VALUE(SUBSTITUTE(連結実質赤字比率に係る赤字・黒字の構成分析!I$40,"▲","-")),2)),NA())</f>
        <v>#N/A</v>
      </c>
      <c r="I30" s="277">
        <f>IF(ROUND(VALUE(SUBSTITUTE(連結実質赤字比率に係る赤字・黒字の構成分析!I$40,"▲","-")),2)&gt;=0,ABS(ROUND(VALUE(SUBSTITUTE(連結実質赤字比率に係る赤字・黒字の構成分析!I$40,"▲","-")),2)),NA())</f>
        <v>0</v>
      </c>
      <c r="J30" s="277" t="e">
        <f>IF(ROUND(VALUE(SUBSTITUTE(連結実質赤字比率に係る赤字・黒字の構成分析!J$40,"▲","-")),2)&lt;0,ABS(ROUND(VALUE(SUBSTITUTE(連結実質赤字比率に係る赤字・黒字の構成分析!J$40,"▲","-")),2)),NA())</f>
        <v>#N/A</v>
      </c>
      <c r="K30" s="277">
        <f>IF(ROUND(VALUE(SUBSTITUTE(連結実質赤字比率に係る赤字・黒字の構成分析!J$40,"▲","-")),2)&gt;=0,ABS(ROUND(VALUE(SUBSTITUTE(連結実質赤字比率に係る赤字・黒字の構成分析!J$40,"▲","-")),2)),NA())</f>
        <v>0</v>
      </c>
    </row>
    <row r="31" spans="1:11">
      <c r="A31" s="277" t="str">
        <f>IF(連結実質赤字比率に係る赤字・黒字の構成分析!C$39="",NA(),連結実質赤字比率に係る赤字・黒字の構成分析!C$39)</f>
        <v>後期高齢者医療特別会計</v>
      </c>
      <c r="B31" s="277" t="e">
        <f>IF(ROUND(VALUE(SUBSTITUTE(連結実質赤字比率に係る赤字・黒字の構成分析!F$39,"▲","-")),2)&lt;0,ABS(ROUND(VALUE(SUBSTITUTE(連結実質赤字比率に係る赤字・黒字の構成分析!F$39,"▲","-")),2)),NA())</f>
        <v>#N/A</v>
      </c>
      <c r="C31" s="277">
        <f>IF(ROUND(VALUE(SUBSTITUTE(連結実質赤字比率に係る赤字・黒字の構成分析!F$39,"▲","-")),2)&gt;=0,ABS(ROUND(VALUE(SUBSTITUTE(連結実質赤字比率に係る赤字・黒字の構成分析!F$39,"▲","-")),2)),NA())</f>
        <v>0.01</v>
      </c>
      <c r="D31" s="277" t="e">
        <f>IF(ROUND(VALUE(SUBSTITUTE(連結実質赤字比率に係る赤字・黒字の構成分析!G$39,"▲","-")),2)&lt;0,ABS(ROUND(VALUE(SUBSTITUTE(連結実質赤字比率に係る赤字・黒字の構成分析!G$39,"▲","-")),2)),NA())</f>
        <v>#N/A</v>
      </c>
      <c r="E31" s="277">
        <f>IF(ROUND(VALUE(SUBSTITUTE(連結実質赤字比率に係る赤字・黒字の構成分析!G$39,"▲","-")),2)&gt;=0,ABS(ROUND(VALUE(SUBSTITUTE(連結実質赤字比率に係る赤字・黒字の構成分析!G$39,"▲","-")),2)),NA())</f>
        <v>0.01</v>
      </c>
      <c r="F31" s="277" t="e">
        <f>IF(ROUND(VALUE(SUBSTITUTE(連結実質赤字比率に係る赤字・黒字の構成分析!H$39,"▲","-")),2)&lt;0,ABS(ROUND(VALUE(SUBSTITUTE(連結実質赤字比率に係る赤字・黒字の構成分析!H$39,"▲","-")),2)),NA())</f>
        <v>#N/A</v>
      </c>
      <c r="G31" s="277">
        <f>IF(ROUND(VALUE(SUBSTITUTE(連結実質赤字比率に係る赤字・黒字の構成分析!H$39,"▲","-")),2)&gt;=0,ABS(ROUND(VALUE(SUBSTITUTE(連結実質赤字比率に係る赤字・黒字の構成分析!H$39,"▲","-")),2)),NA())</f>
        <v>0.03</v>
      </c>
      <c r="H31" s="277" t="e">
        <f>IF(ROUND(VALUE(SUBSTITUTE(連結実質赤字比率に係る赤字・黒字の構成分析!I$39,"▲","-")),2)&lt;0,ABS(ROUND(VALUE(SUBSTITUTE(連結実質赤字比率に係る赤字・黒字の構成分析!I$39,"▲","-")),2)),NA())</f>
        <v>#N/A</v>
      </c>
      <c r="I31" s="277">
        <f>IF(ROUND(VALUE(SUBSTITUTE(連結実質赤字比率に係る赤字・黒字の構成分析!I$39,"▲","-")),2)&gt;=0,ABS(ROUND(VALUE(SUBSTITUTE(連結実質赤字比率に係る赤字・黒字の構成分析!I$39,"▲","-")),2)),NA())</f>
        <v>0</v>
      </c>
      <c r="J31" s="277" t="e">
        <f>IF(ROUND(VALUE(SUBSTITUTE(連結実質赤字比率に係る赤字・黒字の構成分析!J$39,"▲","-")),2)&lt;0,ABS(ROUND(VALUE(SUBSTITUTE(連結実質赤字比率に係る赤字・黒字の構成分析!J$39,"▲","-")),2)),NA())</f>
        <v>#N/A</v>
      </c>
      <c r="K31" s="277">
        <f>IF(ROUND(VALUE(SUBSTITUTE(連結実質赤字比率に係る赤字・黒字の構成分析!J$39,"▲","-")),2)&gt;=0,ABS(ROUND(VALUE(SUBSTITUTE(連結実質赤字比率に係る赤字・黒字の構成分析!J$39,"▲","-")),2)),NA())</f>
        <v>0</v>
      </c>
    </row>
    <row r="32" spans="1:11">
      <c r="A32" s="277" t="str">
        <f>IF(連結実質赤字比率に係る赤字・黒字の構成分析!C$38="",NA(),連結実質赤字比率に係る赤字・黒字の構成分析!C$38)</f>
        <v>介護保険特別会計</v>
      </c>
      <c r="B32" s="277" t="e">
        <f>IF(ROUND(VALUE(SUBSTITUTE(連結実質赤字比率に係る赤字・黒字の構成分析!F$38,"▲","-")),2)&lt;0,ABS(ROUND(VALUE(SUBSTITUTE(連結実質赤字比率に係る赤字・黒字の構成分析!F$38,"▲","-")),2)),NA())</f>
        <v>#N/A</v>
      </c>
      <c r="C32" s="277">
        <f>IF(ROUND(VALUE(SUBSTITUTE(連結実質赤字比率に係る赤字・黒字の構成分析!F$38,"▲","-")),2)&gt;=0,ABS(ROUND(VALUE(SUBSTITUTE(連結実質赤字比率に係る赤字・黒字の構成分析!F$38,"▲","-")),2)),NA())</f>
        <v>0.87</v>
      </c>
      <c r="D32" s="277" t="e">
        <f>IF(ROUND(VALUE(SUBSTITUTE(連結実質赤字比率に係る赤字・黒字の構成分析!G$38,"▲","-")),2)&lt;0,ABS(ROUND(VALUE(SUBSTITUTE(連結実質赤字比率に係る赤字・黒字の構成分析!G$38,"▲","-")),2)),NA())</f>
        <v>#N/A</v>
      </c>
      <c r="E32" s="277">
        <f>IF(ROUND(VALUE(SUBSTITUTE(連結実質赤字比率に係る赤字・黒字の構成分析!G$38,"▲","-")),2)&gt;=0,ABS(ROUND(VALUE(SUBSTITUTE(連結実質赤字比率に係る赤字・黒字の構成分析!G$38,"▲","-")),2)),NA())</f>
        <v>0.83</v>
      </c>
      <c r="F32" s="277" t="e">
        <f>IF(ROUND(VALUE(SUBSTITUTE(連結実質赤字比率に係る赤字・黒字の構成分析!H$38,"▲","-")),2)&lt;0,ABS(ROUND(VALUE(SUBSTITUTE(連結実質赤字比率に係る赤字・黒字の構成分析!H$38,"▲","-")),2)),NA())</f>
        <v>#N/A</v>
      </c>
      <c r="G32" s="277">
        <f>IF(ROUND(VALUE(SUBSTITUTE(連結実質赤字比率に係る赤字・黒字の構成分析!H$38,"▲","-")),2)&gt;=0,ABS(ROUND(VALUE(SUBSTITUTE(連結実質赤字比率に係る赤字・黒字の構成分析!H$38,"▲","-")),2)),NA())</f>
        <v>0.27</v>
      </c>
      <c r="H32" s="277" t="e">
        <f>IF(ROUND(VALUE(SUBSTITUTE(連結実質赤字比率に係る赤字・黒字の構成分析!I$38,"▲","-")),2)&lt;0,ABS(ROUND(VALUE(SUBSTITUTE(連結実質赤字比率に係る赤字・黒字の構成分析!I$38,"▲","-")),2)),NA())</f>
        <v>#N/A</v>
      </c>
      <c r="I32" s="277">
        <f>IF(ROUND(VALUE(SUBSTITUTE(連結実質赤字比率に係る赤字・黒字の構成分析!I$38,"▲","-")),2)&gt;=0,ABS(ROUND(VALUE(SUBSTITUTE(連結実質赤字比率に係る赤字・黒字の構成分析!I$38,"▲","-")),2)),NA())</f>
        <v>1.05</v>
      </c>
      <c r="J32" s="277" t="e">
        <f>IF(ROUND(VALUE(SUBSTITUTE(連結実質赤字比率に係る赤字・黒字の構成分析!J$38,"▲","-")),2)&lt;0,ABS(ROUND(VALUE(SUBSTITUTE(連結実質赤字比率に係る赤字・黒字の構成分析!J$38,"▲","-")),2)),NA())</f>
        <v>#N/A</v>
      </c>
      <c r="K32" s="277">
        <f>IF(ROUND(VALUE(SUBSTITUTE(連結実質赤字比率に係る赤字・黒字の構成分析!J$38,"▲","-")),2)&gt;=0,ABS(ROUND(VALUE(SUBSTITUTE(連結実質赤字比率に係る赤字・黒字の構成分析!J$38,"▲","-")),2)),NA())</f>
        <v>0.56999999999999995</v>
      </c>
    </row>
    <row r="33" spans="1:16">
      <c r="A33" s="277" t="str">
        <f>IF(連結実質赤字比率に係る赤字・黒字の構成分析!C$37="",NA(),連結実質赤字比率に係る赤字・黒字の構成分析!C$37)</f>
        <v>国民健康保険特別会計</v>
      </c>
      <c r="B33" s="277" t="e">
        <f>IF(ROUND(VALUE(SUBSTITUTE(連結実質赤字比率に係る赤字・黒字の構成分析!F$37,"▲","-")),2)&lt;0,ABS(ROUND(VALUE(SUBSTITUTE(連結実質赤字比率に係る赤字・黒字の構成分析!F$37,"▲","-")),2)),NA())</f>
        <v>#N/A</v>
      </c>
      <c r="C33" s="277">
        <f>IF(ROUND(VALUE(SUBSTITUTE(連結実質赤字比率に係る赤字・黒字の構成分析!F$37,"▲","-")),2)&gt;=0,ABS(ROUND(VALUE(SUBSTITUTE(連結実質赤字比率に係る赤字・黒字の構成分析!F$37,"▲","-")),2)),NA())</f>
        <v>2.59</v>
      </c>
      <c r="D33" s="277" t="e">
        <f>IF(ROUND(VALUE(SUBSTITUTE(連結実質赤字比率に係る赤字・黒字の構成分析!G$37,"▲","-")),2)&lt;0,ABS(ROUND(VALUE(SUBSTITUTE(連結実質赤字比率に係る赤字・黒字の構成分析!G$37,"▲","-")),2)),NA())</f>
        <v>#N/A</v>
      </c>
      <c r="E33" s="277">
        <f>IF(ROUND(VALUE(SUBSTITUTE(連結実質赤字比率に係る赤字・黒字の構成分析!G$37,"▲","-")),2)&gt;=0,ABS(ROUND(VALUE(SUBSTITUTE(連結実質赤字比率に係る赤字・黒字の構成分析!G$37,"▲","-")),2)),NA())</f>
        <v>2.2599999999999998</v>
      </c>
      <c r="F33" s="277" t="e">
        <f>IF(ROUND(VALUE(SUBSTITUTE(連結実質赤字比率に係る赤字・黒字の構成分析!H$37,"▲","-")),2)&lt;0,ABS(ROUND(VALUE(SUBSTITUTE(連結実質赤字比率に係る赤字・黒字の構成分析!H$37,"▲","-")),2)),NA())</f>
        <v>#N/A</v>
      </c>
      <c r="G33" s="277">
        <f>IF(ROUND(VALUE(SUBSTITUTE(連結実質赤字比率に係る赤字・黒字の構成分析!H$37,"▲","-")),2)&gt;=0,ABS(ROUND(VALUE(SUBSTITUTE(連結実質赤字比率に係る赤字・黒字の構成分析!H$37,"▲","-")),2)),NA())</f>
        <v>0.6</v>
      </c>
      <c r="H33" s="277" t="e">
        <f>IF(ROUND(VALUE(SUBSTITUTE(連結実質赤字比率に係る赤字・黒字の構成分析!I$37,"▲","-")),2)&lt;0,ABS(ROUND(VALUE(SUBSTITUTE(連結実質赤字比率に係る赤字・黒字の構成分析!I$37,"▲","-")),2)),NA())</f>
        <v>#N/A</v>
      </c>
      <c r="I33" s="277">
        <f>IF(ROUND(VALUE(SUBSTITUTE(連結実質赤字比率に係る赤字・黒字の構成分析!I$37,"▲","-")),2)&gt;=0,ABS(ROUND(VALUE(SUBSTITUTE(連結実質赤字比率に係る赤字・黒字の構成分析!I$37,"▲","-")),2)),NA())</f>
        <v>0.3</v>
      </c>
      <c r="J33" s="277" t="e">
        <f>IF(ROUND(VALUE(SUBSTITUTE(連結実質赤字比率に係る赤字・黒字の構成分析!J$37,"▲","-")),2)&lt;0,ABS(ROUND(VALUE(SUBSTITUTE(連結実質赤字比率に係る赤字・黒字の構成分析!J$37,"▲","-")),2)),NA())</f>
        <v>#N/A</v>
      </c>
      <c r="K33" s="277">
        <f>IF(ROUND(VALUE(SUBSTITUTE(連結実質赤字比率に係る赤字・黒字の構成分析!J$37,"▲","-")),2)&gt;=0,ABS(ROUND(VALUE(SUBSTITUTE(連結実質赤字比率に係る赤字・黒字の構成分析!J$37,"▲","-")),2)),NA())</f>
        <v>1.26</v>
      </c>
    </row>
    <row r="34" spans="1:16">
      <c r="A34" s="277" t="str">
        <f>IF(連結実質赤字比率に係る赤字・黒字の構成分析!C$36="",NA(),連結実質赤字比率に係る赤字・黒字の構成分析!C$36)</f>
        <v>下水道事業会計</v>
      </c>
      <c r="B34" s="277" t="e">
        <f>IF(ROUND(VALUE(SUBSTITUTE(連結実質赤字比率に係る赤字・黒字の構成分析!F$36,"▲","-")),2)&lt;0,ABS(ROUND(VALUE(SUBSTITUTE(連結実質赤字比率に係る赤字・黒字の構成分析!F$36,"▲","-")),2)),NA())</f>
        <v>#N/A</v>
      </c>
      <c r="C34" s="277">
        <f>IF(ROUND(VALUE(SUBSTITUTE(連結実質赤字比率に係る赤字・黒字の構成分析!F$36,"▲","-")),2)&gt;=0,ABS(ROUND(VALUE(SUBSTITUTE(連結実質赤字比率に係る赤字・黒字の構成分析!F$36,"▲","-")),2)),NA())</f>
        <v>1.06</v>
      </c>
      <c r="D34" s="277" t="e">
        <f>IF(ROUND(VALUE(SUBSTITUTE(連結実質赤字比率に係る赤字・黒字の構成分析!G$36,"▲","-")),2)&lt;0,ABS(ROUND(VALUE(SUBSTITUTE(連結実質赤字比率に係る赤字・黒字の構成分析!G$36,"▲","-")),2)),NA())</f>
        <v>#N/A</v>
      </c>
      <c r="E34" s="277">
        <f>IF(ROUND(VALUE(SUBSTITUTE(連結実質赤字比率に係る赤字・黒字の構成分析!G$36,"▲","-")),2)&gt;=0,ABS(ROUND(VALUE(SUBSTITUTE(連結実質赤字比率に係る赤字・黒字の構成分析!G$36,"▲","-")),2)),NA())</f>
        <v>1.1000000000000001</v>
      </c>
      <c r="F34" s="277" t="e">
        <f>IF(ROUND(VALUE(SUBSTITUTE(連結実質赤字比率に係る赤字・黒字の構成分析!H$36,"▲","-")),2)&lt;0,ABS(ROUND(VALUE(SUBSTITUTE(連結実質赤字比率に係る赤字・黒字の構成分析!H$36,"▲","-")),2)),NA())</f>
        <v>#N/A</v>
      </c>
      <c r="G34" s="277">
        <f>IF(ROUND(VALUE(SUBSTITUTE(連結実質赤字比率に係る赤字・黒字の構成分析!H$36,"▲","-")),2)&gt;=0,ABS(ROUND(VALUE(SUBSTITUTE(連結実質赤字比率に係る赤字・黒字の構成分析!H$36,"▲","-")),2)),NA())</f>
        <v>1.08</v>
      </c>
      <c r="H34" s="277" t="e">
        <f>IF(ROUND(VALUE(SUBSTITUTE(連結実質赤字比率に係る赤字・黒字の構成分析!I$36,"▲","-")),2)&lt;0,ABS(ROUND(VALUE(SUBSTITUTE(連結実質赤字比率に係る赤字・黒字の構成分析!I$36,"▲","-")),2)),NA())</f>
        <v>#N/A</v>
      </c>
      <c r="I34" s="277">
        <f>IF(ROUND(VALUE(SUBSTITUTE(連結実質赤字比率に係る赤字・黒字の構成分析!I$36,"▲","-")),2)&gt;=0,ABS(ROUND(VALUE(SUBSTITUTE(連結実質赤字比率に係る赤字・黒字の構成分析!I$36,"▲","-")),2)),NA())</f>
        <v>1.32</v>
      </c>
      <c r="J34" s="277" t="e">
        <f>IF(ROUND(VALUE(SUBSTITUTE(連結実質赤字比率に係る赤字・黒字の構成分析!J$36,"▲","-")),2)&lt;0,ABS(ROUND(VALUE(SUBSTITUTE(連結実質赤字比率に係る赤字・黒字の構成分析!J$36,"▲","-")),2)),NA())</f>
        <v>#N/A</v>
      </c>
      <c r="K34" s="277">
        <f>IF(ROUND(VALUE(SUBSTITUTE(連結実質赤字比率に係る赤字・黒字の構成分析!J$36,"▲","-")),2)&gt;=0,ABS(ROUND(VALUE(SUBSTITUTE(連結実質赤字比率に係る赤字・黒字の構成分析!J$36,"▲","-")),2)),NA())</f>
        <v>1.3</v>
      </c>
    </row>
    <row r="35" spans="1:16">
      <c r="A35" s="277" t="str">
        <f>IF(連結実質赤字比率に係る赤字・黒字の構成分析!C$35="",NA(),連結実質赤字比率に係る赤字・黒字の構成分析!C$35)</f>
        <v>水道事業会計</v>
      </c>
      <c r="B35" s="277" t="e">
        <f>IF(ROUND(VALUE(SUBSTITUTE(連結実質赤字比率に係る赤字・黒字の構成分析!F$35,"▲","-")),2)&lt;0,ABS(ROUND(VALUE(SUBSTITUTE(連結実質赤字比率に係る赤字・黒字の構成分析!F$35,"▲","-")),2)),NA())</f>
        <v>#N/A</v>
      </c>
      <c r="C35" s="277">
        <f>IF(ROUND(VALUE(SUBSTITUTE(連結実質赤字比率に係る赤字・黒字の構成分析!F$35,"▲","-")),2)&gt;=0,ABS(ROUND(VALUE(SUBSTITUTE(連結実質赤字比率に係る赤字・黒字の構成分析!F$35,"▲","-")),2)),NA())</f>
        <v>4.67</v>
      </c>
      <c r="D35" s="277" t="e">
        <f>IF(ROUND(VALUE(SUBSTITUTE(連結実質赤字比率に係る赤字・黒字の構成分析!G$35,"▲","-")),2)&lt;0,ABS(ROUND(VALUE(SUBSTITUTE(連結実質赤字比率に係る赤字・黒字の構成分析!G$35,"▲","-")),2)),NA())</f>
        <v>#N/A</v>
      </c>
      <c r="E35" s="277">
        <f>IF(ROUND(VALUE(SUBSTITUTE(連結実質赤字比率に係る赤字・黒字の構成分析!G$35,"▲","-")),2)&gt;=0,ABS(ROUND(VALUE(SUBSTITUTE(連結実質赤字比率に係る赤字・黒字の構成分析!G$35,"▲","-")),2)),NA())</f>
        <v>5.52</v>
      </c>
      <c r="F35" s="277" t="e">
        <f>IF(ROUND(VALUE(SUBSTITUTE(連結実質赤字比率に係る赤字・黒字の構成分析!H$35,"▲","-")),2)&lt;0,ABS(ROUND(VALUE(SUBSTITUTE(連結実質赤字比率に係る赤字・黒字の構成分析!H$35,"▲","-")),2)),NA())</f>
        <v>#N/A</v>
      </c>
      <c r="G35" s="277">
        <f>IF(ROUND(VALUE(SUBSTITUTE(連結実質赤字比率に係る赤字・黒字の構成分析!H$35,"▲","-")),2)&gt;=0,ABS(ROUND(VALUE(SUBSTITUTE(連結実質赤字比率に係る赤字・黒字の構成分析!H$35,"▲","-")),2)),NA())</f>
        <v>5.35</v>
      </c>
      <c r="H35" s="277" t="e">
        <f>IF(ROUND(VALUE(SUBSTITUTE(連結実質赤字比率に係る赤字・黒字の構成分析!I$35,"▲","-")),2)&lt;0,ABS(ROUND(VALUE(SUBSTITUTE(連結実質赤字比率に係る赤字・黒字の構成分析!I$35,"▲","-")),2)),NA())</f>
        <v>#N/A</v>
      </c>
      <c r="I35" s="277">
        <f>IF(ROUND(VALUE(SUBSTITUTE(連結実質赤字比率に係る赤字・黒字の構成分析!I$35,"▲","-")),2)&gt;=0,ABS(ROUND(VALUE(SUBSTITUTE(連結実質赤字比率に係る赤字・黒字の構成分析!I$35,"▲","-")),2)),NA())</f>
        <v>5.08</v>
      </c>
      <c r="J35" s="277" t="e">
        <f>IF(ROUND(VALUE(SUBSTITUTE(連結実質赤字比率に係る赤字・黒字の構成分析!J$35,"▲","-")),2)&lt;0,ABS(ROUND(VALUE(SUBSTITUTE(連結実質赤字比率に係る赤字・黒字の構成分析!J$35,"▲","-")),2)),NA())</f>
        <v>#N/A</v>
      </c>
      <c r="K35" s="277">
        <f>IF(ROUND(VALUE(SUBSTITUTE(連結実質赤字比率に係る赤字・黒字の構成分析!J$35,"▲","-")),2)&gt;=0,ABS(ROUND(VALUE(SUBSTITUTE(連結実質赤字比率に係る赤字・黒字の構成分析!J$35,"▲","-")),2)),NA())</f>
        <v>5.63</v>
      </c>
    </row>
    <row r="36" spans="1:16">
      <c r="A36" s="277" t="str">
        <f>IF(連結実質赤字比率に係る赤字・黒字の構成分析!C$34="",NA(),連結実質赤字比率に係る赤字・黒字の構成分析!C$34)</f>
        <v>一般会計</v>
      </c>
      <c r="B36" s="277" t="e">
        <f>IF(ROUND(VALUE(SUBSTITUTE(連結実質赤字比率に係る赤字・黒字の構成分析!F$34,"▲","-")),2)&lt;0,ABS(ROUND(VALUE(SUBSTITUTE(連結実質赤字比率に係る赤字・黒字の構成分析!F$34,"▲","-")),2)),NA())</f>
        <v>#N/A</v>
      </c>
      <c r="C36" s="277">
        <f>IF(ROUND(VALUE(SUBSTITUTE(連結実質赤字比率に係る赤字・黒字の構成分析!F$34,"▲","-")),2)&gt;=0,ABS(ROUND(VALUE(SUBSTITUTE(連結実質赤字比率に係る赤字・黒字の構成分析!F$34,"▲","-")),2)),NA())</f>
        <v>4.33</v>
      </c>
      <c r="D36" s="277" t="e">
        <f>IF(ROUND(VALUE(SUBSTITUTE(連結実質赤字比率に係る赤字・黒字の構成分析!G$34,"▲","-")),2)&lt;0,ABS(ROUND(VALUE(SUBSTITUTE(連結実質赤字比率に係る赤字・黒字の構成分析!G$34,"▲","-")),2)),NA())</f>
        <v>#N/A</v>
      </c>
      <c r="E36" s="277">
        <f>IF(ROUND(VALUE(SUBSTITUTE(連結実質赤字比率に係る赤字・黒字の構成分析!G$34,"▲","-")),2)&gt;=0,ABS(ROUND(VALUE(SUBSTITUTE(連結実質赤字比率に係る赤字・黒字の構成分析!G$34,"▲","-")),2)),NA())</f>
        <v>4.2300000000000004</v>
      </c>
      <c r="F36" s="277" t="e">
        <f>IF(ROUND(VALUE(SUBSTITUTE(連結実質赤字比率に係る赤字・黒字の構成分析!H$34,"▲","-")),2)&lt;0,ABS(ROUND(VALUE(SUBSTITUTE(連結実質赤字比率に係る赤字・黒字の構成分析!H$34,"▲","-")),2)),NA())</f>
        <v>#N/A</v>
      </c>
      <c r="G36" s="277">
        <f>IF(ROUND(VALUE(SUBSTITUTE(連結実質赤字比率に係る赤字・黒字の構成分析!H$34,"▲","-")),2)&gt;=0,ABS(ROUND(VALUE(SUBSTITUTE(連結実質赤字比率に係る赤字・黒字の構成分析!H$34,"▲","-")),2)),NA())</f>
        <v>4.51</v>
      </c>
      <c r="H36" s="277" t="e">
        <f>IF(ROUND(VALUE(SUBSTITUTE(連結実質赤字比率に係る赤字・黒字の構成分析!I$34,"▲","-")),2)&lt;0,ABS(ROUND(VALUE(SUBSTITUTE(連結実質赤字比率に係る赤字・黒字の構成分析!I$34,"▲","-")),2)),NA())</f>
        <v>#N/A</v>
      </c>
      <c r="I36" s="277">
        <f>IF(ROUND(VALUE(SUBSTITUTE(連結実質赤字比率に係る赤字・黒字の構成分析!I$34,"▲","-")),2)&gt;=0,ABS(ROUND(VALUE(SUBSTITUTE(連結実質赤字比率に係る赤字・黒字の構成分析!I$34,"▲","-")),2)),NA())</f>
        <v>6.55</v>
      </c>
      <c r="J36" s="277" t="e">
        <f>IF(ROUND(VALUE(SUBSTITUTE(連結実質赤字比率に係る赤字・黒字の構成分析!J$34,"▲","-")),2)&lt;0,ABS(ROUND(VALUE(SUBSTITUTE(連結実質赤字比率に係る赤字・黒字の構成分析!J$34,"▲","-")),2)),NA())</f>
        <v>#N/A</v>
      </c>
      <c r="K36" s="277">
        <f>IF(ROUND(VALUE(SUBSTITUTE(連結実質赤字比率に係る赤字・黒字の構成分析!J$34,"▲","-")),2)&gt;=0,ABS(ROUND(VALUE(SUBSTITUTE(連結実質赤字比率に係る赤字・黒字の構成分析!J$34,"▲","-")),2)),NA())</f>
        <v>7.66</v>
      </c>
    </row>
    <row r="39" spans="1:16">
      <c r="A39" s="275" t="s">
        <v>12</v>
      </c>
    </row>
    <row r="40" spans="1:16">
      <c r="A40" s="278"/>
      <c r="B40" s="278" t="str">
        <f>'実質公債費比率（分子）の構造'!K$44</f>
        <v>H29</v>
      </c>
      <c r="C40" s="278"/>
      <c r="D40" s="278"/>
      <c r="E40" s="278" t="str">
        <f>'実質公債費比率（分子）の構造'!L$44</f>
        <v>H30</v>
      </c>
      <c r="F40" s="278"/>
      <c r="G40" s="278"/>
      <c r="H40" s="278" t="str">
        <f>'実質公債費比率（分子）の構造'!M$44</f>
        <v>R01</v>
      </c>
      <c r="I40" s="278"/>
      <c r="J40" s="278"/>
      <c r="K40" s="278" t="str">
        <f>'実質公債費比率（分子）の構造'!N$44</f>
        <v>R02</v>
      </c>
      <c r="L40" s="278"/>
      <c r="M40" s="278"/>
      <c r="N40" s="278" t="str">
        <f>'実質公債費比率（分子）の構造'!O$44</f>
        <v>R03</v>
      </c>
      <c r="O40" s="278"/>
      <c r="P40" s="278"/>
    </row>
    <row r="41" spans="1:16">
      <c r="A41" s="278"/>
      <c r="B41" s="278" t="s">
        <v>113</v>
      </c>
      <c r="C41" s="278"/>
      <c r="D41" s="278" t="s">
        <v>114</v>
      </c>
      <c r="E41" s="278" t="s">
        <v>113</v>
      </c>
      <c r="F41" s="278"/>
      <c r="G41" s="278" t="s">
        <v>114</v>
      </c>
      <c r="H41" s="278" t="s">
        <v>113</v>
      </c>
      <c r="I41" s="278"/>
      <c r="J41" s="278" t="s">
        <v>114</v>
      </c>
      <c r="K41" s="278" t="s">
        <v>113</v>
      </c>
      <c r="L41" s="278"/>
      <c r="M41" s="278" t="s">
        <v>114</v>
      </c>
      <c r="N41" s="278" t="s">
        <v>113</v>
      </c>
      <c r="O41" s="278"/>
      <c r="P41" s="278" t="s">
        <v>114</v>
      </c>
    </row>
    <row r="42" spans="1:16">
      <c r="A42" s="278" t="s">
        <v>116</v>
      </c>
      <c r="B42" s="278"/>
      <c r="C42" s="278"/>
      <c r="D42" s="278">
        <f>'実質公債費比率（分子）の構造'!K$52</f>
        <v>6242</v>
      </c>
      <c r="E42" s="278"/>
      <c r="F42" s="278"/>
      <c r="G42" s="278">
        <f>'実質公債費比率（分子）の構造'!L$52</f>
        <v>5847</v>
      </c>
      <c r="H42" s="278"/>
      <c r="I42" s="278"/>
      <c r="J42" s="278">
        <f>'実質公債費比率（分子）の構造'!M$52</f>
        <v>5488</v>
      </c>
      <c r="K42" s="278"/>
      <c r="L42" s="278"/>
      <c r="M42" s="278">
        <f>'実質公債費比率（分子）の構造'!N$52</f>
        <v>5388</v>
      </c>
      <c r="N42" s="278"/>
      <c r="O42" s="278"/>
      <c r="P42" s="278">
        <f>'実質公債費比率（分子）の構造'!O$52</f>
        <v>5227</v>
      </c>
    </row>
    <row r="43" spans="1:16">
      <c r="A43" s="278" t="s">
        <v>50</v>
      </c>
      <c r="B43" s="278" t="str">
        <f>'実質公債費比率（分子）の構造'!K$51</f>
        <v>-</v>
      </c>
      <c r="C43" s="278"/>
      <c r="D43" s="278"/>
      <c r="E43" s="278" t="str">
        <f>'実質公債費比率（分子）の構造'!L$51</f>
        <v>-</v>
      </c>
      <c r="F43" s="278"/>
      <c r="G43" s="278"/>
      <c r="H43" s="278" t="str">
        <f>'実質公債費比率（分子）の構造'!M$51</f>
        <v>-</v>
      </c>
      <c r="I43" s="278"/>
      <c r="J43" s="278"/>
      <c r="K43" s="278" t="str">
        <f>'実質公債費比率（分子）の構造'!N$51</f>
        <v>-</v>
      </c>
      <c r="L43" s="278"/>
      <c r="M43" s="278"/>
      <c r="N43" s="278" t="str">
        <f>'実質公債費比率（分子）の構造'!O$51</f>
        <v>-</v>
      </c>
      <c r="O43" s="278"/>
      <c r="P43" s="278"/>
    </row>
    <row r="44" spans="1:16">
      <c r="A44" s="278" t="s">
        <v>43</v>
      </c>
      <c r="B44" s="278">
        <f>'実質公債費比率（分子）の構造'!K$50</f>
        <v>30</v>
      </c>
      <c r="C44" s="278"/>
      <c r="D44" s="278"/>
      <c r="E44" s="278">
        <f>'実質公債費比率（分子）の構造'!L$50</f>
        <v>26</v>
      </c>
      <c r="F44" s="278"/>
      <c r="G44" s="278"/>
      <c r="H44" s="278">
        <f>'実質公債費比率（分子）の構造'!M$50</f>
        <v>26</v>
      </c>
      <c r="I44" s="278"/>
      <c r="J44" s="278"/>
      <c r="K44" s="278">
        <f>'実質公債費比率（分子）の構造'!N$50</f>
        <v>22</v>
      </c>
      <c r="L44" s="278"/>
      <c r="M44" s="278"/>
      <c r="N44" s="278">
        <f>'実質公債費比率（分子）の構造'!O$50</f>
        <v>19</v>
      </c>
      <c r="O44" s="278"/>
      <c r="P44" s="278"/>
    </row>
    <row r="45" spans="1:16">
      <c r="A45" s="278" t="s">
        <v>2</v>
      </c>
      <c r="B45" s="278" t="str">
        <f>'実質公債費比率（分子）の構造'!K$49</f>
        <v>-</v>
      </c>
      <c r="C45" s="278"/>
      <c r="D45" s="278"/>
      <c r="E45" s="278" t="str">
        <f>'実質公債費比率（分子）の構造'!L$49</f>
        <v>-</v>
      </c>
      <c r="F45" s="278"/>
      <c r="G45" s="278"/>
      <c r="H45" s="278" t="str">
        <f>'実質公債費比率（分子）の構造'!M$49</f>
        <v>-</v>
      </c>
      <c r="I45" s="278"/>
      <c r="J45" s="278"/>
      <c r="K45" s="278" t="str">
        <f>'実質公債費比率（分子）の構造'!N$49</f>
        <v>-</v>
      </c>
      <c r="L45" s="278"/>
      <c r="M45" s="278"/>
      <c r="N45" s="278" t="str">
        <f>'実質公債費比率（分子）の構造'!O$49</f>
        <v>-</v>
      </c>
      <c r="O45" s="278"/>
      <c r="P45" s="278"/>
    </row>
    <row r="46" spans="1:16">
      <c r="A46" s="278" t="s">
        <v>41</v>
      </c>
      <c r="B46" s="278">
        <f>'実質公債費比率（分子）の構造'!K$48</f>
        <v>891</v>
      </c>
      <c r="C46" s="278"/>
      <c r="D46" s="278"/>
      <c r="E46" s="278">
        <f>'実質公債費比率（分子）の構造'!L$48</f>
        <v>912</v>
      </c>
      <c r="F46" s="278"/>
      <c r="G46" s="278"/>
      <c r="H46" s="278">
        <f>'実質公債費比率（分子）の構造'!M$48</f>
        <v>879</v>
      </c>
      <c r="I46" s="278"/>
      <c r="J46" s="278"/>
      <c r="K46" s="278">
        <f>'実質公債費比率（分子）の構造'!N$48</f>
        <v>822</v>
      </c>
      <c r="L46" s="278"/>
      <c r="M46" s="278"/>
      <c r="N46" s="278">
        <f>'実質公債費比率（分子）の構造'!O$48</f>
        <v>773</v>
      </c>
      <c r="O46" s="278"/>
      <c r="P46" s="278"/>
    </row>
    <row r="47" spans="1:16">
      <c r="A47" s="278" t="s">
        <v>34</v>
      </c>
      <c r="B47" s="278" t="str">
        <f>'実質公債費比率（分子）の構造'!K$47</f>
        <v>-</v>
      </c>
      <c r="C47" s="278"/>
      <c r="D47" s="278"/>
      <c r="E47" s="278" t="str">
        <f>'実質公債費比率（分子）の構造'!L$47</f>
        <v>-</v>
      </c>
      <c r="F47" s="278"/>
      <c r="G47" s="278"/>
      <c r="H47" s="278" t="str">
        <f>'実質公債費比率（分子）の構造'!M$47</f>
        <v>-</v>
      </c>
      <c r="I47" s="278"/>
      <c r="J47" s="278"/>
      <c r="K47" s="278" t="str">
        <f>'実質公債費比率（分子）の構造'!N$47</f>
        <v>-</v>
      </c>
      <c r="L47" s="278"/>
      <c r="M47" s="278"/>
      <c r="N47" s="278" t="str">
        <f>'実質公債費比率（分子）の構造'!O$47</f>
        <v>-</v>
      </c>
      <c r="O47" s="278"/>
      <c r="P47" s="278"/>
    </row>
    <row r="48" spans="1:16">
      <c r="A48" s="278" t="s">
        <v>30</v>
      </c>
      <c r="B48" s="278" t="str">
        <f>'実質公債費比率（分子）の構造'!K$46</f>
        <v>-</v>
      </c>
      <c r="C48" s="278"/>
      <c r="D48" s="278"/>
      <c r="E48" s="278" t="str">
        <f>'実質公債費比率（分子）の構造'!L$46</f>
        <v>-</v>
      </c>
      <c r="F48" s="278"/>
      <c r="G48" s="278"/>
      <c r="H48" s="278" t="str">
        <f>'実質公債費比率（分子）の構造'!M$46</f>
        <v>-</v>
      </c>
      <c r="I48" s="278"/>
      <c r="J48" s="278"/>
      <c r="K48" s="278" t="str">
        <f>'実質公債費比率（分子）の構造'!N$46</f>
        <v>-</v>
      </c>
      <c r="L48" s="278"/>
      <c r="M48" s="278"/>
      <c r="N48" s="278" t="str">
        <f>'実質公債費比率（分子）の構造'!O$46</f>
        <v>-</v>
      </c>
      <c r="O48" s="278"/>
      <c r="P48" s="278"/>
    </row>
    <row r="49" spans="1:16">
      <c r="A49" s="278" t="s">
        <v>26</v>
      </c>
      <c r="B49" s="278">
        <f>'実質公債費比率（分子）の構造'!K$45</f>
        <v>7941</v>
      </c>
      <c r="C49" s="278"/>
      <c r="D49" s="278"/>
      <c r="E49" s="278">
        <f>'実質公債費比率（分子）の構造'!L$45</f>
        <v>7234</v>
      </c>
      <c r="F49" s="278"/>
      <c r="G49" s="278"/>
      <c r="H49" s="278">
        <f>'実質公債費比率（分子）の構造'!M$45</f>
        <v>6707</v>
      </c>
      <c r="I49" s="278"/>
      <c r="J49" s="278"/>
      <c r="K49" s="278">
        <f>'実質公債費比率（分子）の構造'!N$45</f>
        <v>6598</v>
      </c>
      <c r="L49" s="278"/>
      <c r="M49" s="278"/>
      <c r="N49" s="278">
        <f>'実質公債費比率（分子）の構造'!O$45</f>
        <v>6540</v>
      </c>
      <c r="O49" s="278"/>
      <c r="P49" s="278"/>
    </row>
    <row r="50" spans="1:16">
      <c r="A50" s="278" t="s">
        <v>56</v>
      </c>
      <c r="B50" s="278" t="e">
        <f>NA()</f>
        <v>#N/A</v>
      </c>
      <c r="C50" s="278">
        <f>IF(ISNUMBER('実質公債費比率（分子）の構造'!K$53),'実質公債費比率（分子）の構造'!K$53,NA())</f>
        <v>2620</v>
      </c>
      <c r="D50" s="278" t="e">
        <f>NA()</f>
        <v>#N/A</v>
      </c>
      <c r="E50" s="278" t="e">
        <f>NA()</f>
        <v>#N/A</v>
      </c>
      <c r="F50" s="278">
        <f>IF(ISNUMBER('実質公債費比率（分子）の構造'!L$53),'実質公債費比率（分子）の構造'!L$53,NA())</f>
        <v>2325</v>
      </c>
      <c r="G50" s="278" t="e">
        <f>NA()</f>
        <v>#N/A</v>
      </c>
      <c r="H50" s="278" t="e">
        <f>NA()</f>
        <v>#N/A</v>
      </c>
      <c r="I50" s="278">
        <f>IF(ISNUMBER('実質公債費比率（分子）の構造'!M$53),'実質公債費比率（分子）の構造'!M$53,NA())</f>
        <v>2124</v>
      </c>
      <c r="J50" s="278" t="e">
        <f>NA()</f>
        <v>#N/A</v>
      </c>
      <c r="K50" s="278" t="e">
        <f>NA()</f>
        <v>#N/A</v>
      </c>
      <c r="L50" s="278">
        <f>IF(ISNUMBER('実質公債費比率（分子）の構造'!N$53),'実質公債費比率（分子）の構造'!N$53,NA())</f>
        <v>2054</v>
      </c>
      <c r="M50" s="278" t="e">
        <f>NA()</f>
        <v>#N/A</v>
      </c>
      <c r="N50" s="278" t="e">
        <f>NA()</f>
        <v>#N/A</v>
      </c>
      <c r="O50" s="278">
        <f>IF(ISNUMBER('実質公債費比率（分子）の構造'!O$53),'実質公債費比率（分子）の構造'!O$53,NA())</f>
        <v>2105</v>
      </c>
      <c r="P50" s="278" t="e">
        <f>NA()</f>
        <v>#N/A</v>
      </c>
    </row>
    <row r="53" spans="1:16">
      <c r="A53" s="275" t="s">
        <v>58</v>
      </c>
    </row>
    <row r="54" spans="1:16">
      <c r="A54" s="277"/>
      <c r="B54" s="277" t="str">
        <f>'将来負担比率（分子）の構造'!I$40</f>
        <v>H29</v>
      </c>
      <c r="C54" s="277"/>
      <c r="D54" s="277"/>
      <c r="E54" s="277" t="str">
        <f>'将来負担比率（分子）の構造'!J$40</f>
        <v>H30</v>
      </c>
      <c r="F54" s="277"/>
      <c r="G54" s="277"/>
      <c r="H54" s="277" t="str">
        <f>'将来負担比率（分子）の構造'!K$40</f>
        <v>R01</v>
      </c>
      <c r="I54" s="277"/>
      <c r="J54" s="277"/>
      <c r="K54" s="277" t="str">
        <f>'将来負担比率（分子）の構造'!L$40</f>
        <v>R02</v>
      </c>
      <c r="L54" s="277"/>
      <c r="M54" s="277"/>
      <c r="N54" s="277" t="str">
        <f>'将来負担比率（分子）の構造'!M$40</f>
        <v>R03</v>
      </c>
      <c r="O54" s="277"/>
      <c r="P54" s="277"/>
    </row>
    <row r="55" spans="1:16">
      <c r="A55" s="277"/>
      <c r="B55" s="277" t="s">
        <v>106</v>
      </c>
      <c r="C55" s="277"/>
      <c r="D55" s="277" t="s">
        <v>117</v>
      </c>
      <c r="E55" s="277" t="s">
        <v>106</v>
      </c>
      <c r="F55" s="277"/>
      <c r="G55" s="277" t="s">
        <v>117</v>
      </c>
      <c r="H55" s="277" t="s">
        <v>106</v>
      </c>
      <c r="I55" s="277"/>
      <c r="J55" s="277" t="s">
        <v>117</v>
      </c>
      <c r="K55" s="277" t="s">
        <v>106</v>
      </c>
      <c r="L55" s="277"/>
      <c r="M55" s="277" t="s">
        <v>117</v>
      </c>
      <c r="N55" s="277" t="s">
        <v>106</v>
      </c>
      <c r="O55" s="277"/>
      <c r="P55" s="277" t="s">
        <v>117</v>
      </c>
    </row>
    <row r="56" spans="1:16">
      <c r="A56" s="277" t="s">
        <v>45</v>
      </c>
      <c r="B56" s="277"/>
      <c r="C56" s="277"/>
      <c r="D56" s="277">
        <f>'将来負担比率（分子）の構造'!I$52</f>
        <v>56073</v>
      </c>
      <c r="E56" s="277"/>
      <c r="F56" s="277"/>
      <c r="G56" s="277">
        <f>'将来負担比率（分子）の構造'!J$52</f>
        <v>54386</v>
      </c>
      <c r="H56" s="277"/>
      <c r="I56" s="277"/>
      <c r="J56" s="277">
        <f>'将来負担比率（分子）の構造'!K$52</f>
        <v>52603</v>
      </c>
      <c r="K56" s="277"/>
      <c r="L56" s="277"/>
      <c r="M56" s="277">
        <f>'将来負担比率（分子）の構造'!L$52</f>
        <v>50942</v>
      </c>
      <c r="N56" s="277"/>
      <c r="O56" s="277"/>
      <c r="P56" s="277">
        <f>'将来負担比率（分子）の構造'!M$52</f>
        <v>49966</v>
      </c>
    </row>
    <row r="57" spans="1:16">
      <c r="A57" s="277" t="s">
        <v>97</v>
      </c>
      <c r="B57" s="277"/>
      <c r="C57" s="277"/>
      <c r="D57" s="277">
        <f>'将来負担比率（分子）の構造'!I$51</f>
        <v>1745</v>
      </c>
      <c r="E57" s="277"/>
      <c r="F57" s="277"/>
      <c r="G57" s="277">
        <f>'将来負担比率（分子）の構造'!J$51</f>
        <v>1691</v>
      </c>
      <c r="H57" s="277"/>
      <c r="I57" s="277"/>
      <c r="J57" s="277">
        <f>'将来負担比率（分子）の構造'!K$51</f>
        <v>1836</v>
      </c>
      <c r="K57" s="277"/>
      <c r="L57" s="277"/>
      <c r="M57" s="277">
        <f>'将来負担比率（分子）の構造'!L$51</f>
        <v>1739</v>
      </c>
      <c r="N57" s="277"/>
      <c r="O57" s="277"/>
      <c r="P57" s="277">
        <f>'将来負担比率（分子）の構造'!M$51</f>
        <v>1730</v>
      </c>
    </row>
    <row r="58" spans="1:16">
      <c r="A58" s="277" t="s">
        <v>94</v>
      </c>
      <c r="B58" s="277"/>
      <c r="C58" s="277"/>
      <c r="D58" s="277">
        <f>'将来負担比率（分子）の構造'!I$50</f>
        <v>20756</v>
      </c>
      <c r="E58" s="277"/>
      <c r="F58" s="277"/>
      <c r="G58" s="277">
        <f>'将来負担比率（分子）の構造'!J$50</f>
        <v>22502</v>
      </c>
      <c r="H58" s="277"/>
      <c r="I58" s="277"/>
      <c r="J58" s="277">
        <f>'将来負担比率（分子）の構造'!K$50</f>
        <v>22892</v>
      </c>
      <c r="K58" s="277"/>
      <c r="L58" s="277"/>
      <c r="M58" s="277">
        <f>'将来負担比率（分子）の構造'!L$50</f>
        <v>22235</v>
      </c>
      <c r="N58" s="277"/>
      <c r="O58" s="277"/>
      <c r="P58" s="277">
        <f>'将来負担比率（分子）の構造'!M$50</f>
        <v>21934</v>
      </c>
    </row>
    <row r="59" spans="1:16">
      <c r="A59" s="277" t="s">
        <v>90</v>
      </c>
      <c r="B59" s="277" t="str">
        <f>'将来負担比率（分子）の構造'!I$49</f>
        <v>-</v>
      </c>
      <c r="C59" s="277"/>
      <c r="D59" s="277"/>
      <c r="E59" s="277" t="str">
        <f>'将来負担比率（分子）の構造'!J$49</f>
        <v>-</v>
      </c>
      <c r="F59" s="277"/>
      <c r="G59" s="277"/>
      <c r="H59" s="277" t="str">
        <f>'将来負担比率（分子）の構造'!K$49</f>
        <v>-</v>
      </c>
      <c r="I59" s="277"/>
      <c r="J59" s="277"/>
      <c r="K59" s="277" t="str">
        <f>'将来負担比率（分子）の構造'!L$49</f>
        <v>-</v>
      </c>
      <c r="L59" s="277"/>
      <c r="M59" s="277"/>
      <c r="N59" s="277" t="str">
        <f>'将来負担比率（分子）の構造'!M$49</f>
        <v>-</v>
      </c>
      <c r="O59" s="277"/>
      <c r="P59" s="277"/>
    </row>
    <row r="60" spans="1:16">
      <c r="A60" s="277" t="s">
        <v>84</v>
      </c>
      <c r="B60" s="277" t="str">
        <f>'将来負担比率（分子）の構造'!I$48</f>
        <v>-</v>
      </c>
      <c r="C60" s="277"/>
      <c r="D60" s="277"/>
      <c r="E60" s="277" t="str">
        <f>'将来負担比率（分子）の構造'!J$48</f>
        <v>-</v>
      </c>
      <c r="F60" s="277"/>
      <c r="G60" s="277"/>
      <c r="H60" s="277" t="str">
        <f>'将来負担比率（分子）の構造'!K$48</f>
        <v>-</v>
      </c>
      <c r="I60" s="277"/>
      <c r="J60" s="277"/>
      <c r="K60" s="277" t="str">
        <f>'将来負担比率（分子）の構造'!L$48</f>
        <v>-</v>
      </c>
      <c r="L60" s="277"/>
      <c r="M60" s="277"/>
      <c r="N60" s="277" t="str">
        <f>'将来負担比率（分子）の構造'!M$48</f>
        <v>-</v>
      </c>
      <c r="O60" s="277"/>
      <c r="P60" s="277"/>
    </row>
    <row r="61" spans="1:16">
      <c r="A61" s="277" t="s">
        <v>78</v>
      </c>
      <c r="B61" s="277" t="str">
        <f>'将来負担比率（分子）の構造'!I$46</f>
        <v>-</v>
      </c>
      <c r="C61" s="277"/>
      <c r="D61" s="277"/>
      <c r="E61" s="277" t="str">
        <f>'将来負担比率（分子）の構造'!J$46</f>
        <v>-</v>
      </c>
      <c r="F61" s="277"/>
      <c r="G61" s="277"/>
      <c r="H61" s="277" t="str">
        <f>'将来負担比率（分子）の構造'!K$46</f>
        <v>-</v>
      </c>
      <c r="I61" s="277"/>
      <c r="J61" s="277"/>
      <c r="K61" s="277" t="str">
        <f>'将来負担比率（分子）の構造'!L$46</f>
        <v>-</v>
      </c>
      <c r="L61" s="277"/>
      <c r="M61" s="277"/>
      <c r="N61" s="277" t="str">
        <f>'将来負担比率（分子）の構造'!M$46</f>
        <v>-</v>
      </c>
      <c r="O61" s="277"/>
      <c r="P61" s="277"/>
    </row>
    <row r="62" spans="1:16">
      <c r="A62" s="277" t="s">
        <v>79</v>
      </c>
      <c r="B62" s="277">
        <f>'将来負担比率（分子）の構造'!I$45</f>
        <v>8695</v>
      </c>
      <c r="C62" s="277"/>
      <c r="D62" s="277"/>
      <c r="E62" s="277">
        <f>'将来負担比率（分子）の構造'!J$45</f>
        <v>8340</v>
      </c>
      <c r="F62" s="277"/>
      <c r="G62" s="277"/>
      <c r="H62" s="277">
        <f>'将来負担比率（分子）の構造'!K$45</f>
        <v>8163</v>
      </c>
      <c r="I62" s="277"/>
      <c r="J62" s="277"/>
      <c r="K62" s="277">
        <f>'将来負担比率（分子）の構造'!L$45</f>
        <v>8236</v>
      </c>
      <c r="L62" s="277"/>
      <c r="M62" s="277"/>
      <c r="N62" s="277">
        <f>'将来負担比率（分子）の構造'!M$45</f>
        <v>8341</v>
      </c>
      <c r="O62" s="277"/>
      <c r="P62" s="277"/>
    </row>
    <row r="63" spans="1:16">
      <c r="A63" s="277" t="s">
        <v>77</v>
      </c>
      <c r="B63" s="277" t="str">
        <f>'将来負担比率（分子）の構造'!I$44</f>
        <v>-</v>
      </c>
      <c r="C63" s="277"/>
      <c r="D63" s="277"/>
      <c r="E63" s="277" t="str">
        <f>'将来負担比率（分子）の構造'!J$44</f>
        <v>-</v>
      </c>
      <c r="F63" s="277"/>
      <c r="G63" s="277"/>
      <c r="H63" s="277" t="str">
        <f>'将来負担比率（分子）の構造'!K$44</f>
        <v>-</v>
      </c>
      <c r="I63" s="277"/>
      <c r="J63" s="277"/>
      <c r="K63" s="277" t="str">
        <f>'将来負担比率（分子）の構造'!L$44</f>
        <v>-</v>
      </c>
      <c r="L63" s="277"/>
      <c r="M63" s="277"/>
      <c r="N63" s="277" t="str">
        <f>'将来負担比率（分子）の構造'!M$44</f>
        <v>-</v>
      </c>
      <c r="O63" s="277"/>
      <c r="P63" s="277"/>
    </row>
    <row r="64" spans="1:16">
      <c r="A64" s="277" t="s">
        <v>75</v>
      </c>
      <c r="B64" s="277">
        <f>'将来負担比率（分子）の構造'!I$43</f>
        <v>12892</v>
      </c>
      <c r="C64" s="277"/>
      <c r="D64" s="277"/>
      <c r="E64" s="277">
        <f>'将来負担比率（分子）の構造'!J$43</f>
        <v>12363</v>
      </c>
      <c r="F64" s="277"/>
      <c r="G64" s="277"/>
      <c r="H64" s="277">
        <f>'将来負担比率（分子）の構造'!K$43</f>
        <v>11743</v>
      </c>
      <c r="I64" s="277"/>
      <c r="J64" s="277"/>
      <c r="K64" s="277">
        <f>'将来負担比率（分子）の構造'!L$43</f>
        <v>11104</v>
      </c>
      <c r="L64" s="277"/>
      <c r="M64" s="277"/>
      <c r="N64" s="277">
        <f>'将来負担比率（分子）の構造'!M$43</f>
        <v>10223</v>
      </c>
      <c r="O64" s="277"/>
      <c r="P64" s="277"/>
    </row>
    <row r="65" spans="1:16">
      <c r="A65" s="277" t="s">
        <v>74</v>
      </c>
      <c r="B65" s="277">
        <f>'将来負担比率（分子）の構造'!I$42</f>
        <v>115</v>
      </c>
      <c r="C65" s="277"/>
      <c r="D65" s="277"/>
      <c r="E65" s="277">
        <f>'将来負担比率（分子）の構造'!J$42</f>
        <v>90</v>
      </c>
      <c r="F65" s="277"/>
      <c r="G65" s="277"/>
      <c r="H65" s="277">
        <f>'将来負担比率（分子）の構造'!K$42</f>
        <v>65</v>
      </c>
      <c r="I65" s="277"/>
      <c r="J65" s="277"/>
      <c r="K65" s="277">
        <f>'将来負担比率（分子）の構造'!L$42</f>
        <v>44</v>
      </c>
      <c r="L65" s="277"/>
      <c r="M65" s="277"/>
      <c r="N65" s="277">
        <f>'将来負担比率（分子）の構造'!M$42</f>
        <v>26</v>
      </c>
      <c r="O65" s="277"/>
      <c r="P65" s="277"/>
    </row>
    <row r="66" spans="1:16">
      <c r="A66" s="277" t="s">
        <v>67</v>
      </c>
      <c r="B66" s="277">
        <f>'将来負担比率（分子）の構造'!I$41</f>
        <v>59354</v>
      </c>
      <c r="C66" s="277"/>
      <c r="D66" s="277"/>
      <c r="E66" s="277">
        <f>'将来負担比率（分子）の構造'!J$41</f>
        <v>57157</v>
      </c>
      <c r="F66" s="277"/>
      <c r="G66" s="277"/>
      <c r="H66" s="277">
        <f>'将来負担比率（分子）の構造'!K$41</f>
        <v>56152</v>
      </c>
      <c r="I66" s="277"/>
      <c r="J66" s="277"/>
      <c r="K66" s="277">
        <f>'将来負担比率（分子）の構造'!L$41</f>
        <v>55429</v>
      </c>
      <c r="L66" s="277"/>
      <c r="M66" s="277"/>
      <c r="N66" s="277">
        <f>'将来負担比率（分子）の構造'!M$41</f>
        <v>56173</v>
      </c>
      <c r="O66" s="277"/>
      <c r="P66" s="277"/>
    </row>
    <row r="67" spans="1:16">
      <c r="A67" s="277" t="s">
        <v>99</v>
      </c>
      <c r="B67" s="277" t="e">
        <f>NA()</f>
        <v>#N/A</v>
      </c>
      <c r="C67" s="277">
        <f>IF(ISNUMBER('将来負担比率（分子）の構造'!I$53),IF('将来負担比率（分子）の構造'!I$53&lt;0,0,'将来負担比率（分子）の構造'!I$53),NA())</f>
        <v>2482</v>
      </c>
      <c r="D67" s="277" t="e">
        <f>NA()</f>
        <v>#N/A</v>
      </c>
      <c r="E67" s="277" t="e">
        <f>NA()</f>
        <v>#N/A</v>
      </c>
      <c r="F67" s="277">
        <f>IF(ISNUMBER('将来負担比率（分子）の構造'!J$53),IF('将来負担比率（分子）の構造'!J$53&lt;0,0,'将来負担比率（分子）の構造'!J$53),NA())</f>
        <v>0</v>
      </c>
      <c r="G67" s="277" t="e">
        <f>NA()</f>
        <v>#N/A</v>
      </c>
      <c r="H67" s="277" t="e">
        <f>NA()</f>
        <v>#N/A</v>
      </c>
      <c r="I67" s="277">
        <f>IF(ISNUMBER('将来負担比率（分子）の構造'!K$53),IF('将来負担比率（分子）の構造'!K$53&lt;0,0,'将来負担比率（分子）の構造'!K$53),NA())</f>
        <v>0</v>
      </c>
      <c r="J67" s="277" t="e">
        <f>NA()</f>
        <v>#N/A</v>
      </c>
      <c r="K67" s="277" t="e">
        <f>NA()</f>
        <v>#N/A</v>
      </c>
      <c r="L67" s="277">
        <f>IF(ISNUMBER('将来負担比率（分子）の構造'!L$53),IF('将来負担比率（分子）の構造'!L$53&lt;0,0,'将来負担比率（分子）の構造'!L$53),NA())</f>
        <v>0</v>
      </c>
      <c r="M67" s="277" t="e">
        <f>NA()</f>
        <v>#N/A</v>
      </c>
      <c r="N67" s="277" t="e">
        <f>NA()</f>
        <v>#N/A</v>
      </c>
      <c r="O67" s="277">
        <f>IF(ISNUMBER('将来負担比率（分子）の構造'!M$53),IF('将来負担比率（分子）の構造'!M$53&lt;0,0,'将来負担比率（分子）の構造'!M$53),NA())</f>
        <v>1133</v>
      </c>
      <c r="P67" s="277" t="e">
        <f>NA()</f>
        <v>#N/A</v>
      </c>
    </row>
    <row r="70" spans="1:16">
      <c r="A70" s="280" t="s">
        <v>118</v>
      </c>
      <c r="B70" s="280"/>
      <c r="C70" s="280"/>
      <c r="D70" s="280"/>
      <c r="E70" s="280"/>
      <c r="F70" s="280"/>
    </row>
    <row r="71" spans="1:16">
      <c r="A71" s="279"/>
      <c r="B71" s="279" t="str">
        <f>基金残高に係る経年分析!F54</f>
        <v>R01</v>
      </c>
      <c r="C71" s="279" t="str">
        <f>基金残高に係る経年分析!G54</f>
        <v>R02</v>
      </c>
      <c r="D71" s="279" t="str">
        <f>基金残高に係る経年分析!H54</f>
        <v>R03</v>
      </c>
    </row>
    <row r="72" spans="1:16">
      <c r="A72" s="279" t="s">
        <v>119</v>
      </c>
      <c r="B72" s="281">
        <f>基金残高に係る経年分析!F55</f>
        <v>5122</v>
      </c>
      <c r="C72" s="281">
        <f>基金残高に係る経年分析!G55</f>
        <v>5033</v>
      </c>
      <c r="D72" s="281">
        <f>基金残高に係る経年分析!H55</f>
        <v>5033</v>
      </c>
    </row>
    <row r="73" spans="1:16">
      <c r="A73" s="279" t="s">
        <v>120</v>
      </c>
      <c r="B73" s="281">
        <f>基金残高に係る経年分析!F56</f>
        <v>2476</v>
      </c>
      <c r="C73" s="281">
        <f>基金残高に係る経年分析!G56</f>
        <v>2384</v>
      </c>
      <c r="D73" s="281">
        <f>基金残高に係る経年分析!H56</f>
        <v>2844</v>
      </c>
    </row>
    <row r="74" spans="1:16">
      <c r="A74" s="279" t="s">
        <v>121</v>
      </c>
      <c r="B74" s="281">
        <f>基金残高に係る経年分析!F57</f>
        <v>11908</v>
      </c>
      <c r="C74" s="281">
        <f>基金残高に係る経年分析!G57</f>
        <v>11780</v>
      </c>
      <c r="D74" s="281">
        <f>基金残高に係る経年分析!H57</f>
        <v>10686</v>
      </c>
    </row>
  </sheetData>
  <sheetProtection algorithmName="SHA-512" hashValue="6rLVK9GKjtusXQQMV/OOUVTho4PUBKgQ2QV56tcYAXqEb5LUuqhdS0sHnJ0i0SmnIRXqJiRI9OZLvgn7jcuRtA==" saltValue="asCFKcPuU9DC7V/hUu0Wz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300" customWidth="1"/>
    <col min="2" max="2" width="2.375" style="300" customWidth="1"/>
    <col min="3" max="16" width="2.625" style="300" customWidth="1"/>
    <col min="17" max="17" width="2.375" style="300" customWidth="1"/>
    <col min="18" max="95" width="1.625" style="300" customWidth="1"/>
    <col min="96" max="133" width="1.625" style="312" customWidth="1"/>
    <col min="134" max="143" width="1.625" style="300" customWidth="1"/>
    <col min="144" max="16384" width="0" style="300" hidden="1"/>
  </cols>
  <sheetData>
    <row r="1" spans="2:143" ht="22.5" customHeight="1" thickBot="1">
      <c r="B1" s="298"/>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9"/>
      <c r="CH1" s="299"/>
      <c r="CI1" s="299"/>
      <c r="CJ1" s="299"/>
      <c r="CK1" s="299"/>
      <c r="CL1" s="299"/>
      <c r="CM1" s="299"/>
      <c r="CN1" s="299"/>
      <c r="CO1" s="299"/>
      <c r="CP1" s="299"/>
      <c r="CQ1" s="299"/>
      <c r="CR1" s="299"/>
      <c r="CS1" s="299"/>
      <c r="CT1" s="299"/>
      <c r="CU1" s="299"/>
      <c r="CV1" s="299"/>
      <c r="CW1" s="299"/>
      <c r="CX1" s="299"/>
      <c r="CY1" s="299"/>
      <c r="CZ1" s="299"/>
      <c r="DA1" s="299"/>
      <c r="DB1" s="299"/>
      <c r="DC1" s="299"/>
      <c r="DD1" s="299"/>
      <c r="DE1" s="299"/>
      <c r="DF1" s="299"/>
      <c r="DG1" s="299"/>
      <c r="DH1" s="662" t="s">
        <v>449</v>
      </c>
      <c r="DI1" s="663"/>
      <c r="DJ1" s="663"/>
      <c r="DK1" s="663"/>
      <c r="DL1" s="663"/>
      <c r="DM1" s="663"/>
      <c r="DN1" s="664"/>
      <c r="DO1" s="300"/>
      <c r="DP1" s="662" t="s">
        <v>450</v>
      </c>
      <c r="DQ1" s="663"/>
      <c r="DR1" s="663"/>
      <c r="DS1" s="663"/>
      <c r="DT1" s="663"/>
      <c r="DU1" s="663"/>
      <c r="DV1" s="663"/>
      <c r="DW1" s="663"/>
      <c r="DX1" s="663"/>
      <c r="DY1" s="663"/>
      <c r="DZ1" s="663"/>
      <c r="EA1" s="663"/>
      <c r="EB1" s="663"/>
      <c r="EC1" s="664"/>
      <c r="ED1" s="299"/>
      <c r="EE1" s="299"/>
      <c r="EF1" s="299"/>
      <c r="EG1" s="299"/>
      <c r="EH1" s="299"/>
      <c r="EI1" s="299"/>
      <c r="EJ1" s="299"/>
      <c r="EK1" s="299"/>
      <c r="EL1" s="299"/>
      <c r="EM1" s="299"/>
    </row>
    <row r="2" spans="2:143" ht="22.5" customHeight="1">
      <c r="B2" s="301" t="s">
        <v>451</v>
      </c>
      <c r="R2" s="302"/>
      <c r="S2" s="302"/>
      <c r="T2" s="302"/>
      <c r="U2" s="302"/>
      <c r="V2" s="302"/>
      <c r="W2" s="302"/>
      <c r="X2" s="302"/>
      <c r="Y2" s="302"/>
      <c r="Z2" s="302"/>
      <c r="AA2" s="302"/>
      <c r="AB2" s="302"/>
      <c r="AC2" s="302"/>
      <c r="AE2" s="303"/>
      <c r="AF2" s="303"/>
      <c r="AG2" s="303"/>
      <c r="AH2" s="303"/>
      <c r="AI2" s="303"/>
      <c r="AJ2" s="302"/>
      <c r="AK2" s="302"/>
      <c r="AL2" s="302"/>
      <c r="AM2" s="302"/>
      <c r="AN2" s="302"/>
      <c r="AO2" s="302"/>
      <c r="AP2" s="302"/>
      <c r="CD2" s="299"/>
      <c r="CE2" s="299"/>
      <c r="CF2" s="299"/>
      <c r="CG2" s="299"/>
      <c r="CH2" s="299"/>
      <c r="CI2" s="299"/>
      <c r="CJ2" s="299"/>
      <c r="CK2" s="299"/>
      <c r="CL2" s="299"/>
      <c r="CM2" s="299"/>
      <c r="CN2" s="299"/>
      <c r="CO2" s="299"/>
      <c r="CP2" s="299"/>
      <c r="CQ2" s="299"/>
      <c r="CR2" s="299"/>
      <c r="CS2" s="299"/>
      <c r="CT2" s="299"/>
      <c r="CU2" s="299"/>
      <c r="CV2" s="299"/>
      <c r="CW2" s="299"/>
      <c r="CX2" s="299"/>
      <c r="CY2" s="299"/>
      <c r="CZ2" s="299"/>
      <c r="DA2" s="299"/>
      <c r="DB2" s="299"/>
      <c r="DC2" s="299"/>
      <c r="DD2" s="299"/>
      <c r="DE2" s="299"/>
      <c r="DF2" s="299"/>
      <c r="DG2" s="299"/>
      <c r="DH2" s="299"/>
      <c r="DI2" s="299"/>
      <c r="DJ2" s="299"/>
      <c r="DK2" s="299"/>
      <c r="DL2" s="299"/>
      <c r="DM2" s="299"/>
      <c r="DN2" s="299"/>
      <c r="DO2" s="299"/>
      <c r="DP2" s="299"/>
      <c r="DQ2" s="299"/>
      <c r="DR2" s="299"/>
      <c r="DS2" s="299"/>
      <c r="DT2" s="299"/>
      <c r="DU2" s="299"/>
      <c r="DV2" s="299"/>
      <c r="DW2" s="299"/>
      <c r="DX2" s="299"/>
      <c r="DY2" s="299"/>
      <c r="DZ2" s="299"/>
      <c r="EA2" s="299"/>
      <c r="EB2" s="299"/>
      <c r="EC2" s="299"/>
    </row>
    <row r="3" spans="2:143" ht="11.25" customHeight="1">
      <c r="B3" s="624" t="s">
        <v>452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453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4" t="s">
        <v>454</v>
      </c>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6"/>
    </row>
    <row r="4" spans="2:143" ht="11.25" customHeight="1">
      <c r="B4" s="624" t="s">
        <v>455</v>
      </c>
      <c r="C4" s="625"/>
      <c r="D4" s="625"/>
      <c r="E4" s="625"/>
      <c r="F4" s="625"/>
      <c r="G4" s="625"/>
      <c r="H4" s="625"/>
      <c r="I4" s="625"/>
      <c r="J4" s="625"/>
      <c r="K4" s="625"/>
      <c r="L4" s="625"/>
      <c r="M4" s="625"/>
      <c r="N4" s="625"/>
      <c r="O4" s="625"/>
      <c r="P4" s="625"/>
      <c r="Q4" s="626"/>
      <c r="R4" s="624" t="s">
        <v>456</v>
      </c>
      <c r="S4" s="625"/>
      <c r="T4" s="625"/>
      <c r="U4" s="625"/>
      <c r="V4" s="625"/>
      <c r="W4" s="625"/>
      <c r="X4" s="625"/>
      <c r="Y4" s="626"/>
      <c r="Z4" s="624" t="s">
        <v>457</v>
      </c>
      <c r="AA4" s="625"/>
      <c r="AB4" s="625"/>
      <c r="AC4" s="626"/>
      <c r="AD4" s="624" t="s">
        <v>458</v>
      </c>
      <c r="AE4" s="625"/>
      <c r="AF4" s="625"/>
      <c r="AG4" s="625"/>
      <c r="AH4" s="625"/>
      <c r="AI4" s="625"/>
      <c r="AJ4" s="625"/>
      <c r="AK4" s="626"/>
      <c r="AL4" s="624" t="s">
        <v>457</v>
      </c>
      <c r="AM4" s="625"/>
      <c r="AN4" s="625"/>
      <c r="AO4" s="626"/>
      <c r="AP4" s="665" t="s">
        <v>274</v>
      </c>
      <c r="AQ4" s="665"/>
      <c r="AR4" s="665"/>
      <c r="AS4" s="665"/>
      <c r="AT4" s="665"/>
      <c r="AU4" s="665"/>
      <c r="AV4" s="665"/>
      <c r="AW4" s="665"/>
      <c r="AX4" s="665"/>
      <c r="AY4" s="665"/>
      <c r="AZ4" s="665"/>
      <c r="BA4" s="665"/>
      <c r="BB4" s="665"/>
      <c r="BC4" s="665"/>
      <c r="BD4" s="665"/>
      <c r="BE4" s="665"/>
      <c r="BF4" s="665"/>
      <c r="BG4" s="665" t="s">
        <v>459</v>
      </c>
      <c r="BH4" s="665"/>
      <c r="BI4" s="665"/>
      <c r="BJ4" s="665"/>
      <c r="BK4" s="665"/>
      <c r="BL4" s="665"/>
      <c r="BM4" s="665"/>
      <c r="BN4" s="665"/>
      <c r="BO4" s="665" t="s">
        <v>457</v>
      </c>
      <c r="BP4" s="665"/>
      <c r="BQ4" s="665"/>
      <c r="BR4" s="665"/>
      <c r="BS4" s="665" t="s">
        <v>460</v>
      </c>
      <c r="BT4" s="665"/>
      <c r="BU4" s="665"/>
      <c r="BV4" s="665"/>
      <c r="BW4" s="665"/>
      <c r="BX4" s="665"/>
      <c r="BY4" s="665"/>
      <c r="BZ4" s="665"/>
      <c r="CA4" s="665"/>
      <c r="CB4" s="665"/>
      <c r="CD4" s="624" t="s">
        <v>461</v>
      </c>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6"/>
    </row>
    <row r="5" spans="2:143" ht="11.25" customHeight="1">
      <c r="B5" s="621" t="s">
        <v>272</v>
      </c>
      <c r="C5" s="622"/>
      <c r="D5" s="622"/>
      <c r="E5" s="622"/>
      <c r="F5" s="622"/>
      <c r="G5" s="622"/>
      <c r="H5" s="622"/>
      <c r="I5" s="622"/>
      <c r="J5" s="622"/>
      <c r="K5" s="622"/>
      <c r="L5" s="622"/>
      <c r="M5" s="622"/>
      <c r="N5" s="622"/>
      <c r="O5" s="622"/>
      <c r="P5" s="622"/>
      <c r="Q5" s="623"/>
      <c r="R5" s="618">
        <v>14678648</v>
      </c>
      <c r="S5" s="619"/>
      <c r="T5" s="619"/>
      <c r="U5" s="619"/>
      <c r="V5" s="619"/>
      <c r="W5" s="619"/>
      <c r="X5" s="619"/>
      <c r="Y5" s="647"/>
      <c r="Z5" s="660">
        <v>19.3</v>
      </c>
      <c r="AA5" s="660"/>
      <c r="AB5" s="660"/>
      <c r="AC5" s="660"/>
      <c r="AD5" s="661">
        <v>14678648</v>
      </c>
      <c r="AE5" s="661"/>
      <c r="AF5" s="661"/>
      <c r="AG5" s="661"/>
      <c r="AH5" s="661"/>
      <c r="AI5" s="661"/>
      <c r="AJ5" s="661"/>
      <c r="AK5" s="661"/>
      <c r="AL5" s="648">
        <v>44.1</v>
      </c>
      <c r="AM5" s="634"/>
      <c r="AN5" s="634"/>
      <c r="AO5" s="649"/>
      <c r="AP5" s="621" t="s">
        <v>462</v>
      </c>
      <c r="AQ5" s="622"/>
      <c r="AR5" s="622"/>
      <c r="AS5" s="622"/>
      <c r="AT5" s="622"/>
      <c r="AU5" s="622"/>
      <c r="AV5" s="622"/>
      <c r="AW5" s="622"/>
      <c r="AX5" s="622"/>
      <c r="AY5" s="622"/>
      <c r="AZ5" s="622"/>
      <c r="BA5" s="622"/>
      <c r="BB5" s="622"/>
      <c r="BC5" s="622"/>
      <c r="BD5" s="622"/>
      <c r="BE5" s="622"/>
      <c r="BF5" s="623"/>
      <c r="BG5" s="571">
        <v>14678409</v>
      </c>
      <c r="BH5" s="572"/>
      <c r="BI5" s="572"/>
      <c r="BJ5" s="572"/>
      <c r="BK5" s="572"/>
      <c r="BL5" s="572"/>
      <c r="BM5" s="572"/>
      <c r="BN5" s="573"/>
      <c r="BO5" s="597">
        <v>100</v>
      </c>
      <c r="BP5" s="597"/>
      <c r="BQ5" s="597"/>
      <c r="BR5" s="597"/>
      <c r="BS5" s="598">
        <v>1149939</v>
      </c>
      <c r="BT5" s="598"/>
      <c r="BU5" s="598"/>
      <c r="BV5" s="598"/>
      <c r="BW5" s="598"/>
      <c r="BX5" s="598"/>
      <c r="BY5" s="598"/>
      <c r="BZ5" s="598"/>
      <c r="CA5" s="598"/>
      <c r="CB5" s="643"/>
      <c r="CD5" s="624" t="s">
        <v>274</v>
      </c>
      <c r="CE5" s="625"/>
      <c r="CF5" s="625"/>
      <c r="CG5" s="625"/>
      <c r="CH5" s="625"/>
      <c r="CI5" s="625"/>
      <c r="CJ5" s="625"/>
      <c r="CK5" s="625"/>
      <c r="CL5" s="625"/>
      <c r="CM5" s="625"/>
      <c r="CN5" s="625"/>
      <c r="CO5" s="625"/>
      <c r="CP5" s="625"/>
      <c r="CQ5" s="626"/>
      <c r="CR5" s="624" t="s">
        <v>463</v>
      </c>
      <c r="CS5" s="625"/>
      <c r="CT5" s="625"/>
      <c r="CU5" s="625"/>
      <c r="CV5" s="625"/>
      <c r="CW5" s="625"/>
      <c r="CX5" s="625"/>
      <c r="CY5" s="626"/>
      <c r="CZ5" s="624" t="s">
        <v>457</v>
      </c>
      <c r="DA5" s="625"/>
      <c r="DB5" s="625"/>
      <c r="DC5" s="626"/>
      <c r="DD5" s="624" t="s">
        <v>464</v>
      </c>
      <c r="DE5" s="625"/>
      <c r="DF5" s="625"/>
      <c r="DG5" s="625"/>
      <c r="DH5" s="625"/>
      <c r="DI5" s="625"/>
      <c r="DJ5" s="625"/>
      <c r="DK5" s="625"/>
      <c r="DL5" s="625"/>
      <c r="DM5" s="625"/>
      <c r="DN5" s="625"/>
      <c r="DO5" s="625"/>
      <c r="DP5" s="626"/>
      <c r="DQ5" s="624" t="s">
        <v>465</v>
      </c>
      <c r="DR5" s="625"/>
      <c r="DS5" s="625"/>
      <c r="DT5" s="625"/>
      <c r="DU5" s="625"/>
      <c r="DV5" s="625"/>
      <c r="DW5" s="625"/>
      <c r="DX5" s="625"/>
      <c r="DY5" s="625"/>
      <c r="DZ5" s="625"/>
      <c r="EA5" s="625"/>
      <c r="EB5" s="625"/>
      <c r="EC5" s="626"/>
    </row>
    <row r="6" spans="2:143" ht="11.25" customHeight="1">
      <c r="B6" s="568" t="s">
        <v>466</v>
      </c>
      <c r="C6" s="569"/>
      <c r="D6" s="569"/>
      <c r="E6" s="569"/>
      <c r="F6" s="569"/>
      <c r="G6" s="569"/>
      <c r="H6" s="569"/>
      <c r="I6" s="569"/>
      <c r="J6" s="569"/>
      <c r="K6" s="569"/>
      <c r="L6" s="569"/>
      <c r="M6" s="569"/>
      <c r="N6" s="569"/>
      <c r="O6" s="569"/>
      <c r="P6" s="569"/>
      <c r="Q6" s="570"/>
      <c r="R6" s="571">
        <v>579153</v>
      </c>
      <c r="S6" s="572"/>
      <c r="T6" s="572"/>
      <c r="U6" s="572"/>
      <c r="V6" s="572"/>
      <c r="W6" s="572"/>
      <c r="X6" s="572"/>
      <c r="Y6" s="573"/>
      <c r="Z6" s="597">
        <v>0.8</v>
      </c>
      <c r="AA6" s="597"/>
      <c r="AB6" s="597"/>
      <c r="AC6" s="597"/>
      <c r="AD6" s="598">
        <v>579153</v>
      </c>
      <c r="AE6" s="598"/>
      <c r="AF6" s="598"/>
      <c r="AG6" s="598"/>
      <c r="AH6" s="598"/>
      <c r="AI6" s="598"/>
      <c r="AJ6" s="598"/>
      <c r="AK6" s="598"/>
      <c r="AL6" s="574">
        <v>1.7</v>
      </c>
      <c r="AM6" s="575"/>
      <c r="AN6" s="575"/>
      <c r="AO6" s="599"/>
      <c r="AP6" s="568" t="s">
        <v>467</v>
      </c>
      <c r="AQ6" s="569"/>
      <c r="AR6" s="569"/>
      <c r="AS6" s="569"/>
      <c r="AT6" s="569"/>
      <c r="AU6" s="569"/>
      <c r="AV6" s="569"/>
      <c r="AW6" s="569"/>
      <c r="AX6" s="569"/>
      <c r="AY6" s="569"/>
      <c r="AZ6" s="569"/>
      <c r="BA6" s="569"/>
      <c r="BB6" s="569"/>
      <c r="BC6" s="569"/>
      <c r="BD6" s="569"/>
      <c r="BE6" s="569"/>
      <c r="BF6" s="570"/>
      <c r="BG6" s="571">
        <v>14678409</v>
      </c>
      <c r="BH6" s="572"/>
      <c r="BI6" s="572"/>
      <c r="BJ6" s="572"/>
      <c r="BK6" s="572"/>
      <c r="BL6" s="572"/>
      <c r="BM6" s="572"/>
      <c r="BN6" s="573"/>
      <c r="BO6" s="597">
        <v>100</v>
      </c>
      <c r="BP6" s="597"/>
      <c r="BQ6" s="597"/>
      <c r="BR6" s="597"/>
      <c r="BS6" s="598">
        <v>1149939</v>
      </c>
      <c r="BT6" s="598"/>
      <c r="BU6" s="598"/>
      <c r="BV6" s="598"/>
      <c r="BW6" s="598"/>
      <c r="BX6" s="598"/>
      <c r="BY6" s="598"/>
      <c r="BZ6" s="598"/>
      <c r="CA6" s="598"/>
      <c r="CB6" s="643"/>
      <c r="CD6" s="621" t="s">
        <v>279</v>
      </c>
      <c r="CE6" s="622"/>
      <c r="CF6" s="622"/>
      <c r="CG6" s="622"/>
      <c r="CH6" s="622"/>
      <c r="CI6" s="622"/>
      <c r="CJ6" s="622"/>
      <c r="CK6" s="622"/>
      <c r="CL6" s="622"/>
      <c r="CM6" s="622"/>
      <c r="CN6" s="622"/>
      <c r="CO6" s="622"/>
      <c r="CP6" s="622"/>
      <c r="CQ6" s="623"/>
      <c r="CR6" s="571">
        <v>344788</v>
      </c>
      <c r="CS6" s="572"/>
      <c r="CT6" s="572"/>
      <c r="CU6" s="572"/>
      <c r="CV6" s="572"/>
      <c r="CW6" s="572"/>
      <c r="CX6" s="572"/>
      <c r="CY6" s="573"/>
      <c r="CZ6" s="648">
        <v>0.5</v>
      </c>
      <c r="DA6" s="634"/>
      <c r="DB6" s="634"/>
      <c r="DC6" s="650"/>
      <c r="DD6" s="577" t="s">
        <v>468</v>
      </c>
      <c r="DE6" s="572"/>
      <c r="DF6" s="572"/>
      <c r="DG6" s="572"/>
      <c r="DH6" s="572"/>
      <c r="DI6" s="572"/>
      <c r="DJ6" s="572"/>
      <c r="DK6" s="572"/>
      <c r="DL6" s="572"/>
      <c r="DM6" s="572"/>
      <c r="DN6" s="572"/>
      <c r="DO6" s="572"/>
      <c r="DP6" s="573"/>
      <c r="DQ6" s="577">
        <v>344788</v>
      </c>
      <c r="DR6" s="572"/>
      <c r="DS6" s="572"/>
      <c r="DT6" s="572"/>
      <c r="DU6" s="572"/>
      <c r="DV6" s="572"/>
      <c r="DW6" s="572"/>
      <c r="DX6" s="572"/>
      <c r="DY6" s="572"/>
      <c r="DZ6" s="572"/>
      <c r="EA6" s="572"/>
      <c r="EB6" s="572"/>
      <c r="EC6" s="609"/>
    </row>
    <row r="7" spans="2:143" ht="11.25" customHeight="1">
      <c r="B7" s="568" t="s">
        <v>46</v>
      </c>
      <c r="C7" s="569"/>
      <c r="D7" s="569"/>
      <c r="E7" s="569"/>
      <c r="F7" s="569"/>
      <c r="G7" s="569"/>
      <c r="H7" s="569"/>
      <c r="I7" s="569"/>
      <c r="J7" s="569"/>
      <c r="K7" s="569"/>
      <c r="L7" s="569"/>
      <c r="M7" s="569"/>
      <c r="N7" s="569"/>
      <c r="O7" s="569"/>
      <c r="P7" s="569"/>
      <c r="Q7" s="570"/>
      <c r="R7" s="571">
        <v>6720</v>
      </c>
      <c r="S7" s="572"/>
      <c r="T7" s="572"/>
      <c r="U7" s="572"/>
      <c r="V7" s="572"/>
      <c r="W7" s="572"/>
      <c r="X7" s="572"/>
      <c r="Y7" s="573"/>
      <c r="Z7" s="597">
        <v>0</v>
      </c>
      <c r="AA7" s="597"/>
      <c r="AB7" s="597"/>
      <c r="AC7" s="597"/>
      <c r="AD7" s="598">
        <v>6720</v>
      </c>
      <c r="AE7" s="598"/>
      <c r="AF7" s="598"/>
      <c r="AG7" s="598"/>
      <c r="AH7" s="598"/>
      <c r="AI7" s="598"/>
      <c r="AJ7" s="598"/>
      <c r="AK7" s="598"/>
      <c r="AL7" s="574">
        <v>0</v>
      </c>
      <c r="AM7" s="575"/>
      <c r="AN7" s="575"/>
      <c r="AO7" s="599"/>
      <c r="AP7" s="568" t="s">
        <v>469</v>
      </c>
      <c r="AQ7" s="569"/>
      <c r="AR7" s="569"/>
      <c r="AS7" s="569"/>
      <c r="AT7" s="569"/>
      <c r="AU7" s="569"/>
      <c r="AV7" s="569"/>
      <c r="AW7" s="569"/>
      <c r="AX7" s="569"/>
      <c r="AY7" s="569"/>
      <c r="AZ7" s="569"/>
      <c r="BA7" s="569"/>
      <c r="BB7" s="569"/>
      <c r="BC7" s="569"/>
      <c r="BD7" s="569"/>
      <c r="BE7" s="569"/>
      <c r="BF7" s="570"/>
      <c r="BG7" s="571">
        <v>5845008</v>
      </c>
      <c r="BH7" s="572"/>
      <c r="BI7" s="572"/>
      <c r="BJ7" s="572"/>
      <c r="BK7" s="572"/>
      <c r="BL7" s="572"/>
      <c r="BM7" s="572"/>
      <c r="BN7" s="573"/>
      <c r="BO7" s="597">
        <v>39.799999999999997</v>
      </c>
      <c r="BP7" s="597"/>
      <c r="BQ7" s="597"/>
      <c r="BR7" s="597"/>
      <c r="BS7" s="598">
        <v>234014</v>
      </c>
      <c r="BT7" s="598"/>
      <c r="BU7" s="598"/>
      <c r="BV7" s="598"/>
      <c r="BW7" s="598"/>
      <c r="BX7" s="598"/>
      <c r="BY7" s="598"/>
      <c r="BZ7" s="598"/>
      <c r="CA7" s="598"/>
      <c r="CB7" s="643"/>
      <c r="CD7" s="568" t="s">
        <v>281</v>
      </c>
      <c r="CE7" s="569"/>
      <c r="CF7" s="569"/>
      <c r="CG7" s="569"/>
      <c r="CH7" s="569"/>
      <c r="CI7" s="569"/>
      <c r="CJ7" s="569"/>
      <c r="CK7" s="569"/>
      <c r="CL7" s="569"/>
      <c r="CM7" s="569"/>
      <c r="CN7" s="569"/>
      <c r="CO7" s="569"/>
      <c r="CP7" s="569"/>
      <c r="CQ7" s="570"/>
      <c r="CR7" s="571">
        <v>9217584</v>
      </c>
      <c r="CS7" s="572"/>
      <c r="CT7" s="572"/>
      <c r="CU7" s="572"/>
      <c r="CV7" s="572"/>
      <c r="CW7" s="572"/>
      <c r="CX7" s="572"/>
      <c r="CY7" s="573"/>
      <c r="CZ7" s="597">
        <v>12.8</v>
      </c>
      <c r="DA7" s="597"/>
      <c r="DB7" s="597"/>
      <c r="DC7" s="597"/>
      <c r="DD7" s="577">
        <v>2740183</v>
      </c>
      <c r="DE7" s="572"/>
      <c r="DF7" s="572"/>
      <c r="DG7" s="572"/>
      <c r="DH7" s="572"/>
      <c r="DI7" s="572"/>
      <c r="DJ7" s="572"/>
      <c r="DK7" s="572"/>
      <c r="DL7" s="572"/>
      <c r="DM7" s="572"/>
      <c r="DN7" s="572"/>
      <c r="DO7" s="572"/>
      <c r="DP7" s="573"/>
      <c r="DQ7" s="577">
        <v>6461203</v>
      </c>
      <c r="DR7" s="572"/>
      <c r="DS7" s="572"/>
      <c r="DT7" s="572"/>
      <c r="DU7" s="572"/>
      <c r="DV7" s="572"/>
      <c r="DW7" s="572"/>
      <c r="DX7" s="572"/>
      <c r="DY7" s="572"/>
      <c r="DZ7" s="572"/>
      <c r="EA7" s="572"/>
      <c r="EB7" s="572"/>
      <c r="EC7" s="609"/>
    </row>
    <row r="8" spans="2:143" ht="11.25" customHeight="1">
      <c r="B8" s="568" t="s">
        <v>470</v>
      </c>
      <c r="C8" s="569"/>
      <c r="D8" s="569"/>
      <c r="E8" s="569"/>
      <c r="F8" s="569"/>
      <c r="G8" s="569"/>
      <c r="H8" s="569"/>
      <c r="I8" s="569"/>
      <c r="J8" s="569"/>
      <c r="K8" s="569"/>
      <c r="L8" s="569"/>
      <c r="M8" s="569"/>
      <c r="N8" s="569"/>
      <c r="O8" s="569"/>
      <c r="P8" s="569"/>
      <c r="Q8" s="570"/>
      <c r="R8" s="571">
        <v>48273</v>
      </c>
      <c r="S8" s="572"/>
      <c r="T8" s="572"/>
      <c r="U8" s="572"/>
      <c r="V8" s="572"/>
      <c r="W8" s="572"/>
      <c r="X8" s="572"/>
      <c r="Y8" s="573"/>
      <c r="Z8" s="597">
        <v>0.1</v>
      </c>
      <c r="AA8" s="597"/>
      <c r="AB8" s="597"/>
      <c r="AC8" s="597"/>
      <c r="AD8" s="598">
        <v>48273</v>
      </c>
      <c r="AE8" s="598"/>
      <c r="AF8" s="598"/>
      <c r="AG8" s="598"/>
      <c r="AH8" s="598"/>
      <c r="AI8" s="598"/>
      <c r="AJ8" s="598"/>
      <c r="AK8" s="598"/>
      <c r="AL8" s="574">
        <v>0.1</v>
      </c>
      <c r="AM8" s="575"/>
      <c r="AN8" s="575"/>
      <c r="AO8" s="599"/>
      <c r="AP8" s="568" t="s">
        <v>471</v>
      </c>
      <c r="AQ8" s="569"/>
      <c r="AR8" s="569"/>
      <c r="AS8" s="569"/>
      <c r="AT8" s="569"/>
      <c r="AU8" s="569"/>
      <c r="AV8" s="569"/>
      <c r="AW8" s="569"/>
      <c r="AX8" s="569"/>
      <c r="AY8" s="569"/>
      <c r="AZ8" s="569"/>
      <c r="BA8" s="569"/>
      <c r="BB8" s="569"/>
      <c r="BC8" s="569"/>
      <c r="BD8" s="569"/>
      <c r="BE8" s="569"/>
      <c r="BF8" s="570"/>
      <c r="BG8" s="571">
        <v>199253</v>
      </c>
      <c r="BH8" s="572"/>
      <c r="BI8" s="572"/>
      <c r="BJ8" s="572"/>
      <c r="BK8" s="572"/>
      <c r="BL8" s="572"/>
      <c r="BM8" s="572"/>
      <c r="BN8" s="573"/>
      <c r="BO8" s="597">
        <v>1.4</v>
      </c>
      <c r="BP8" s="597"/>
      <c r="BQ8" s="597"/>
      <c r="BR8" s="597"/>
      <c r="BS8" s="598" t="s">
        <v>468</v>
      </c>
      <c r="BT8" s="598"/>
      <c r="BU8" s="598"/>
      <c r="BV8" s="598"/>
      <c r="BW8" s="598"/>
      <c r="BX8" s="598"/>
      <c r="BY8" s="598"/>
      <c r="BZ8" s="598"/>
      <c r="CA8" s="598"/>
      <c r="CB8" s="643"/>
      <c r="CD8" s="568" t="s">
        <v>283</v>
      </c>
      <c r="CE8" s="569"/>
      <c r="CF8" s="569"/>
      <c r="CG8" s="569"/>
      <c r="CH8" s="569"/>
      <c r="CI8" s="569"/>
      <c r="CJ8" s="569"/>
      <c r="CK8" s="569"/>
      <c r="CL8" s="569"/>
      <c r="CM8" s="569"/>
      <c r="CN8" s="569"/>
      <c r="CO8" s="569"/>
      <c r="CP8" s="569"/>
      <c r="CQ8" s="570"/>
      <c r="CR8" s="571">
        <v>27342820</v>
      </c>
      <c r="CS8" s="572"/>
      <c r="CT8" s="572"/>
      <c r="CU8" s="572"/>
      <c r="CV8" s="572"/>
      <c r="CW8" s="572"/>
      <c r="CX8" s="572"/>
      <c r="CY8" s="573"/>
      <c r="CZ8" s="597">
        <v>38</v>
      </c>
      <c r="DA8" s="597"/>
      <c r="DB8" s="597"/>
      <c r="DC8" s="597"/>
      <c r="DD8" s="577">
        <v>231608</v>
      </c>
      <c r="DE8" s="572"/>
      <c r="DF8" s="572"/>
      <c r="DG8" s="572"/>
      <c r="DH8" s="572"/>
      <c r="DI8" s="572"/>
      <c r="DJ8" s="572"/>
      <c r="DK8" s="572"/>
      <c r="DL8" s="572"/>
      <c r="DM8" s="572"/>
      <c r="DN8" s="572"/>
      <c r="DO8" s="572"/>
      <c r="DP8" s="573"/>
      <c r="DQ8" s="577">
        <v>10485986</v>
      </c>
      <c r="DR8" s="572"/>
      <c r="DS8" s="572"/>
      <c r="DT8" s="572"/>
      <c r="DU8" s="572"/>
      <c r="DV8" s="572"/>
      <c r="DW8" s="572"/>
      <c r="DX8" s="572"/>
      <c r="DY8" s="572"/>
      <c r="DZ8" s="572"/>
      <c r="EA8" s="572"/>
      <c r="EB8" s="572"/>
      <c r="EC8" s="609"/>
    </row>
    <row r="9" spans="2:143" ht="11.25" customHeight="1">
      <c r="B9" s="568" t="s">
        <v>472</v>
      </c>
      <c r="C9" s="569"/>
      <c r="D9" s="569"/>
      <c r="E9" s="569"/>
      <c r="F9" s="569"/>
      <c r="G9" s="569"/>
      <c r="H9" s="569"/>
      <c r="I9" s="569"/>
      <c r="J9" s="569"/>
      <c r="K9" s="569"/>
      <c r="L9" s="569"/>
      <c r="M9" s="569"/>
      <c r="N9" s="569"/>
      <c r="O9" s="569"/>
      <c r="P9" s="569"/>
      <c r="Q9" s="570"/>
      <c r="R9" s="571">
        <v>49419</v>
      </c>
      <c r="S9" s="572"/>
      <c r="T9" s="572"/>
      <c r="U9" s="572"/>
      <c r="V9" s="572"/>
      <c r="W9" s="572"/>
      <c r="X9" s="572"/>
      <c r="Y9" s="573"/>
      <c r="Z9" s="597">
        <v>0.1</v>
      </c>
      <c r="AA9" s="597"/>
      <c r="AB9" s="597"/>
      <c r="AC9" s="597"/>
      <c r="AD9" s="598">
        <v>49419</v>
      </c>
      <c r="AE9" s="598"/>
      <c r="AF9" s="598"/>
      <c r="AG9" s="598"/>
      <c r="AH9" s="598"/>
      <c r="AI9" s="598"/>
      <c r="AJ9" s="598"/>
      <c r="AK9" s="598"/>
      <c r="AL9" s="574">
        <v>0.1</v>
      </c>
      <c r="AM9" s="575"/>
      <c r="AN9" s="575"/>
      <c r="AO9" s="599"/>
      <c r="AP9" s="568" t="s">
        <v>473</v>
      </c>
      <c r="AQ9" s="569"/>
      <c r="AR9" s="569"/>
      <c r="AS9" s="569"/>
      <c r="AT9" s="569"/>
      <c r="AU9" s="569"/>
      <c r="AV9" s="569"/>
      <c r="AW9" s="569"/>
      <c r="AX9" s="569"/>
      <c r="AY9" s="569"/>
      <c r="AZ9" s="569"/>
      <c r="BA9" s="569"/>
      <c r="BB9" s="569"/>
      <c r="BC9" s="569"/>
      <c r="BD9" s="569"/>
      <c r="BE9" s="569"/>
      <c r="BF9" s="570"/>
      <c r="BG9" s="571">
        <v>4674423</v>
      </c>
      <c r="BH9" s="572"/>
      <c r="BI9" s="572"/>
      <c r="BJ9" s="572"/>
      <c r="BK9" s="572"/>
      <c r="BL9" s="572"/>
      <c r="BM9" s="572"/>
      <c r="BN9" s="573"/>
      <c r="BO9" s="597">
        <v>31.8</v>
      </c>
      <c r="BP9" s="597"/>
      <c r="BQ9" s="597"/>
      <c r="BR9" s="597"/>
      <c r="BS9" s="598" t="s">
        <v>468</v>
      </c>
      <c r="BT9" s="598"/>
      <c r="BU9" s="598"/>
      <c r="BV9" s="598"/>
      <c r="BW9" s="598"/>
      <c r="BX9" s="598"/>
      <c r="BY9" s="598"/>
      <c r="BZ9" s="598"/>
      <c r="CA9" s="598"/>
      <c r="CB9" s="643"/>
      <c r="CD9" s="568" t="s">
        <v>286</v>
      </c>
      <c r="CE9" s="569"/>
      <c r="CF9" s="569"/>
      <c r="CG9" s="569"/>
      <c r="CH9" s="569"/>
      <c r="CI9" s="569"/>
      <c r="CJ9" s="569"/>
      <c r="CK9" s="569"/>
      <c r="CL9" s="569"/>
      <c r="CM9" s="569"/>
      <c r="CN9" s="569"/>
      <c r="CO9" s="569"/>
      <c r="CP9" s="569"/>
      <c r="CQ9" s="570"/>
      <c r="CR9" s="571">
        <v>4625277</v>
      </c>
      <c r="CS9" s="572"/>
      <c r="CT9" s="572"/>
      <c r="CU9" s="572"/>
      <c r="CV9" s="572"/>
      <c r="CW9" s="572"/>
      <c r="CX9" s="572"/>
      <c r="CY9" s="573"/>
      <c r="CZ9" s="597">
        <v>6.4</v>
      </c>
      <c r="DA9" s="597"/>
      <c r="DB9" s="597"/>
      <c r="DC9" s="597"/>
      <c r="DD9" s="577">
        <v>156382</v>
      </c>
      <c r="DE9" s="572"/>
      <c r="DF9" s="572"/>
      <c r="DG9" s="572"/>
      <c r="DH9" s="572"/>
      <c r="DI9" s="572"/>
      <c r="DJ9" s="572"/>
      <c r="DK9" s="572"/>
      <c r="DL9" s="572"/>
      <c r="DM9" s="572"/>
      <c r="DN9" s="572"/>
      <c r="DO9" s="572"/>
      <c r="DP9" s="573"/>
      <c r="DQ9" s="577">
        <v>3044301</v>
      </c>
      <c r="DR9" s="572"/>
      <c r="DS9" s="572"/>
      <c r="DT9" s="572"/>
      <c r="DU9" s="572"/>
      <c r="DV9" s="572"/>
      <c r="DW9" s="572"/>
      <c r="DX9" s="572"/>
      <c r="DY9" s="572"/>
      <c r="DZ9" s="572"/>
      <c r="EA9" s="572"/>
      <c r="EB9" s="572"/>
      <c r="EC9" s="609"/>
    </row>
    <row r="10" spans="2:143" ht="11.25" customHeight="1">
      <c r="B10" s="568" t="s">
        <v>474</v>
      </c>
      <c r="C10" s="569"/>
      <c r="D10" s="569"/>
      <c r="E10" s="569"/>
      <c r="F10" s="569"/>
      <c r="G10" s="569"/>
      <c r="H10" s="569"/>
      <c r="I10" s="569"/>
      <c r="J10" s="569"/>
      <c r="K10" s="569"/>
      <c r="L10" s="569"/>
      <c r="M10" s="569"/>
      <c r="N10" s="569"/>
      <c r="O10" s="569"/>
      <c r="P10" s="569"/>
      <c r="Q10" s="570"/>
      <c r="R10" s="571" t="s">
        <v>468</v>
      </c>
      <c r="S10" s="572"/>
      <c r="T10" s="572"/>
      <c r="U10" s="572"/>
      <c r="V10" s="572"/>
      <c r="W10" s="572"/>
      <c r="X10" s="572"/>
      <c r="Y10" s="573"/>
      <c r="Z10" s="597" t="s">
        <v>468</v>
      </c>
      <c r="AA10" s="597"/>
      <c r="AB10" s="597"/>
      <c r="AC10" s="597"/>
      <c r="AD10" s="598" t="s">
        <v>468</v>
      </c>
      <c r="AE10" s="598"/>
      <c r="AF10" s="598"/>
      <c r="AG10" s="598"/>
      <c r="AH10" s="598"/>
      <c r="AI10" s="598"/>
      <c r="AJ10" s="598"/>
      <c r="AK10" s="598"/>
      <c r="AL10" s="574" t="s">
        <v>468</v>
      </c>
      <c r="AM10" s="575"/>
      <c r="AN10" s="575"/>
      <c r="AO10" s="599"/>
      <c r="AP10" s="568" t="s">
        <v>475</v>
      </c>
      <c r="AQ10" s="569"/>
      <c r="AR10" s="569"/>
      <c r="AS10" s="569"/>
      <c r="AT10" s="569"/>
      <c r="AU10" s="569"/>
      <c r="AV10" s="569"/>
      <c r="AW10" s="569"/>
      <c r="AX10" s="569"/>
      <c r="AY10" s="569"/>
      <c r="AZ10" s="569"/>
      <c r="BA10" s="569"/>
      <c r="BB10" s="569"/>
      <c r="BC10" s="569"/>
      <c r="BD10" s="569"/>
      <c r="BE10" s="569"/>
      <c r="BF10" s="570"/>
      <c r="BG10" s="571">
        <v>352964</v>
      </c>
      <c r="BH10" s="572"/>
      <c r="BI10" s="572"/>
      <c r="BJ10" s="572"/>
      <c r="BK10" s="572"/>
      <c r="BL10" s="572"/>
      <c r="BM10" s="572"/>
      <c r="BN10" s="573"/>
      <c r="BO10" s="597">
        <v>2.4</v>
      </c>
      <c r="BP10" s="597"/>
      <c r="BQ10" s="597"/>
      <c r="BR10" s="597"/>
      <c r="BS10" s="598">
        <v>58489</v>
      </c>
      <c r="BT10" s="598"/>
      <c r="BU10" s="598"/>
      <c r="BV10" s="598"/>
      <c r="BW10" s="598"/>
      <c r="BX10" s="598"/>
      <c r="BY10" s="598"/>
      <c r="BZ10" s="598"/>
      <c r="CA10" s="598"/>
      <c r="CB10" s="643"/>
      <c r="CD10" s="568" t="s">
        <v>47</v>
      </c>
      <c r="CE10" s="569"/>
      <c r="CF10" s="569"/>
      <c r="CG10" s="569"/>
      <c r="CH10" s="569"/>
      <c r="CI10" s="569"/>
      <c r="CJ10" s="569"/>
      <c r="CK10" s="569"/>
      <c r="CL10" s="569"/>
      <c r="CM10" s="569"/>
      <c r="CN10" s="569"/>
      <c r="CO10" s="569"/>
      <c r="CP10" s="569"/>
      <c r="CQ10" s="570"/>
      <c r="CR10" s="571">
        <v>197856</v>
      </c>
      <c r="CS10" s="572"/>
      <c r="CT10" s="572"/>
      <c r="CU10" s="572"/>
      <c r="CV10" s="572"/>
      <c r="CW10" s="572"/>
      <c r="CX10" s="572"/>
      <c r="CY10" s="573"/>
      <c r="CZ10" s="597">
        <v>0.3</v>
      </c>
      <c r="DA10" s="597"/>
      <c r="DB10" s="597"/>
      <c r="DC10" s="597"/>
      <c r="DD10" s="577" t="s">
        <v>468</v>
      </c>
      <c r="DE10" s="572"/>
      <c r="DF10" s="572"/>
      <c r="DG10" s="572"/>
      <c r="DH10" s="572"/>
      <c r="DI10" s="572"/>
      <c r="DJ10" s="572"/>
      <c r="DK10" s="572"/>
      <c r="DL10" s="572"/>
      <c r="DM10" s="572"/>
      <c r="DN10" s="572"/>
      <c r="DO10" s="572"/>
      <c r="DP10" s="573"/>
      <c r="DQ10" s="577">
        <v>197856</v>
      </c>
      <c r="DR10" s="572"/>
      <c r="DS10" s="572"/>
      <c r="DT10" s="572"/>
      <c r="DU10" s="572"/>
      <c r="DV10" s="572"/>
      <c r="DW10" s="572"/>
      <c r="DX10" s="572"/>
      <c r="DY10" s="572"/>
      <c r="DZ10" s="572"/>
      <c r="EA10" s="572"/>
      <c r="EB10" s="572"/>
      <c r="EC10" s="609"/>
    </row>
    <row r="11" spans="2:143" ht="11.25" customHeight="1">
      <c r="B11" s="568" t="s">
        <v>104</v>
      </c>
      <c r="C11" s="569"/>
      <c r="D11" s="569"/>
      <c r="E11" s="569"/>
      <c r="F11" s="569"/>
      <c r="G11" s="569"/>
      <c r="H11" s="569"/>
      <c r="I11" s="569"/>
      <c r="J11" s="569"/>
      <c r="K11" s="569"/>
      <c r="L11" s="569"/>
      <c r="M11" s="569"/>
      <c r="N11" s="569"/>
      <c r="O11" s="569"/>
      <c r="P11" s="569"/>
      <c r="Q11" s="570"/>
      <c r="R11" s="571">
        <v>2966481</v>
      </c>
      <c r="S11" s="572"/>
      <c r="T11" s="572"/>
      <c r="U11" s="572"/>
      <c r="V11" s="572"/>
      <c r="W11" s="572"/>
      <c r="X11" s="572"/>
      <c r="Y11" s="573"/>
      <c r="Z11" s="574">
        <v>3.9</v>
      </c>
      <c r="AA11" s="575"/>
      <c r="AB11" s="575"/>
      <c r="AC11" s="576"/>
      <c r="AD11" s="577">
        <v>2966481</v>
      </c>
      <c r="AE11" s="572"/>
      <c r="AF11" s="572"/>
      <c r="AG11" s="572"/>
      <c r="AH11" s="572"/>
      <c r="AI11" s="572"/>
      <c r="AJ11" s="572"/>
      <c r="AK11" s="573"/>
      <c r="AL11" s="574">
        <v>8.9</v>
      </c>
      <c r="AM11" s="575"/>
      <c r="AN11" s="575"/>
      <c r="AO11" s="599"/>
      <c r="AP11" s="568" t="s">
        <v>476</v>
      </c>
      <c r="AQ11" s="569"/>
      <c r="AR11" s="569"/>
      <c r="AS11" s="569"/>
      <c r="AT11" s="569"/>
      <c r="AU11" s="569"/>
      <c r="AV11" s="569"/>
      <c r="AW11" s="569"/>
      <c r="AX11" s="569"/>
      <c r="AY11" s="569"/>
      <c r="AZ11" s="569"/>
      <c r="BA11" s="569"/>
      <c r="BB11" s="569"/>
      <c r="BC11" s="569"/>
      <c r="BD11" s="569"/>
      <c r="BE11" s="569"/>
      <c r="BF11" s="570"/>
      <c r="BG11" s="571">
        <v>618368</v>
      </c>
      <c r="BH11" s="572"/>
      <c r="BI11" s="572"/>
      <c r="BJ11" s="572"/>
      <c r="BK11" s="572"/>
      <c r="BL11" s="572"/>
      <c r="BM11" s="572"/>
      <c r="BN11" s="573"/>
      <c r="BO11" s="597">
        <v>4.2</v>
      </c>
      <c r="BP11" s="597"/>
      <c r="BQ11" s="597"/>
      <c r="BR11" s="597"/>
      <c r="BS11" s="598">
        <v>175525</v>
      </c>
      <c r="BT11" s="598"/>
      <c r="BU11" s="598"/>
      <c r="BV11" s="598"/>
      <c r="BW11" s="598"/>
      <c r="BX11" s="598"/>
      <c r="BY11" s="598"/>
      <c r="BZ11" s="598"/>
      <c r="CA11" s="598"/>
      <c r="CB11" s="643"/>
      <c r="CD11" s="568" t="s">
        <v>290</v>
      </c>
      <c r="CE11" s="569"/>
      <c r="CF11" s="569"/>
      <c r="CG11" s="569"/>
      <c r="CH11" s="569"/>
      <c r="CI11" s="569"/>
      <c r="CJ11" s="569"/>
      <c r="CK11" s="569"/>
      <c r="CL11" s="569"/>
      <c r="CM11" s="569"/>
      <c r="CN11" s="569"/>
      <c r="CO11" s="569"/>
      <c r="CP11" s="569"/>
      <c r="CQ11" s="570"/>
      <c r="CR11" s="571">
        <v>1818272</v>
      </c>
      <c r="CS11" s="572"/>
      <c r="CT11" s="572"/>
      <c r="CU11" s="572"/>
      <c r="CV11" s="572"/>
      <c r="CW11" s="572"/>
      <c r="CX11" s="572"/>
      <c r="CY11" s="573"/>
      <c r="CZ11" s="597">
        <v>2.5</v>
      </c>
      <c r="DA11" s="597"/>
      <c r="DB11" s="597"/>
      <c r="DC11" s="597"/>
      <c r="DD11" s="577">
        <v>481297</v>
      </c>
      <c r="DE11" s="572"/>
      <c r="DF11" s="572"/>
      <c r="DG11" s="572"/>
      <c r="DH11" s="572"/>
      <c r="DI11" s="572"/>
      <c r="DJ11" s="572"/>
      <c r="DK11" s="572"/>
      <c r="DL11" s="572"/>
      <c r="DM11" s="572"/>
      <c r="DN11" s="572"/>
      <c r="DO11" s="572"/>
      <c r="DP11" s="573"/>
      <c r="DQ11" s="577">
        <v>1002542</v>
      </c>
      <c r="DR11" s="572"/>
      <c r="DS11" s="572"/>
      <c r="DT11" s="572"/>
      <c r="DU11" s="572"/>
      <c r="DV11" s="572"/>
      <c r="DW11" s="572"/>
      <c r="DX11" s="572"/>
      <c r="DY11" s="572"/>
      <c r="DZ11" s="572"/>
      <c r="EA11" s="572"/>
      <c r="EB11" s="572"/>
      <c r="EC11" s="609"/>
    </row>
    <row r="12" spans="2:143" ht="11.25" customHeight="1">
      <c r="B12" s="568" t="s">
        <v>135</v>
      </c>
      <c r="C12" s="569"/>
      <c r="D12" s="569"/>
      <c r="E12" s="569"/>
      <c r="F12" s="569"/>
      <c r="G12" s="569"/>
      <c r="H12" s="569"/>
      <c r="I12" s="569"/>
      <c r="J12" s="569"/>
      <c r="K12" s="569"/>
      <c r="L12" s="569"/>
      <c r="M12" s="569"/>
      <c r="N12" s="569"/>
      <c r="O12" s="569"/>
      <c r="P12" s="569"/>
      <c r="Q12" s="570"/>
      <c r="R12" s="571">
        <v>16238</v>
      </c>
      <c r="S12" s="572"/>
      <c r="T12" s="572"/>
      <c r="U12" s="572"/>
      <c r="V12" s="572"/>
      <c r="W12" s="572"/>
      <c r="X12" s="572"/>
      <c r="Y12" s="573"/>
      <c r="Z12" s="597">
        <v>0</v>
      </c>
      <c r="AA12" s="597"/>
      <c r="AB12" s="597"/>
      <c r="AC12" s="597"/>
      <c r="AD12" s="598">
        <v>16238</v>
      </c>
      <c r="AE12" s="598"/>
      <c r="AF12" s="598"/>
      <c r="AG12" s="598"/>
      <c r="AH12" s="598"/>
      <c r="AI12" s="598"/>
      <c r="AJ12" s="598"/>
      <c r="AK12" s="598"/>
      <c r="AL12" s="574">
        <v>0</v>
      </c>
      <c r="AM12" s="575"/>
      <c r="AN12" s="575"/>
      <c r="AO12" s="599"/>
      <c r="AP12" s="568" t="s">
        <v>477</v>
      </c>
      <c r="AQ12" s="569"/>
      <c r="AR12" s="569"/>
      <c r="AS12" s="569"/>
      <c r="AT12" s="569"/>
      <c r="AU12" s="569"/>
      <c r="AV12" s="569"/>
      <c r="AW12" s="569"/>
      <c r="AX12" s="569"/>
      <c r="AY12" s="569"/>
      <c r="AZ12" s="569"/>
      <c r="BA12" s="569"/>
      <c r="BB12" s="569"/>
      <c r="BC12" s="569"/>
      <c r="BD12" s="569"/>
      <c r="BE12" s="569"/>
      <c r="BF12" s="570"/>
      <c r="BG12" s="571">
        <v>7495314</v>
      </c>
      <c r="BH12" s="572"/>
      <c r="BI12" s="572"/>
      <c r="BJ12" s="572"/>
      <c r="BK12" s="572"/>
      <c r="BL12" s="572"/>
      <c r="BM12" s="572"/>
      <c r="BN12" s="573"/>
      <c r="BO12" s="597">
        <v>51.1</v>
      </c>
      <c r="BP12" s="597"/>
      <c r="BQ12" s="597"/>
      <c r="BR12" s="597"/>
      <c r="BS12" s="598">
        <v>915925</v>
      </c>
      <c r="BT12" s="598"/>
      <c r="BU12" s="598"/>
      <c r="BV12" s="598"/>
      <c r="BW12" s="598"/>
      <c r="BX12" s="598"/>
      <c r="BY12" s="598"/>
      <c r="BZ12" s="598"/>
      <c r="CA12" s="598"/>
      <c r="CB12" s="643"/>
      <c r="CD12" s="568" t="s">
        <v>91</v>
      </c>
      <c r="CE12" s="569"/>
      <c r="CF12" s="569"/>
      <c r="CG12" s="569"/>
      <c r="CH12" s="569"/>
      <c r="CI12" s="569"/>
      <c r="CJ12" s="569"/>
      <c r="CK12" s="569"/>
      <c r="CL12" s="569"/>
      <c r="CM12" s="569"/>
      <c r="CN12" s="569"/>
      <c r="CO12" s="569"/>
      <c r="CP12" s="569"/>
      <c r="CQ12" s="570"/>
      <c r="CR12" s="571">
        <v>6632091</v>
      </c>
      <c r="CS12" s="572"/>
      <c r="CT12" s="572"/>
      <c r="CU12" s="572"/>
      <c r="CV12" s="572"/>
      <c r="CW12" s="572"/>
      <c r="CX12" s="572"/>
      <c r="CY12" s="573"/>
      <c r="CZ12" s="597">
        <v>9.1999999999999993</v>
      </c>
      <c r="DA12" s="597"/>
      <c r="DB12" s="597"/>
      <c r="DC12" s="597"/>
      <c r="DD12" s="577">
        <v>529296</v>
      </c>
      <c r="DE12" s="572"/>
      <c r="DF12" s="572"/>
      <c r="DG12" s="572"/>
      <c r="DH12" s="572"/>
      <c r="DI12" s="572"/>
      <c r="DJ12" s="572"/>
      <c r="DK12" s="572"/>
      <c r="DL12" s="572"/>
      <c r="DM12" s="572"/>
      <c r="DN12" s="572"/>
      <c r="DO12" s="572"/>
      <c r="DP12" s="573"/>
      <c r="DQ12" s="577">
        <v>2388939</v>
      </c>
      <c r="DR12" s="572"/>
      <c r="DS12" s="572"/>
      <c r="DT12" s="572"/>
      <c r="DU12" s="572"/>
      <c r="DV12" s="572"/>
      <c r="DW12" s="572"/>
      <c r="DX12" s="572"/>
      <c r="DY12" s="572"/>
      <c r="DZ12" s="572"/>
      <c r="EA12" s="572"/>
      <c r="EB12" s="572"/>
      <c r="EC12" s="609"/>
    </row>
    <row r="13" spans="2:143" ht="11.25" customHeight="1">
      <c r="B13" s="568" t="s">
        <v>291</v>
      </c>
      <c r="C13" s="569"/>
      <c r="D13" s="569"/>
      <c r="E13" s="569"/>
      <c r="F13" s="569"/>
      <c r="G13" s="569"/>
      <c r="H13" s="569"/>
      <c r="I13" s="569"/>
      <c r="J13" s="569"/>
      <c r="K13" s="569"/>
      <c r="L13" s="569"/>
      <c r="M13" s="569"/>
      <c r="N13" s="569"/>
      <c r="O13" s="569"/>
      <c r="P13" s="569"/>
      <c r="Q13" s="570"/>
      <c r="R13" s="571" t="s">
        <v>468</v>
      </c>
      <c r="S13" s="572"/>
      <c r="T13" s="572"/>
      <c r="U13" s="572"/>
      <c r="V13" s="572"/>
      <c r="W13" s="572"/>
      <c r="X13" s="572"/>
      <c r="Y13" s="573"/>
      <c r="Z13" s="597" t="s">
        <v>468</v>
      </c>
      <c r="AA13" s="597"/>
      <c r="AB13" s="597"/>
      <c r="AC13" s="597"/>
      <c r="AD13" s="598" t="s">
        <v>468</v>
      </c>
      <c r="AE13" s="598"/>
      <c r="AF13" s="598"/>
      <c r="AG13" s="598"/>
      <c r="AH13" s="598"/>
      <c r="AI13" s="598"/>
      <c r="AJ13" s="598"/>
      <c r="AK13" s="598"/>
      <c r="AL13" s="574" t="s">
        <v>468</v>
      </c>
      <c r="AM13" s="575"/>
      <c r="AN13" s="575"/>
      <c r="AO13" s="599"/>
      <c r="AP13" s="568" t="s">
        <v>478</v>
      </c>
      <c r="AQ13" s="569"/>
      <c r="AR13" s="569"/>
      <c r="AS13" s="569"/>
      <c r="AT13" s="569"/>
      <c r="AU13" s="569"/>
      <c r="AV13" s="569"/>
      <c r="AW13" s="569"/>
      <c r="AX13" s="569"/>
      <c r="AY13" s="569"/>
      <c r="AZ13" s="569"/>
      <c r="BA13" s="569"/>
      <c r="BB13" s="569"/>
      <c r="BC13" s="569"/>
      <c r="BD13" s="569"/>
      <c r="BE13" s="569"/>
      <c r="BF13" s="570"/>
      <c r="BG13" s="571">
        <v>7404700</v>
      </c>
      <c r="BH13" s="572"/>
      <c r="BI13" s="572"/>
      <c r="BJ13" s="572"/>
      <c r="BK13" s="572"/>
      <c r="BL13" s="572"/>
      <c r="BM13" s="572"/>
      <c r="BN13" s="573"/>
      <c r="BO13" s="597">
        <v>50.4</v>
      </c>
      <c r="BP13" s="597"/>
      <c r="BQ13" s="597"/>
      <c r="BR13" s="597"/>
      <c r="BS13" s="598">
        <v>915925</v>
      </c>
      <c r="BT13" s="598"/>
      <c r="BU13" s="598"/>
      <c r="BV13" s="598"/>
      <c r="BW13" s="598"/>
      <c r="BX13" s="598"/>
      <c r="BY13" s="598"/>
      <c r="BZ13" s="598"/>
      <c r="CA13" s="598"/>
      <c r="CB13" s="643"/>
      <c r="CD13" s="568" t="s">
        <v>293</v>
      </c>
      <c r="CE13" s="569"/>
      <c r="CF13" s="569"/>
      <c r="CG13" s="569"/>
      <c r="CH13" s="569"/>
      <c r="CI13" s="569"/>
      <c r="CJ13" s="569"/>
      <c r="CK13" s="569"/>
      <c r="CL13" s="569"/>
      <c r="CM13" s="569"/>
      <c r="CN13" s="569"/>
      <c r="CO13" s="569"/>
      <c r="CP13" s="569"/>
      <c r="CQ13" s="570"/>
      <c r="CR13" s="571">
        <v>5996437</v>
      </c>
      <c r="CS13" s="572"/>
      <c r="CT13" s="572"/>
      <c r="CU13" s="572"/>
      <c r="CV13" s="572"/>
      <c r="CW13" s="572"/>
      <c r="CX13" s="572"/>
      <c r="CY13" s="573"/>
      <c r="CZ13" s="597">
        <v>8.3000000000000007</v>
      </c>
      <c r="DA13" s="597"/>
      <c r="DB13" s="597"/>
      <c r="DC13" s="597"/>
      <c r="DD13" s="577">
        <v>3539188</v>
      </c>
      <c r="DE13" s="572"/>
      <c r="DF13" s="572"/>
      <c r="DG13" s="572"/>
      <c r="DH13" s="572"/>
      <c r="DI13" s="572"/>
      <c r="DJ13" s="572"/>
      <c r="DK13" s="572"/>
      <c r="DL13" s="572"/>
      <c r="DM13" s="572"/>
      <c r="DN13" s="572"/>
      <c r="DO13" s="572"/>
      <c r="DP13" s="573"/>
      <c r="DQ13" s="577">
        <v>3446840</v>
      </c>
      <c r="DR13" s="572"/>
      <c r="DS13" s="572"/>
      <c r="DT13" s="572"/>
      <c r="DU13" s="572"/>
      <c r="DV13" s="572"/>
      <c r="DW13" s="572"/>
      <c r="DX13" s="572"/>
      <c r="DY13" s="572"/>
      <c r="DZ13" s="572"/>
      <c r="EA13" s="572"/>
      <c r="EB13" s="572"/>
      <c r="EC13" s="609"/>
    </row>
    <row r="14" spans="2:143" ht="11.25" customHeight="1">
      <c r="B14" s="568" t="s">
        <v>295</v>
      </c>
      <c r="C14" s="569"/>
      <c r="D14" s="569"/>
      <c r="E14" s="569"/>
      <c r="F14" s="569"/>
      <c r="G14" s="569"/>
      <c r="H14" s="569"/>
      <c r="I14" s="569"/>
      <c r="J14" s="569"/>
      <c r="K14" s="569"/>
      <c r="L14" s="569"/>
      <c r="M14" s="569"/>
      <c r="N14" s="569"/>
      <c r="O14" s="569"/>
      <c r="P14" s="569"/>
      <c r="Q14" s="570"/>
      <c r="R14" s="571">
        <v>29</v>
      </c>
      <c r="S14" s="572"/>
      <c r="T14" s="572"/>
      <c r="U14" s="572"/>
      <c r="V14" s="572"/>
      <c r="W14" s="572"/>
      <c r="X14" s="572"/>
      <c r="Y14" s="573"/>
      <c r="Z14" s="597">
        <v>0</v>
      </c>
      <c r="AA14" s="597"/>
      <c r="AB14" s="597"/>
      <c r="AC14" s="597"/>
      <c r="AD14" s="598">
        <v>29</v>
      </c>
      <c r="AE14" s="598"/>
      <c r="AF14" s="598"/>
      <c r="AG14" s="598"/>
      <c r="AH14" s="598"/>
      <c r="AI14" s="598"/>
      <c r="AJ14" s="598"/>
      <c r="AK14" s="598"/>
      <c r="AL14" s="574">
        <v>0</v>
      </c>
      <c r="AM14" s="575"/>
      <c r="AN14" s="575"/>
      <c r="AO14" s="599"/>
      <c r="AP14" s="568" t="s">
        <v>479</v>
      </c>
      <c r="AQ14" s="569"/>
      <c r="AR14" s="569"/>
      <c r="AS14" s="569"/>
      <c r="AT14" s="569"/>
      <c r="AU14" s="569"/>
      <c r="AV14" s="569"/>
      <c r="AW14" s="569"/>
      <c r="AX14" s="569"/>
      <c r="AY14" s="569"/>
      <c r="AZ14" s="569"/>
      <c r="BA14" s="569"/>
      <c r="BB14" s="569"/>
      <c r="BC14" s="569"/>
      <c r="BD14" s="569"/>
      <c r="BE14" s="569"/>
      <c r="BF14" s="570"/>
      <c r="BG14" s="571">
        <v>423027</v>
      </c>
      <c r="BH14" s="572"/>
      <c r="BI14" s="572"/>
      <c r="BJ14" s="572"/>
      <c r="BK14" s="572"/>
      <c r="BL14" s="572"/>
      <c r="BM14" s="572"/>
      <c r="BN14" s="573"/>
      <c r="BO14" s="597">
        <v>2.9</v>
      </c>
      <c r="BP14" s="597"/>
      <c r="BQ14" s="597"/>
      <c r="BR14" s="597"/>
      <c r="BS14" s="598" t="s">
        <v>468</v>
      </c>
      <c r="BT14" s="598"/>
      <c r="BU14" s="598"/>
      <c r="BV14" s="598"/>
      <c r="BW14" s="598"/>
      <c r="BX14" s="598"/>
      <c r="BY14" s="598"/>
      <c r="BZ14" s="598"/>
      <c r="CA14" s="598"/>
      <c r="CB14" s="643"/>
      <c r="CD14" s="568" t="s">
        <v>296</v>
      </c>
      <c r="CE14" s="569"/>
      <c r="CF14" s="569"/>
      <c r="CG14" s="569"/>
      <c r="CH14" s="569"/>
      <c r="CI14" s="569"/>
      <c r="CJ14" s="569"/>
      <c r="CK14" s="569"/>
      <c r="CL14" s="569"/>
      <c r="CM14" s="569"/>
      <c r="CN14" s="569"/>
      <c r="CO14" s="569"/>
      <c r="CP14" s="569"/>
      <c r="CQ14" s="570"/>
      <c r="CR14" s="571">
        <v>2347415</v>
      </c>
      <c r="CS14" s="572"/>
      <c r="CT14" s="572"/>
      <c r="CU14" s="572"/>
      <c r="CV14" s="572"/>
      <c r="CW14" s="572"/>
      <c r="CX14" s="572"/>
      <c r="CY14" s="573"/>
      <c r="CZ14" s="597">
        <v>3.3</v>
      </c>
      <c r="DA14" s="597"/>
      <c r="DB14" s="597"/>
      <c r="DC14" s="597"/>
      <c r="DD14" s="577">
        <v>547541</v>
      </c>
      <c r="DE14" s="572"/>
      <c r="DF14" s="572"/>
      <c r="DG14" s="572"/>
      <c r="DH14" s="572"/>
      <c r="DI14" s="572"/>
      <c r="DJ14" s="572"/>
      <c r="DK14" s="572"/>
      <c r="DL14" s="572"/>
      <c r="DM14" s="572"/>
      <c r="DN14" s="572"/>
      <c r="DO14" s="572"/>
      <c r="DP14" s="573"/>
      <c r="DQ14" s="577">
        <v>1701395</v>
      </c>
      <c r="DR14" s="572"/>
      <c r="DS14" s="572"/>
      <c r="DT14" s="572"/>
      <c r="DU14" s="572"/>
      <c r="DV14" s="572"/>
      <c r="DW14" s="572"/>
      <c r="DX14" s="572"/>
      <c r="DY14" s="572"/>
      <c r="DZ14" s="572"/>
      <c r="EA14" s="572"/>
      <c r="EB14" s="572"/>
      <c r="EC14" s="609"/>
    </row>
    <row r="15" spans="2:143" ht="11.25" customHeight="1">
      <c r="B15" s="568" t="s">
        <v>276</v>
      </c>
      <c r="C15" s="569"/>
      <c r="D15" s="569"/>
      <c r="E15" s="569"/>
      <c r="F15" s="569"/>
      <c r="G15" s="569"/>
      <c r="H15" s="569"/>
      <c r="I15" s="569"/>
      <c r="J15" s="569"/>
      <c r="K15" s="569"/>
      <c r="L15" s="569"/>
      <c r="M15" s="569"/>
      <c r="N15" s="569"/>
      <c r="O15" s="569"/>
      <c r="P15" s="569"/>
      <c r="Q15" s="570"/>
      <c r="R15" s="571" t="s">
        <v>468</v>
      </c>
      <c r="S15" s="572"/>
      <c r="T15" s="572"/>
      <c r="U15" s="572"/>
      <c r="V15" s="572"/>
      <c r="W15" s="572"/>
      <c r="X15" s="572"/>
      <c r="Y15" s="573"/>
      <c r="Z15" s="597" t="s">
        <v>468</v>
      </c>
      <c r="AA15" s="597"/>
      <c r="AB15" s="597"/>
      <c r="AC15" s="597"/>
      <c r="AD15" s="598" t="s">
        <v>468</v>
      </c>
      <c r="AE15" s="598"/>
      <c r="AF15" s="598"/>
      <c r="AG15" s="598"/>
      <c r="AH15" s="598"/>
      <c r="AI15" s="598"/>
      <c r="AJ15" s="598"/>
      <c r="AK15" s="598"/>
      <c r="AL15" s="574" t="s">
        <v>468</v>
      </c>
      <c r="AM15" s="575"/>
      <c r="AN15" s="575"/>
      <c r="AO15" s="599"/>
      <c r="AP15" s="568" t="s">
        <v>480</v>
      </c>
      <c r="AQ15" s="569"/>
      <c r="AR15" s="569"/>
      <c r="AS15" s="569"/>
      <c r="AT15" s="569"/>
      <c r="AU15" s="569"/>
      <c r="AV15" s="569"/>
      <c r="AW15" s="569"/>
      <c r="AX15" s="569"/>
      <c r="AY15" s="569"/>
      <c r="AZ15" s="569"/>
      <c r="BA15" s="569"/>
      <c r="BB15" s="569"/>
      <c r="BC15" s="569"/>
      <c r="BD15" s="569"/>
      <c r="BE15" s="569"/>
      <c r="BF15" s="570"/>
      <c r="BG15" s="571">
        <v>915060</v>
      </c>
      <c r="BH15" s="572"/>
      <c r="BI15" s="572"/>
      <c r="BJ15" s="572"/>
      <c r="BK15" s="572"/>
      <c r="BL15" s="572"/>
      <c r="BM15" s="572"/>
      <c r="BN15" s="573"/>
      <c r="BO15" s="597">
        <v>6.2</v>
      </c>
      <c r="BP15" s="597"/>
      <c r="BQ15" s="597"/>
      <c r="BR15" s="597"/>
      <c r="BS15" s="598" t="s">
        <v>468</v>
      </c>
      <c r="BT15" s="598"/>
      <c r="BU15" s="598"/>
      <c r="BV15" s="598"/>
      <c r="BW15" s="598"/>
      <c r="BX15" s="598"/>
      <c r="BY15" s="598"/>
      <c r="BZ15" s="598"/>
      <c r="CA15" s="598"/>
      <c r="CB15" s="643"/>
      <c r="CD15" s="568" t="s">
        <v>298</v>
      </c>
      <c r="CE15" s="569"/>
      <c r="CF15" s="569"/>
      <c r="CG15" s="569"/>
      <c r="CH15" s="569"/>
      <c r="CI15" s="569"/>
      <c r="CJ15" s="569"/>
      <c r="CK15" s="569"/>
      <c r="CL15" s="569"/>
      <c r="CM15" s="569"/>
      <c r="CN15" s="569"/>
      <c r="CO15" s="569"/>
      <c r="CP15" s="569"/>
      <c r="CQ15" s="570"/>
      <c r="CR15" s="571">
        <v>6713778</v>
      </c>
      <c r="CS15" s="572"/>
      <c r="CT15" s="572"/>
      <c r="CU15" s="572"/>
      <c r="CV15" s="572"/>
      <c r="CW15" s="572"/>
      <c r="CX15" s="572"/>
      <c r="CY15" s="573"/>
      <c r="CZ15" s="597">
        <v>9.3000000000000007</v>
      </c>
      <c r="DA15" s="597"/>
      <c r="DB15" s="597"/>
      <c r="DC15" s="597"/>
      <c r="DD15" s="577">
        <v>2261245</v>
      </c>
      <c r="DE15" s="572"/>
      <c r="DF15" s="572"/>
      <c r="DG15" s="572"/>
      <c r="DH15" s="572"/>
      <c r="DI15" s="572"/>
      <c r="DJ15" s="572"/>
      <c r="DK15" s="572"/>
      <c r="DL15" s="572"/>
      <c r="DM15" s="572"/>
      <c r="DN15" s="572"/>
      <c r="DO15" s="572"/>
      <c r="DP15" s="573"/>
      <c r="DQ15" s="577">
        <v>3608345</v>
      </c>
      <c r="DR15" s="572"/>
      <c r="DS15" s="572"/>
      <c r="DT15" s="572"/>
      <c r="DU15" s="572"/>
      <c r="DV15" s="572"/>
      <c r="DW15" s="572"/>
      <c r="DX15" s="572"/>
      <c r="DY15" s="572"/>
      <c r="DZ15" s="572"/>
      <c r="EA15" s="572"/>
      <c r="EB15" s="572"/>
      <c r="EC15" s="609"/>
    </row>
    <row r="16" spans="2:143" ht="11.25" customHeight="1">
      <c r="B16" s="568" t="s">
        <v>481</v>
      </c>
      <c r="C16" s="569"/>
      <c r="D16" s="569"/>
      <c r="E16" s="569"/>
      <c r="F16" s="569"/>
      <c r="G16" s="569"/>
      <c r="H16" s="569"/>
      <c r="I16" s="569"/>
      <c r="J16" s="569"/>
      <c r="K16" s="569"/>
      <c r="L16" s="569"/>
      <c r="M16" s="569"/>
      <c r="N16" s="569"/>
      <c r="O16" s="569"/>
      <c r="P16" s="569"/>
      <c r="Q16" s="570"/>
      <c r="R16" s="571">
        <v>27205</v>
      </c>
      <c r="S16" s="572"/>
      <c r="T16" s="572"/>
      <c r="U16" s="572"/>
      <c r="V16" s="572"/>
      <c r="W16" s="572"/>
      <c r="X16" s="572"/>
      <c r="Y16" s="573"/>
      <c r="Z16" s="597">
        <v>0</v>
      </c>
      <c r="AA16" s="597"/>
      <c r="AB16" s="597"/>
      <c r="AC16" s="597"/>
      <c r="AD16" s="598">
        <v>27205</v>
      </c>
      <c r="AE16" s="598"/>
      <c r="AF16" s="598"/>
      <c r="AG16" s="598"/>
      <c r="AH16" s="598"/>
      <c r="AI16" s="598"/>
      <c r="AJ16" s="598"/>
      <c r="AK16" s="598"/>
      <c r="AL16" s="574">
        <v>0.1</v>
      </c>
      <c r="AM16" s="575"/>
      <c r="AN16" s="575"/>
      <c r="AO16" s="599"/>
      <c r="AP16" s="568" t="s">
        <v>482</v>
      </c>
      <c r="AQ16" s="569"/>
      <c r="AR16" s="569"/>
      <c r="AS16" s="569"/>
      <c r="AT16" s="569"/>
      <c r="AU16" s="569"/>
      <c r="AV16" s="569"/>
      <c r="AW16" s="569"/>
      <c r="AX16" s="569"/>
      <c r="AY16" s="569"/>
      <c r="AZ16" s="569"/>
      <c r="BA16" s="569"/>
      <c r="BB16" s="569"/>
      <c r="BC16" s="569"/>
      <c r="BD16" s="569"/>
      <c r="BE16" s="569"/>
      <c r="BF16" s="570"/>
      <c r="BG16" s="571" t="s">
        <v>468</v>
      </c>
      <c r="BH16" s="572"/>
      <c r="BI16" s="572"/>
      <c r="BJ16" s="572"/>
      <c r="BK16" s="572"/>
      <c r="BL16" s="572"/>
      <c r="BM16" s="572"/>
      <c r="BN16" s="573"/>
      <c r="BO16" s="597" t="s">
        <v>468</v>
      </c>
      <c r="BP16" s="597"/>
      <c r="BQ16" s="597"/>
      <c r="BR16" s="597"/>
      <c r="BS16" s="598" t="s">
        <v>468</v>
      </c>
      <c r="BT16" s="598"/>
      <c r="BU16" s="598"/>
      <c r="BV16" s="598"/>
      <c r="BW16" s="598"/>
      <c r="BX16" s="598"/>
      <c r="BY16" s="598"/>
      <c r="BZ16" s="598"/>
      <c r="CA16" s="598"/>
      <c r="CB16" s="643"/>
      <c r="CD16" s="568" t="s">
        <v>299</v>
      </c>
      <c r="CE16" s="569"/>
      <c r="CF16" s="569"/>
      <c r="CG16" s="569"/>
      <c r="CH16" s="569"/>
      <c r="CI16" s="569"/>
      <c r="CJ16" s="569"/>
      <c r="CK16" s="569"/>
      <c r="CL16" s="569"/>
      <c r="CM16" s="569"/>
      <c r="CN16" s="569"/>
      <c r="CO16" s="569"/>
      <c r="CP16" s="569"/>
      <c r="CQ16" s="570"/>
      <c r="CR16" s="571">
        <v>184899</v>
      </c>
      <c r="CS16" s="572"/>
      <c r="CT16" s="572"/>
      <c r="CU16" s="572"/>
      <c r="CV16" s="572"/>
      <c r="CW16" s="572"/>
      <c r="CX16" s="572"/>
      <c r="CY16" s="573"/>
      <c r="CZ16" s="597">
        <v>0.3</v>
      </c>
      <c r="DA16" s="597"/>
      <c r="DB16" s="597"/>
      <c r="DC16" s="597"/>
      <c r="DD16" s="577" t="s">
        <v>468</v>
      </c>
      <c r="DE16" s="572"/>
      <c r="DF16" s="572"/>
      <c r="DG16" s="572"/>
      <c r="DH16" s="572"/>
      <c r="DI16" s="572"/>
      <c r="DJ16" s="572"/>
      <c r="DK16" s="572"/>
      <c r="DL16" s="572"/>
      <c r="DM16" s="572"/>
      <c r="DN16" s="572"/>
      <c r="DO16" s="572"/>
      <c r="DP16" s="573"/>
      <c r="DQ16" s="577">
        <v>41139</v>
      </c>
      <c r="DR16" s="572"/>
      <c r="DS16" s="572"/>
      <c r="DT16" s="572"/>
      <c r="DU16" s="572"/>
      <c r="DV16" s="572"/>
      <c r="DW16" s="572"/>
      <c r="DX16" s="572"/>
      <c r="DY16" s="572"/>
      <c r="DZ16" s="572"/>
      <c r="EA16" s="572"/>
      <c r="EB16" s="572"/>
      <c r="EC16" s="609"/>
    </row>
    <row r="17" spans="2:133" ht="11.25" customHeight="1">
      <c r="B17" s="568" t="s">
        <v>483</v>
      </c>
      <c r="C17" s="569"/>
      <c r="D17" s="569"/>
      <c r="E17" s="569"/>
      <c r="F17" s="569"/>
      <c r="G17" s="569"/>
      <c r="H17" s="569"/>
      <c r="I17" s="569"/>
      <c r="J17" s="569"/>
      <c r="K17" s="569"/>
      <c r="L17" s="569"/>
      <c r="M17" s="569"/>
      <c r="N17" s="569"/>
      <c r="O17" s="569"/>
      <c r="P17" s="569"/>
      <c r="Q17" s="570"/>
      <c r="R17" s="571">
        <v>196764</v>
      </c>
      <c r="S17" s="572"/>
      <c r="T17" s="572"/>
      <c r="U17" s="572"/>
      <c r="V17" s="572"/>
      <c r="W17" s="572"/>
      <c r="X17" s="572"/>
      <c r="Y17" s="573"/>
      <c r="Z17" s="597">
        <v>0.3</v>
      </c>
      <c r="AA17" s="597"/>
      <c r="AB17" s="597"/>
      <c r="AC17" s="597"/>
      <c r="AD17" s="598">
        <v>196764</v>
      </c>
      <c r="AE17" s="598"/>
      <c r="AF17" s="598"/>
      <c r="AG17" s="598"/>
      <c r="AH17" s="598"/>
      <c r="AI17" s="598"/>
      <c r="AJ17" s="598"/>
      <c r="AK17" s="598"/>
      <c r="AL17" s="574">
        <v>0.6</v>
      </c>
      <c r="AM17" s="575"/>
      <c r="AN17" s="575"/>
      <c r="AO17" s="599"/>
      <c r="AP17" s="568" t="s">
        <v>484</v>
      </c>
      <c r="AQ17" s="569"/>
      <c r="AR17" s="569"/>
      <c r="AS17" s="569"/>
      <c r="AT17" s="569"/>
      <c r="AU17" s="569"/>
      <c r="AV17" s="569"/>
      <c r="AW17" s="569"/>
      <c r="AX17" s="569"/>
      <c r="AY17" s="569"/>
      <c r="AZ17" s="569"/>
      <c r="BA17" s="569"/>
      <c r="BB17" s="569"/>
      <c r="BC17" s="569"/>
      <c r="BD17" s="569"/>
      <c r="BE17" s="569"/>
      <c r="BF17" s="570"/>
      <c r="BG17" s="571" t="s">
        <v>468</v>
      </c>
      <c r="BH17" s="572"/>
      <c r="BI17" s="572"/>
      <c r="BJ17" s="572"/>
      <c r="BK17" s="572"/>
      <c r="BL17" s="572"/>
      <c r="BM17" s="572"/>
      <c r="BN17" s="573"/>
      <c r="BO17" s="597" t="s">
        <v>468</v>
      </c>
      <c r="BP17" s="597"/>
      <c r="BQ17" s="597"/>
      <c r="BR17" s="597"/>
      <c r="BS17" s="598" t="s">
        <v>468</v>
      </c>
      <c r="BT17" s="598"/>
      <c r="BU17" s="598"/>
      <c r="BV17" s="598"/>
      <c r="BW17" s="598"/>
      <c r="BX17" s="598"/>
      <c r="BY17" s="598"/>
      <c r="BZ17" s="598"/>
      <c r="CA17" s="598"/>
      <c r="CB17" s="643"/>
      <c r="CD17" s="568" t="s">
        <v>301</v>
      </c>
      <c r="CE17" s="569"/>
      <c r="CF17" s="569"/>
      <c r="CG17" s="569"/>
      <c r="CH17" s="569"/>
      <c r="CI17" s="569"/>
      <c r="CJ17" s="569"/>
      <c r="CK17" s="569"/>
      <c r="CL17" s="569"/>
      <c r="CM17" s="569"/>
      <c r="CN17" s="569"/>
      <c r="CO17" s="569"/>
      <c r="CP17" s="569"/>
      <c r="CQ17" s="570"/>
      <c r="CR17" s="571">
        <v>6539656</v>
      </c>
      <c r="CS17" s="572"/>
      <c r="CT17" s="572"/>
      <c r="CU17" s="572"/>
      <c r="CV17" s="572"/>
      <c r="CW17" s="572"/>
      <c r="CX17" s="572"/>
      <c r="CY17" s="573"/>
      <c r="CZ17" s="597">
        <v>9.1</v>
      </c>
      <c r="DA17" s="597"/>
      <c r="DB17" s="597"/>
      <c r="DC17" s="597"/>
      <c r="DD17" s="577" t="s">
        <v>468</v>
      </c>
      <c r="DE17" s="572"/>
      <c r="DF17" s="572"/>
      <c r="DG17" s="572"/>
      <c r="DH17" s="572"/>
      <c r="DI17" s="572"/>
      <c r="DJ17" s="572"/>
      <c r="DK17" s="572"/>
      <c r="DL17" s="572"/>
      <c r="DM17" s="572"/>
      <c r="DN17" s="572"/>
      <c r="DO17" s="572"/>
      <c r="DP17" s="573"/>
      <c r="DQ17" s="577">
        <v>6301753</v>
      </c>
      <c r="DR17" s="572"/>
      <c r="DS17" s="572"/>
      <c r="DT17" s="572"/>
      <c r="DU17" s="572"/>
      <c r="DV17" s="572"/>
      <c r="DW17" s="572"/>
      <c r="DX17" s="572"/>
      <c r="DY17" s="572"/>
      <c r="DZ17" s="572"/>
      <c r="EA17" s="572"/>
      <c r="EB17" s="572"/>
      <c r="EC17" s="609"/>
    </row>
    <row r="18" spans="2:133" ht="11.25" customHeight="1">
      <c r="B18" s="568" t="s">
        <v>485</v>
      </c>
      <c r="C18" s="569"/>
      <c r="D18" s="569"/>
      <c r="E18" s="569"/>
      <c r="F18" s="569"/>
      <c r="G18" s="569"/>
      <c r="H18" s="569"/>
      <c r="I18" s="569"/>
      <c r="J18" s="569"/>
      <c r="K18" s="569"/>
      <c r="L18" s="569"/>
      <c r="M18" s="569"/>
      <c r="N18" s="569"/>
      <c r="O18" s="569"/>
      <c r="P18" s="569"/>
      <c r="Q18" s="570"/>
      <c r="R18" s="571">
        <v>287751</v>
      </c>
      <c r="S18" s="572"/>
      <c r="T18" s="572"/>
      <c r="U18" s="572"/>
      <c r="V18" s="572"/>
      <c r="W18" s="572"/>
      <c r="X18" s="572"/>
      <c r="Y18" s="573"/>
      <c r="Z18" s="597">
        <v>0.4</v>
      </c>
      <c r="AA18" s="597"/>
      <c r="AB18" s="597"/>
      <c r="AC18" s="597"/>
      <c r="AD18" s="598">
        <v>287751</v>
      </c>
      <c r="AE18" s="598"/>
      <c r="AF18" s="598"/>
      <c r="AG18" s="598"/>
      <c r="AH18" s="598"/>
      <c r="AI18" s="598"/>
      <c r="AJ18" s="598"/>
      <c r="AK18" s="598"/>
      <c r="AL18" s="574">
        <v>0.89999997615814209</v>
      </c>
      <c r="AM18" s="575"/>
      <c r="AN18" s="575"/>
      <c r="AO18" s="599"/>
      <c r="AP18" s="568" t="s">
        <v>486</v>
      </c>
      <c r="AQ18" s="569"/>
      <c r="AR18" s="569"/>
      <c r="AS18" s="569"/>
      <c r="AT18" s="569"/>
      <c r="AU18" s="569"/>
      <c r="AV18" s="569"/>
      <c r="AW18" s="569"/>
      <c r="AX18" s="569"/>
      <c r="AY18" s="569"/>
      <c r="AZ18" s="569"/>
      <c r="BA18" s="569"/>
      <c r="BB18" s="569"/>
      <c r="BC18" s="569"/>
      <c r="BD18" s="569"/>
      <c r="BE18" s="569"/>
      <c r="BF18" s="570"/>
      <c r="BG18" s="571" t="s">
        <v>468</v>
      </c>
      <c r="BH18" s="572"/>
      <c r="BI18" s="572"/>
      <c r="BJ18" s="572"/>
      <c r="BK18" s="572"/>
      <c r="BL18" s="572"/>
      <c r="BM18" s="572"/>
      <c r="BN18" s="573"/>
      <c r="BO18" s="597" t="s">
        <v>468</v>
      </c>
      <c r="BP18" s="597"/>
      <c r="BQ18" s="597"/>
      <c r="BR18" s="597"/>
      <c r="BS18" s="598" t="s">
        <v>468</v>
      </c>
      <c r="BT18" s="598"/>
      <c r="BU18" s="598"/>
      <c r="BV18" s="598"/>
      <c r="BW18" s="598"/>
      <c r="BX18" s="598"/>
      <c r="BY18" s="598"/>
      <c r="BZ18" s="598"/>
      <c r="CA18" s="598"/>
      <c r="CB18" s="643"/>
      <c r="CD18" s="568" t="s">
        <v>487</v>
      </c>
      <c r="CE18" s="569"/>
      <c r="CF18" s="569"/>
      <c r="CG18" s="569"/>
      <c r="CH18" s="569"/>
      <c r="CI18" s="569"/>
      <c r="CJ18" s="569"/>
      <c r="CK18" s="569"/>
      <c r="CL18" s="569"/>
      <c r="CM18" s="569"/>
      <c r="CN18" s="569"/>
      <c r="CO18" s="569"/>
      <c r="CP18" s="569"/>
      <c r="CQ18" s="570"/>
      <c r="CR18" s="571" t="s">
        <v>468</v>
      </c>
      <c r="CS18" s="572"/>
      <c r="CT18" s="572"/>
      <c r="CU18" s="572"/>
      <c r="CV18" s="572"/>
      <c r="CW18" s="572"/>
      <c r="CX18" s="572"/>
      <c r="CY18" s="573"/>
      <c r="CZ18" s="597" t="s">
        <v>468</v>
      </c>
      <c r="DA18" s="597"/>
      <c r="DB18" s="597"/>
      <c r="DC18" s="597"/>
      <c r="DD18" s="577" t="s">
        <v>468</v>
      </c>
      <c r="DE18" s="572"/>
      <c r="DF18" s="572"/>
      <c r="DG18" s="572"/>
      <c r="DH18" s="572"/>
      <c r="DI18" s="572"/>
      <c r="DJ18" s="572"/>
      <c r="DK18" s="572"/>
      <c r="DL18" s="572"/>
      <c r="DM18" s="572"/>
      <c r="DN18" s="572"/>
      <c r="DO18" s="572"/>
      <c r="DP18" s="573"/>
      <c r="DQ18" s="577" t="s">
        <v>468</v>
      </c>
      <c r="DR18" s="572"/>
      <c r="DS18" s="572"/>
      <c r="DT18" s="572"/>
      <c r="DU18" s="572"/>
      <c r="DV18" s="572"/>
      <c r="DW18" s="572"/>
      <c r="DX18" s="572"/>
      <c r="DY18" s="572"/>
      <c r="DZ18" s="572"/>
      <c r="EA18" s="572"/>
      <c r="EB18" s="572"/>
      <c r="EC18" s="609"/>
    </row>
    <row r="19" spans="2:133" ht="11.25" customHeight="1">
      <c r="B19" s="568" t="s">
        <v>488</v>
      </c>
      <c r="C19" s="569"/>
      <c r="D19" s="569"/>
      <c r="E19" s="569"/>
      <c r="F19" s="569"/>
      <c r="G19" s="569"/>
      <c r="H19" s="569"/>
      <c r="I19" s="569"/>
      <c r="J19" s="569"/>
      <c r="K19" s="569"/>
      <c r="L19" s="569"/>
      <c r="M19" s="569"/>
      <c r="N19" s="569"/>
      <c r="O19" s="569"/>
      <c r="P19" s="569"/>
      <c r="Q19" s="570"/>
      <c r="R19" s="571">
        <v>97317</v>
      </c>
      <c r="S19" s="572"/>
      <c r="T19" s="572"/>
      <c r="U19" s="572"/>
      <c r="V19" s="572"/>
      <c r="W19" s="572"/>
      <c r="X19" s="572"/>
      <c r="Y19" s="573"/>
      <c r="Z19" s="597">
        <v>0.1</v>
      </c>
      <c r="AA19" s="597"/>
      <c r="AB19" s="597"/>
      <c r="AC19" s="597"/>
      <c r="AD19" s="598">
        <v>97317</v>
      </c>
      <c r="AE19" s="598"/>
      <c r="AF19" s="598"/>
      <c r="AG19" s="598"/>
      <c r="AH19" s="598"/>
      <c r="AI19" s="598"/>
      <c r="AJ19" s="598"/>
      <c r="AK19" s="598"/>
      <c r="AL19" s="574">
        <v>0.3</v>
      </c>
      <c r="AM19" s="575"/>
      <c r="AN19" s="575"/>
      <c r="AO19" s="599"/>
      <c r="AP19" s="568" t="s">
        <v>228</v>
      </c>
      <c r="AQ19" s="569"/>
      <c r="AR19" s="569"/>
      <c r="AS19" s="569"/>
      <c r="AT19" s="569"/>
      <c r="AU19" s="569"/>
      <c r="AV19" s="569"/>
      <c r="AW19" s="569"/>
      <c r="AX19" s="569"/>
      <c r="AY19" s="569"/>
      <c r="AZ19" s="569"/>
      <c r="BA19" s="569"/>
      <c r="BB19" s="569"/>
      <c r="BC19" s="569"/>
      <c r="BD19" s="569"/>
      <c r="BE19" s="569"/>
      <c r="BF19" s="570"/>
      <c r="BG19" s="571">
        <v>239</v>
      </c>
      <c r="BH19" s="572"/>
      <c r="BI19" s="572"/>
      <c r="BJ19" s="572"/>
      <c r="BK19" s="572"/>
      <c r="BL19" s="572"/>
      <c r="BM19" s="572"/>
      <c r="BN19" s="573"/>
      <c r="BO19" s="597">
        <v>0</v>
      </c>
      <c r="BP19" s="597"/>
      <c r="BQ19" s="597"/>
      <c r="BR19" s="597"/>
      <c r="BS19" s="598" t="s">
        <v>468</v>
      </c>
      <c r="BT19" s="598"/>
      <c r="BU19" s="598"/>
      <c r="BV19" s="598"/>
      <c r="BW19" s="598"/>
      <c r="BX19" s="598"/>
      <c r="BY19" s="598"/>
      <c r="BZ19" s="598"/>
      <c r="CA19" s="598"/>
      <c r="CB19" s="643"/>
      <c r="CD19" s="568" t="s">
        <v>489</v>
      </c>
      <c r="CE19" s="569"/>
      <c r="CF19" s="569"/>
      <c r="CG19" s="569"/>
      <c r="CH19" s="569"/>
      <c r="CI19" s="569"/>
      <c r="CJ19" s="569"/>
      <c r="CK19" s="569"/>
      <c r="CL19" s="569"/>
      <c r="CM19" s="569"/>
      <c r="CN19" s="569"/>
      <c r="CO19" s="569"/>
      <c r="CP19" s="569"/>
      <c r="CQ19" s="570"/>
      <c r="CR19" s="571" t="s">
        <v>468</v>
      </c>
      <c r="CS19" s="572"/>
      <c r="CT19" s="572"/>
      <c r="CU19" s="572"/>
      <c r="CV19" s="572"/>
      <c r="CW19" s="572"/>
      <c r="CX19" s="572"/>
      <c r="CY19" s="573"/>
      <c r="CZ19" s="597" t="s">
        <v>468</v>
      </c>
      <c r="DA19" s="597"/>
      <c r="DB19" s="597"/>
      <c r="DC19" s="597"/>
      <c r="DD19" s="577" t="s">
        <v>468</v>
      </c>
      <c r="DE19" s="572"/>
      <c r="DF19" s="572"/>
      <c r="DG19" s="572"/>
      <c r="DH19" s="572"/>
      <c r="DI19" s="572"/>
      <c r="DJ19" s="572"/>
      <c r="DK19" s="572"/>
      <c r="DL19" s="572"/>
      <c r="DM19" s="572"/>
      <c r="DN19" s="572"/>
      <c r="DO19" s="572"/>
      <c r="DP19" s="573"/>
      <c r="DQ19" s="577" t="s">
        <v>468</v>
      </c>
      <c r="DR19" s="572"/>
      <c r="DS19" s="572"/>
      <c r="DT19" s="572"/>
      <c r="DU19" s="572"/>
      <c r="DV19" s="572"/>
      <c r="DW19" s="572"/>
      <c r="DX19" s="572"/>
      <c r="DY19" s="572"/>
      <c r="DZ19" s="572"/>
      <c r="EA19" s="572"/>
      <c r="EB19" s="572"/>
      <c r="EC19" s="609"/>
    </row>
    <row r="20" spans="2:133" ht="11.25" customHeight="1">
      <c r="B20" s="568" t="s">
        <v>490</v>
      </c>
      <c r="C20" s="569"/>
      <c r="D20" s="569"/>
      <c r="E20" s="569"/>
      <c r="F20" s="569"/>
      <c r="G20" s="569"/>
      <c r="H20" s="569"/>
      <c r="I20" s="569"/>
      <c r="J20" s="569"/>
      <c r="K20" s="569"/>
      <c r="L20" s="569"/>
      <c r="M20" s="569"/>
      <c r="N20" s="569"/>
      <c r="O20" s="569"/>
      <c r="P20" s="569"/>
      <c r="Q20" s="570"/>
      <c r="R20" s="571">
        <v>8147</v>
      </c>
      <c r="S20" s="572"/>
      <c r="T20" s="572"/>
      <c r="U20" s="572"/>
      <c r="V20" s="572"/>
      <c r="W20" s="572"/>
      <c r="X20" s="572"/>
      <c r="Y20" s="573"/>
      <c r="Z20" s="597">
        <v>0</v>
      </c>
      <c r="AA20" s="597"/>
      <c r="AB20" s="597"/>
      <c r="AC20" s="597"/>
      <c r="AD20" s="598">
        <v>8147</v>
      </c>
      <c r="AE20" s="598"/>
      <c r="AF20" s="598"/>
      <c r="AG20" s="598"/>
      <c r="AH20" s="598"/>
      <c r="AI20" s="598"/>
      <c r="AJ20" s="598"/>
      <c r="AK20" s="598"/>
      <c r="AL20" s="574">
        <v>0</v>
      </c>
      <c r="AM20" s="575"/>
      <c r="AN20" s="575"/>
      <c r="AO20" s="599"/>
      <c r="AP20" s="568" t="s">
        <v>491</v>
      </c>
      <c r="AQ20" s="569"/>
      <c r="AR20" s="569"/>
      <c r="AS20" s="569"/>
      <c r="AT20" s="569"/>
      <c r="AU20" s="569"/>
      <c r="AV20" s="569"/>
      <c r="AW20" s="569"/>
      <c r="AX20" s="569"/>
      <c r="AY20" s="569"/>
      <c r="AZ20" s="569"/>
      <c r="BA20" s="569"/>
      <c r="BB20" s="569"/>
      <c r="BC20" s="569"/>
      <c r="BD20" s="569"/>
      <c r="BE20" s="569"/>
      <c r="BF20" s="570"/>
      <c r="BG20" s="571">
        <v>239</v>
      </c>
      <c r="BH20" s="572"/>
      <c r="BI20" s="572"/>
      <c r="BJ20" s="572"/>
      <c r="BK20" s="572"/>
      <c r="BL20" s="572"/>
      <c r="BM20" s="572"/>
      <c r="BN20" s="573"/>
      <c r="BO20" s="597">
        <v>0</v>
      </c>
      <c r="BP20" s="597"/>
      <c r="BQ20" s="597"/>
      <c r="BR20" s="597"/>
      <c r="BS20" s="598" t="s">
        <v>468</v>
      </c>
      <c r="BT20" s="598"/>
      <c r="BU20" s="598"/>
      <c r="BV20" s="598"/>
      <c r="BW20" s="598"/>
      <c r="BX20" s="598"/>
      <c r="BY20" s="598"/>
      <c r="BZ20" s="598"/>
      <c r="CA20" s="598"/>
      <c r="CB20" s="643"/>
      <c r="CD20" s="568" t="s">
        <v>175</v>
      </c>
      <c r="CE20" s="569"/>
      <c r="CF20" s="569"/>
      <c r="CG20" s="569"/>
      <c r="CH20" s="569"/>
      <c r="CI20" s="569"/>
      <c r="CJ20" s="569"/>
      <c r="CK20" s="569"/>
      <c r="CL20" s="569"/>
      <c r="CM20" s="569"/>
      <c r="CN20" s="569"/>
      <c r="CO20" s="569"/>
      <c r="CP20" s="569"/>
      <c r="CQ20" s="570"/>
      <c r="CR20" s="571">
        <v>71960873</v>
      </c>
      <c r="CS20" s="572"/>
      <c r="CT20" s="572"/>
      <c r="CU20" s="572"/>
      <c r="CV20" s="572"/>
      <c r="CW20" s="572"/>
      <c r="CX20" s="572"/>
      <c r="CY20" s="573"/>
      <c r="CZ20" s="597">
        <v>100</v>
      </c>
      <c r="DA20" s="597"/>
      <c r="DB20" s="597"/>
      <c r="DC20" s="597"/>
      <c r="DD20" s="577">
        <v>10486740</v>
      </c>
      <c r="DE20" s="572"/>
      <c r="DF20" s="572"/>
      <c r="DG20" s="572"/>
      <c r="DH20" s="572"/>
      <c r="DI20" s="572"/>
      <c r="DJ20" s="572"/>
      <c r="DK20" s="572"/>
      <c r="DL20" s="572"/>
      <c r="DM20" s="572"/>
      <c r="DN20" s="572"/>
      <c r="DO20" s="572"/>
      <c r="DP20" s="573"/>
      <c r="DQ20" s="577">
        <v>39025087</v>
      </c>
      <c r="DR20" s="572"/>
      <c r="DS20" s="572"/>
      <c r="DT20" s="572"/>
      <c r="DU20" s="572"/>
      <c r="DV20" s="572"/>
      <c r="DW20" s="572"/>
      <c r="DX20" s="572"/>
      <c r="DY20" s="572"/>
      <c r="DZ20" s="572"/>
      <c r="EA20" s="572"/>
      <c r="EB20" s="572"/>
      <c r="EC20" s="609"/>
    </row>
    <row r="21" spans="2:133" ht="11.25" customHeight="1">
      <c r="B21" s="568" t="s">
        <v>492</v>
      </c>
      <c r="C21" s="569"/>
      <c r="D21" s="569"/>
      <c r="E21" s="569"/>
      <c r="F21" s="569"/>
      <c r="G21" s="569"/>
      <c r="H21" s="569"/>
      <c r="I21" s="569"/>
      <c r="J21" s="569"/>
      <c r="K21" s="569"/>
      <c r="L21" s="569"/>
      <c r="M21" s="569"/>
      <c r="N21" s="569"/>
      <c r="O21" s="569"/>
      <c r="P21" s="569"/>
      <c r="Q21" s="570"/>
      <c r="R21" s="571">
        <v>4461</v>
      </c>
      <c r="S21" s="572"/>
      <c r="T21" s="572"/>
      <c r="U21" s="572"/>
      <c r="V21" s="572"/>
      <c r="W21" s="572"/>
      <c r="X21" s="572"/>
      <c r="Y21" s="573"/>
      <c r="Z21" s="597">
        <v>0</v>
      </c>
      <c r="AA21" s="597"/>
      <c r="AB21" s="597"/>
      <c r="AC21" s="597"/>
      <c r="AD21" s="598">
        <v>4461</v>
      </c>
      <c r="AE21" s="598"/>
      <c r="AF21" s="598"/>
      <c r="AG21" s="598"/>
      <c r="AH21" s="598"/>
      <c r="AI21" s="598"/>
      <c r="AJ21" s="598"/>
      <c r="AK21" s="598"/>
      <c r="AL21" s="574">
        <v>0</v>
      </c>
      <c r="AM21" s="575"/>
      <c r="AN21" s="575"/>
      <c r="AO21" s="599"/>
      <c r="AP21" s="568" t="s">
        <v>493</v>
      </c>
      <c r="AQ21" s="644"/>
      <c r="AR21" s="644"/>
      <c r="AS21" s="644"/>
      <c r="AT21" s="644"/>
      <c r="AU21" s="644"/>
      <c r="AV21" s="644"/>
      <c r="AW21" s="644"/>
      <c r="AX21" s="644"/>
      <c r="AY21" s="644"/>
      <c r="AZ21" s="644"/>
      <c r="BA21" s="644"/>
      <c r="BB21" s="644"/>
      <c r="BC21" s="644"/>
      <c r="BD21" s="644"/>
      <c r="BE21" s="644"/>
      <c r="BF21" s="645"/>
      <c r="BG21" s="571">
        <v>239</v>
      </c>
      <c r="BH21" s="572"/>
      <c r="BI21" s="572"/>
      <c r="BJ21" s="572"/>
      <c r="BK21" s="572"/>
      <c r="BL21" s="572"/>
      <c r="BM21" s="572"/>
      <c r="BN21" s="573"/>
      <c r="BO21" s="597">
        <v>0</v>
      </c>
      <c r="BP21" s="597"/>
      <c r="BQ21" s="597"/>
      <c r="BR21" s="597"/>
      <c r="BS21" s="598" t="s">
        <v>468</v>
      </c>
      <c r="BT21" s="598"/>
      <c r="BU21" s="598"/>
      <c r="BV21" s="598"/>
      <c r="BW21" s="598"/>
      <c r="BX21" s="598"/>
      <c r="BY21" s="598"/>
      <c r="BZ21" s="598"/>
      <c r="CA21" s="598"/>
      <c r="CB21" s="643"/>
      <c r="CD21" s="548"/>
      <c r="CE21" s="549"/>
      <c r="CF21" s="549"/>
      <c r="CG21" s="549"/>
      <c r="CH21" s="549"/>
      <c r="CI21" s="549"/>
      <c r="CJ21" s="549"/>
      <c r="CK21" s="549"/>
      <c r="CL21" s="549"/>
      <c r="CM21" s="549"/>
      <c r="CN21" s="549"/>
      <c r="CO21" s="549"/>
      <c r="CP21" s="549"/>
      <c r="CQ21" s="550"/>
      <c r="CR21" s="651"/>
      <c r="CS21" s="652"/>
      <c r="CT21" s="652"/>
      <c r="CU21" s="652"/>
      <c r="CV21" s="652"/>
      <c r="CW21" s="652"/>
      <c r="CX21" s="652"/>
      <c r="CY21" s="653"/>
      <c r="CZ21" s="654"/>
      <c r="DA21" s="654"/>
      <c r="DB21" s="654"/>
      <c r="DC21" s="654"/>
      <c r="DD21" s="655"/>
      <c r="DE21" s="652"/>
      <c r="DF21" s="652"/>
      <c r="DG21" s="652"/>
      <c r="DH21" s="652"/>
      <c r="DI21" s="652"/>
      <c r="DJ21" s="652"/>
      <c r="DK21" s="652"/>
      <c r="DL21" s="652"/>
      <c r="DM21" s="652"/>
      <c r="DN21" s="652"/>
      <c r="DO21" s="652"/>
      <c r="DP21" s="653"/>
      <c r="DQ21" s="655"/>
      <c r="DR21" s="652"/>
      <c r="DS21" s="652"/>
      <c r="DT21" s="652"/>
      <c r="DU21" s="652"/>
      <c r="DV21" s="652"/>
      <c r="DW21" s="652"/>
      <c r="DX21" s="652"/>
      <c r="DY21" s="652"/>
      <c r="DZ21" s="652"/>
      <c r="EA21" s="652"/>
      <c r="EB21" s="652"/>
      <c r="EC21" s="659"/>
    </row>
    <row r="22" spans="2:133" ht="11.25" customHeight="1">
      <c r="B22" s="628" t="s">
        <v>494</v>
      </c>
      <c r="C22" s="629"/>
      <c r="D22" s="629"/>
      <c r="E22" s="629"/>
      <c r="F22" s="629"/>
      <c r="G22" s="629"/>
      <c r="H22" s="629"/>
      <c r="I22" s="629"/>
      <c r="J22" s="629"/>
      <c r="K22" s="629"/>
      <c r="L22" s="629"/>
      <c r="M22" s="629"/>
      <c r="N22" s="629"/>
      <c r="O22" s="629"/>
      <c r="P22" s="629"/>
      <c r="Q22" s="630"/>
      <c r="R22" s="571">
        <v>177826</v>
      </c>
      <c r="S22" s="572"/>
      <c r="T22" s="572"/>
      <c r="U22" s="572"/>
      <c r="V22" s="572"/>
      <c r="W22" s="572"/>
      <c r="X22" s="572"/>
      <c r="Y22" s="573"/>
      <c r="Z22" s="597">
        <v>0.2</v>
      </c>
      <c r="AA22" s="597"/>
      <c r="AB22" s="597"/>
      <c r="AC22" s="597"/>
      <c r="AD22" s="598">
        <v>177826</v>
      </c>
      <c r="AE22" s="598"/>
      <c r="AF22" s="598"/>
      <c r="AG22" s="598"/>
      <c r="AH22" s="598"/>
      <c r="AI22" s="598"/>
      <c r="AJ22" s="598"/>
      <c r="AK22" s="598"/>
      <c r="AL22" s="574">
        <v>0.5</v>
      </c>
      <c r="AM22" s="575"/>
      <c r="AN22" s="575"/>
      <c r="AO22" s="599"/>
      <c r="AP22" s="568" t="s">
        <v>495</v>
      </c>
      <c r="AQ22" s="644"/>
      <c r="AR22" s="644"/>
      <c r="AS22" s="644"/>
      <c r="AT22" s="644"/>
      <c r="AU22" s="644"/>
      <c r="AV22" s="644"/>
      <c r="AW22" s="644"/>
      <c r="AX22" s="644"/>
      <c r="AY22" s="644"/>
      <c r="AZ22" s="644"/>
      <c r="BA22" s="644"/>
      <c r="BB22" s="644"/>
      <c r="BC22" s="644"/>
      <c r="BD22" s="644"/>
      <c r="BE22" s="644"/>
      <c r="BF22" s="645"/>
      <c r="BG22" s="571" t="s">
        <v>468</v>
      </c>
      <c r="BH22" s="572"/>
      <c r="BI22" s="572"/>
      <c r="BJ22" s="572"/>
      <c r="BK22" s="572"/>
      <c r="BL22" s="572"/>
      <c r="BM22" s="572"/>
      <c r="BN22" s="573"/>
      <c r="BO22" s="597" t="s">
        <v>468</v>
      </c>
      <c r="BP22" s="597"/>
      <c r="BQ22" s="597"/>
      <c r="BR22" s="597"/>
      <c r="BS22" s="598" t="s">
        <v>468</v>
      </c>
      <c r="BT22" s="598"/>
      <c r="BU22" s="598"/>
      <c r="BV22" s="598"/>
      <c r="BW22" s="598"/>
      <c r="BX22" s="598"/>
      <c r="BY22" s="598"/>
      <c r="BZ22" s="598"/>
      <c r="CA22" s="598"/>
      <c r="CB22" s="643"/>
      <c r="CD22" s="624" t="s">
        <v>496</v>
      </c>
      <c r="CE22" s="625"/>
      <c r="CF22" s="625"/>
      <c r="CG22" s="625"/>
      <c r="CH22" s="625"/>
      <c r="CI22" s="625"/>
      <c r="CJ22" s="625"/>
      <c r="CK22" s="625"/>
      <c r="CL22" s="625"/>
      <c r="CM22" s="625"/>
      <c r="CN22" s="625"/>
      <c r="CO22" s="625"/>
      <c r="CP22" s="625"/>
      <c r="CQ22" s="625"/>
      <c r="CR22" s="625"/>
      <c r="CS22" s="625"/>
      <c r="CT22" s="625"/>
      <c r="CU22" s="625"/>
      <c r="CV22" s="625"/>
      <c r="CW22" s="625"/>
      <c r="CX22" s="625"/>
      <c r="CY22" s="625"/>
      <c r="CZ22" s="625"/>
      <c r="DA22" s="625"/>
      <c r="DB22" s="625"/>
      <c r="DC22" s="625"/>
      <c r="DD22" s="625"/>
      <c r="DE22" s="625"/>
      <c r="DF22" s="625"/>
      <c r="DG22" s="625"/>
      <c r="DH22" s="625"/>
      <c r="DI22" s="625"/>
      <c r="DJ22" s="625"/>
      <c r="DK22" s="625"/>
      <c r="DL22" s="625"/>
      <c r="DM22" s="625"/>
      <c r="DN22" s="625"/>
      <c r="DO22" s="625"/>
      <c r="DP22" s="625"/>
      <c r="DQ22" s="625"/>
      <c r="DR22" s="625"/>
      <c r="DS22" s="625"/>
      <c r="DT22" s="625"/>
      <c r="DU22" s="625"/>
      <c r="DV22" s="625"/>
      <c r="DW22" s="625"/>
      <c r="DX22" s="625"/>
      <c r="DY22" s="625"/>
      <c r="DZ22" s="625"/>
      <c r="EA22" s="625"/>
      <c r="EB22" s="625"/>
      <c r="EC22" s="626"/>
    </row>
    <row r="23" spans="2:133" ht="11.25" customHeight="1">
      <c r="B23" s="568" t="s">
        <v>288</v>
      </c>
      <c r="C23" s="569"/>
      <c r="D23" s="569"/>
      <c r="E23" s="569"/>
      <c r="F23" s="569"/>
      <c r="G23" s="569"/>
      <c r="H23" s="569"/>
      <c r="I23" s="569"/>
      <c r="J23" s="569"/>
      <c r="K23" s="569"/>
      <c r="L23" s="569"/>
      <c r="M23" s="569"/>
      <c r="N23" s="569"/>
      <c r="O23" s="569"/>
      <c r="P23" s="569"/>
      <c r="Q23" s="570"/>
      <c r="R23" s="571">
        <v>15369815</v>
      </c>
      <c r="S23" s="572"/>
      <c r="T23" s="572"/>
      <c r="U23" s="572"/>
      <c r="V23" s="572"/>
      <c r="W23" s="572"/>
      <c r="X23" s="572"/>
      <c r="Y23" s="573"/>
      <c r="Z23" s="597">
        <v>20.2</v>
      </c>
      <c r="AA23" s="597"/>
      <c r="AB23" s="597"/>
      <c r="AC23" s="597"/>
      <c r="AD23" s="598">
        <v>14259057</v>
      </c>
      <c r="AE23" s="598"/>
      <c r="AF23" s="598"/>
      <c r="AG23" s="598"/>
      <c r="AH23" s="598"/>
      <c r="AI23" s="598"/>
      <c r="AJ23" s="598"/>
      <c r="AK23" s="598"/>
      <c r="AL23" s="574">
        <v>42.8</v>
      </c>
      <c r="AM23" s="575"/>
      <c r="AN23" s="575"/>
      <c r="AO23" s="599"/>
      <c r="AP23" s="568" t="s">
        <v>497</v>
      </c>
      <c r="AQ23" s="644"/>
      <c r="AR23" s="644"/>
      <c r="AS23" s="644"/>
      <c r="AT23" s="644"/>
      <c r="AU23" s="644"/>
      <c r="AV23" s="644"/>
      <c r="AW23" s="644"/>
      <c r="AX23" s="644"/>
      <c r="AY23" s="644"/>
      <c r="AZ23" s="644"/>
      <c r="BA23" s="644"/>
      <c r="BB23" s="644"/>
      <c r="BC23" s="644"/>
      <c r="BD23" s="644"/>
      <c r="BE23" s="644"/>
      <c r="BF23" s="645"/>
      <c r="BG23" s="571" t="s">
        <v>468</v>
      </c>
      <c r="BH23" s="572"/>
      <c r="BI23" s="572"/>
      <c r="BJ23" s="572"/>
      <c r="BK23" s="572"/>
      <c r="BL23" s="572"/>
      <c r="BM23" s="572"/>
      <c r="BN23" s="573"/>
      <c r="BO23" s="597" t="s">
        <v>468</v>
      </c>
      <c r="BP23" s="597"/>
      <c r="BQ23" s="597"/>
      <c r="BR23" s="597"/>
      <c r="BS23" s="598" t="s">
        <v>468</v>
      </c>
      <c r="BT23" s="598"/>
      <c r="BU23" s="598"/>
      <c r="BV23" s="598"/>
      <c r="BW23" s="598"/>
      <c r="BX23" s="598"/>
      <c r="BY23" s="598"/>
      <c r="BZ23" s="598"/>
      <c r="CA23" s="598"/>
      <c r="CB23" s="643"/>
      <c r="CD23" s="624" t="s">
        <v>274</v>
      </c>
      <c r="CE23" s="625"/>
      <c r="CF23" s="625"/>
      <c r="CG23" s="625"/>
      <c r="CH23" s="625"/>
      <c r="CI23" s="625"/>
      <c r="CJ23" s="625"/>
      <c r="CK23" s="625"/>
      <c r="CL23" s="625"/>
      <c r="CM23" s="625"/>
      <c r="CN23" s="625"/>
      <c r="CO23" s="625"/>
      <c r="CP23" s="625"/>
      <c r="CQ23" s="626"/>
      <c r="CR23" s="624" t="s">
        <v>259</v>
      </c>
      <c r="CS23" s="625"/>
      <c r="CT23" s="625"/>
      <c r="CU23" s="625"/>
      <c r="CV23" s="625"/>
      <c r="CW23" s="625"/>
      <c r="CX23" s="625"/>
      <c r="CY23" s="626"/>
      <c r="CZ23" s="624" t="s">
        <v>498</v>
      </c>
      <c r="DA23" s="625"/>
      <c r="DB23" s="625"/>
      <c r="DC23" s="626"/>
      <c r="DD23" s="624" t="s">
        <v>499</v>
      </c>
      <c r="DE23" s="625"/>
      <c r="DF23" s="625"/>
      <c r="DG23" s="625"/>
      <c r="DH23" s="625"/>
      <c r="DI23" s="625"/>
      <c r="DJ23" s="625"/>
      <c r="DK23" s="626"/>
      <c r="DL23" s="656" t="s">
        <v>305</v>
      </c>
      <c r="DM23" s="657"/>
      <c r="DN23" s="657"/>
      <c r="DO23" s="657"/>
      <c r="DP23" s="657"/>
      <c r="DQ23" s="657"/>
      <c r="DR23" s="657"/>
      <c r="DS23" s="657"/>
      <c r="DT23" s="657"/>
      <c r="DU23" s="657"/>
      <c r="DV23" s="658"/>
      <c r="DW23" s="624" t="s">
        <v>500</v>
      </c>
      <c r="DX23" s="625"/>
      <c r="DY23" s="625"/>
      <c r="DZ23" s="625"/>
      <c r="EA23" s="625"/>
      <c r="EB23" s="625"/>
      <c r="EC23" s="626"/>
    </row>
    <row r="24" spans="2:133" ht="11.25" customHeight="1">
      <c r="B24" s="568" t="s">
        <v>501</v>
      </c>
      <c r="C24" s="569"/>
      <c r="D24" s="569"/>
      <c r="E24" s="569"/>
      <c r="F24" s="569"/>
      <c r="G24" s="569"/>
      <c r="H24" s="569"/>
      <c r="I24" s="569"/>
      <c r="J24" s="569"/>
      <c r="K24" s="569"/>
      <c r="L24" s="569"/>
      <c r="M24" s="569"/>
      <c r="N24" s="569"/>
      <c r="O24" s="569"/>
      <c r="P24" s="569"/>
      <c r="Q24" s="570"/>
      <c r="R24" s="571">
        <v>14259057</v>
      </c>
      <c r="S24" s="572"/>
      <c r="T24" s="572"/>
      <c r="U24" s="572"/>
      <c r="V24" s="572"/>
      <c r="W24" s="572"/>
      <c r="X24" s="572"/>
      <c r="Y24" s="573"/>
      <c r="Z24" s="597">
        <v>18.8</v>
      </c>
      <c r="AA24" s="597"/>
      <c r="AB24" s="597"/>
      <c r="AC24" s="597"/>
      <c r="AD24" s="598">
        <v>14259057</v>
      </c>
      <c r="AE24" s="598"/>
      <c r="AF24" s="598"/>
      <c r="AG24" s="598"/>
      <c r="AH24" s="598"/>
      <c r="AI24" s="598"/>
      <c r="AJ24" s="598"/>
      <c r="AK24" s="598"/>
      <c r="AL24" s="574">
        <v>42.8</v>
      </c>
      <c r="AM24" s="575"/>
      <c r="AN24" s="575"/>
      <c r="AO24" s="599"/>
      <c r="AP24" s="568" t="s">
        <v>502</v>
      </c>
      <c r="AQ24" s="644"/>
      <c r="AR24" s="644"/>
      <c r="AS24" s="644"/>
      <c r="AT24" s="644"/>
      <c r="AU24" s="644"/>
      <c r="AV24" s="644"/>
      <c r="AW24" s="644"/>
      <c r="AX24" s="644"/>
      <c r="AY24" s="644"/>
      <c r="AZ24" s="644"/>
      <c r="BA24" s="644"/>
      <c r="BB24" s="644"/>
      <c r="BC24" s="644"/>
      <c r="BD24" s="644"/>
      <c r="BE24" s="644"/>
      <c r="BF24" s="645"/>
      <c r="BG24" s="571" t="s">
        <v>468</v>
      </c>
      <c r="BH24" s="572"/>
      <c r="BI24" s="572"/>
      <c r="BJ24" s="572"/>
      <c r="BK24" s="572"/>
      <c r="BL24" s="572"/>
      <c r="BM24" s="572"/>
      <c r="BN24" s="573"/>
      <c r="BO24" s="597" t="s">
        <v>468</v>
      </c>
      <c r="BP24" s="597"/>
      <c r="BQ24" s="597"/>
      <c r="BR24" s="597"/>
      <c r="BS24" s="598" t="s">
        <v>468</v>
      </c>
      <c r="BT24" s="598"/>
      <c r="BU24" s="598"/>
      <c r="BV24" s="598"/>
      <c r="BW24" s="598"/>
      <c r="BX24" s="598"/>
      <c r="BY24" s="598"/>
      <c r="BZ24" s="598"/>
      <c r="CA24" s="598"/>
      <c r="CB24" s="643"/>
      <c r="CD24" s="621" t="s">
        <v>503</v>
      </c>
      <c r="CE24" s="622"/>
      <c r="CF24" s="622"/>
      <c r="CG24" s="622"/>
      <c r="CH24" s="622"/>
      <c r="CI24" s="622"/>
      <c r="CJ24" s="622"/>
      <c r="CK24" s="622"/>
      <c r="CL24" s="622"/>
      <c r="CM24" s="622"/>
      <c r="CN24" s="622"/>
      <c r="CO24" s="622"/>
      <c r="CP24" s="622"/>
      <c r="CQ24" s="623"/>
      <c r="CR24" s="618">
        <v>36447795</v>
      </c>
      <c r="CS24" s="619"/>
      <c r="CT24" s="619"/>
      <c r="CU24" s="619"/>
      <c r="CV24" s="619"/>
      <c r="CW24" s="619"/>
      <c r="CX24" s="619"/>
      <c r="CY24" s="647"/>
      <c r="CZ24" s="648">
        <v>50.6</v>
      </c>
      <c r="DA24" s="634"/>
      <c r="DB24" s="634"/>
      <c r="DC24" s="650"/>
      <c r="DD24" s="646">
        <v>20298708</v>
      </c>
      <c r="DE24" s="619"/>
      <c r="DF24" s="619"/>
      <c r="DG24" s="619"/>
      <c r="DH24" s="619"/>
      <c r="DI24" s="619"/>
      <c r="DJ24" s="619"/>
      <c r="DK24" s="647"/>
      <c r="DL24" s="646">
        <v>19799492</v>
      </c>
      <c r="DM24" s="619"/>
      <c r="DN24" s="619"/>
      <c r="DO24" s="619"/>
      <c r="DP24" s="619"/>
      <c r="DQ24" s="619"/>
      <c r="DR24" s="619"/>
      <c r="DS24" s="619"/>
      <c r="DT24" s="619"/>
      <c r="DU24" s="619"/>
      <c r="DV24" s="647"/>
      <c r="DW24" s="648">
        <v>56.7</v>
      </c>
      <c r="DX24" s="634"/>
      <c r="DY24" s="634"/>
      <c r="DZ24" s="634"/>
      <c r="EA24" s="634"/>
      <c r="EB24" s="634"/>
      <c r="EC24" s="649"/>
    </row>
    <row r="25" spans="2:133" ht="11.25" customHeight="1">
      <c r="B25" s="568" t="s">
        <v>504</v>
      </c>
      <c r="C25" s="569"/>
      <c r="D25" s="569"/>
      <c r="E25" s="569"/>
      <c r="F25" s="569"/>
      <c r="G25" s="569"/>
      <c r="H25" s="569"/>
      <c r="I25" s="569"/>
      <c r="J25" s="569"/>
      <c r="K25" s="569"/>
      <c r="L25" s="569"/>
      <c r="M25" s="569"/>
      <c r="N25" s="569"/>
      <c r="O25" s="569"/>
      <c r="P25" s="569"/>
      <c r="Q25" s="570"/>
      <c r="R25" s="571">
        <v>1110758</v>
      </c>
      <c r="S25" s="572"/>
      <c r="T25" s="572"/>
      <c r="U25" s="572"/>
      <c r="V25" s="572"/>
      <c r="W25" s="572"/>
      <c r="X25" s="572"/>
      <c r="Y25" s="573"/>
      <c r="Z25" s="597">
        <v>1.5</v>
      </c>
      <c r="AA25" s="597"/>
      <c r="AB25" s="597"/>
      <c r="AC25" s="597"/>
      <c r="AD25" s="598" t="s">
        <v>468</v>
      </c>
      <c r="AE25" s="598"/>
      <c r="AF25" s="598"/>
      <c r="AG25" s="598"/>
      <c r="AH25" s="598"/>
      <c r="AI25" s="598"/>
      <c r="AJ25" s="598"/>
      <c r="AK25" s="598"/>
      <c r="AL25" s="574" t="s">
        <v>468</v>
      </c>
      <c r="AM25" s="575"/>
      <c r="AN25" s="575"/>
      <c r="AO25" s="599"/>
      <c r="AP25" s="568" t="s">
        <v>505</v>
      </c>
      <c r="AQ25" s="644"/>
      <c r="AR25" s="644"/>
      <c r="AS25" s="644"/>
      <c r="AT25" s="644"/>
      <c r="AU25" s="644"/>
      <c r="AV25" s="644"/>
      <c r="AW25" s="644"/>
      <c r="AX25" s="644"/>
      <c r="AY25" s="644"/>
      <c r="AZ25" s="644"/>
      <c r="BA25" s="644"/>
      <c r="BB25" s="644"/>
      <c r="BC25" s="644"/>
      <c r="BD25" s="644"/>
      <c r="BE25" s="644"/>
      <c r="BF25" s="645"/>
      <c r="BG25" s="571" t="s">
        <v>468</v>
      </c>
      <c r="BH25" s="572"/>
      <c r="BI25" s="572"/>
      <c r="BJ25" s="572"/>
      <c r="BK25" s="572"/>
      <c r="BL25" s="572"/>
      <c r="BM25" s="572"/>
      <c r="BN25" s="573"/>
      <c r="BO25" s="597" t="s">
        <v>468</v>
      </c>
      <c r="BP25" s="597"/>
      <c r="BQ25" s="597"/>
      <c r="BR25" s="597"/>
      <c r="BS25" s="598" t="s">
        <v>468</v>
      </c>
      <c r="BT25" s="598"/>
      <c r="BU25" s="598"/>
      <c r="BV25" s="598"/>
      <c r="BW25" s="598"/>
      <c r="BX25" s="598"/>
      <c r="BY25" s="598"/>
      <c r="BZ25" s="598"/>
      <c r="CA25" s="598"/>
      <c r="CB25" s="643"/>
      <c r="CD25" s="568" t="s">
        <v>506</v>
      </c>
      <c r="CE25" s="569"/>
      <c r="CF25" s="569"/>
      <c r="CG25" s="569"/>
      <c r="CH25" s="569"/>
      <c r="CI25" s="569"/>
      <c r="CJ25" s="569"/>
      <c r="CK25" s="569"/>
      <c r="CL25" s="569"/>
      <c r="CM25" s="569"/>
      <c r="CN25" s="569"/>
      <c r="CO25" s="569"/>
      <c r="CP25" s="569"/>
      <c r="CQ25" s="570"/>
      <c r="CR25" s="571">
        <v>9654260</v>
      </c>
      <c r="CS25" s="581"/>
      <c r="CT25" s="581"/>
      <c r="CU25" s="581"/>
      <c r="CV25" s="581"/>
      <c r="CW25" s="581"/>
      <c r="CX25" s="581"/>
      <c r="CY25" s="582"/>
      <c r="CZ25" s="574">
        <v>13.4</v>
      </c>
      <c r="DA25" s="583"/>
      <c r="DB25" s="583"/>
      <c r="DC25" s="584"/>
      <c r="DD25" s="577">
        <v>9326680</v>
      </c>
      <c r="DE25" s="581"/>
      <c r="DF25" s="581"/>
      <c r="DG25" s="581"/>
      <c r="DH25" s="581"/>
      <c r="DI25" s="581"/>
      <c r="DJ25" s="581"/>
      <c r="DK25" s="582"/>
      <c r="DL25" s="577">
        <v>8974352</v>
      </c>
      <c r="DM25" s="581"/>
      <c r="DN25" s="581"/>
      <c r="DO25" s="581"/>
      <c r="DP25" s="581"/>
      <c r="DQ25" s="581"/>
      <c r="DR25" s="581"/>
      <c r="DS25" s="581"/>
      <c r="DT25" s="581"/>
      <c r="DU25" s="581"/>
      <c r="DV25" s="582"/>
      <c r="DW25" s="574">
        <v>25.7</v>
      </c>
      <c r="DX25" s="583"/>
      <c r="DY25" s="583"/>
      <c r="DZ25" s="583"/>
      <c r="EA25" s="583"/>
      <c r="EB25" s="583"/>
      <c r="EC25" s="610"/>
    </row>
    <row r="26" spans="2:133" ht="11.25" customHeight="1">
      <c r="B26" s="568" t="s">
        <v>507</v>
      </c>
      <c r="C26" s="569"/>
      <c r="D26" s="569"/>
      <c r="E26" s="569"/>
      <c r="F26" s="569"/>
      <c r="G26" s="569"/>
      <c r="H26" s="569"/>
      <c r="I26" s="569"/>
      <c r="J26" s="569"/>
      <c r="K26" s="569"/>
      <c r="L26" s="569"/>
      <c r="M26" s="569"/>
      <c r="N26" s="569"/>
      <c r="O26" s="569"/>
      <c r="P26" s="569"/>
      <c r="Q26" s="570"/>
      <c r="R26" s="571" t="s">
        <v>468</v>
      </c>
      <c r="S26" s="572"/>
      <c r="T26" s="572"/>
      <c r="U26" s="572"/>
      <c r="V26" s="572"/>
      <c r="W26" s="572"/>
      <c r="X26" s="572"/>
      <c r="Y26" s="573"/>
      <c r="Z26" s="597" t="s">
        <v>468</v>
      </c>
      <c r="AA26" s="597"/>
      <c r="AB26" s="597"/>
      <c r="AC26" s="597"/>
      <c r="AD26" s="598" t="s">
        <v>468</v>
      </c>
      <c r="AE26" s="598"/>
      <c r="AF26" s="598"/>
      <c r="AG26" s="598"/>
      <c r="AH26" s="598"/>
      <c r="AI26" s="598"/>
      <c r="AJ26" s="598"/>
      <c r="AK26" s="598"/>
      <c r="AL26" s="574" t="s">
        <v>468</v>
      </c>
      <c r="AM26" s="575"/>
      <c r="AN26" s="575"/>
      <c r="AO26" s="599"/>
      <c r="AP26" s="568" t="s">
        <v>308</v>
      </c>
      <c r="AQ26" s="644"/>
      <c r="AR26" s="644"/>
      <c r="AS26" s="644"/>
      <c r="AT26" s="644"/>
      <c r="AU26" s="644"/>
      <c r="AV26" s="644"/>
      <c r="AW26" s="644"/>
      <c r="AX26" s="644"/>
      <c r="AY26" s="644"/>
      <c r="AZ26" s="644"/>
      <c r="BA26" s="644"/>
      <c r="BB26" s="644"/>
      <c r="BC26" s="644"/>
      <c r="BD26" s="644"/>
      <c r="BE26" s="644"/>
      <c r="BF26" s="645"/>
      <c r="BG26" s="571" t="s">
        <v>468</v>
      </c>
      <c r="BH26" s="572"/>
      <c r="BI26" s="572"/>
      <c r="BJ26" s="572"/>
      <c r="BK26" s="572"/>
      <c r="BL26" s="572"/>
      <c r="BM26" s="572"/>
      <c r="BN26" s="573"/>
      <c r="BO26" s="597" t="s">
        <v>468</v>
      </c>
      <c r="BP26" s="597"/>
      <c r="BQ26" s="597"/>
      <c r="BR26" s="597"/>
      <c r="BS26" s="598" t="s">
        <v>468</v>
      </c>
      <c r="BT26" s="598"/>
      <c r="BU26" s="598"/>
      <c r="BV26" s="598"/>
      <c r="BW26" s="598"/>
      <c r="BX26" s="598"/>
      <c r="BY26" s="598"/>
      <c r="BZ26" s="598"/>
      <c r="CA26" s="598"/>
      <c r="CB26" s="643"/>
      <c r="CD26" s="568" t="s">
        <v>508</v>
      </c>
      <c r="CE26" s="569"/>
      <c r="CF26" s="569"/>
      <c r="CG26" s="569"/>
      <c r="CH26" s="569"/>
      <c r="CI26" s="569"/>
      <c r="CJ26" s="569"/>
      <c r="CK26" s="569"/>
      <c r="CL26" s="569"/>
      <c r="CM26" s="569"/>
      <c r="CN26" s="569"/>
      <c r="CO26" s="569"/>
      <c r="CP26" s="569"/>
      <c r="CQ26" s="570"/>
      <c r="CR26" s="571">
        <v>6400501</v>
      </c>
      <c r="CS26" s="572"/>
      <c r="CT26" s="572"/>
      <c r="CU26" s="572"/>
      <c r="CV26" s="572"/>
      <c r="CW26" s="572"/>
      <c r="CX26" s="572"/>
      <c r="CY26" s="573"/>
      <c r="CZ26" s="574">
        <v>8.9</v>
      </c>
      <c r="DA26" s="583"/>
      <c r="DB26" s="583"/>
      <c r="DC26" s="584"/>
      <c r="DD26" s="577">
        <v>6231459</v>
      </c>
      <c r="DE26" s="572"/>
      <c r="DF26" s="572"/>
      <c r="DG26" s="572"/>
      <c r="DH26" s="572"/>
      <c r="DI26" s="572"/>
      <c r="DJ26" s="572"/>
      <c r="DK26" s="573"/>
      <c r="DL26" s="577" t="s">
        <v>468</v>
      </c>
      <c r="DM26" s="572"/>
      <c r="DN26" s="572"/>
      <c r="DO26" s="572"/>
      <c r="DP26" s="572"/>
      <c r="DQ26" s="572"/>
      <c r="DR26" s="572"/>
      <c r="DS26" s="572"/>
      <c r="DT26" s="572"/>
      <c r="DU26" s="572"/>
      <c r="DV26" s="573"/>
      <c r="DW26" s="574" t="s">
        <v>468</v>
      </c>
      <c r="DX26" s="583"/>
      <c r="DY26" s="583"/>
      <c r="DZ26" s="583"/>
      <c r="EA26" s="583"/>
      <c r="EB26" s="583"/>
      <c r="EC26" s="610"/>
    </row>
    <row r="27" spans="2:133" ht="11.25" customHeight="1">
      <c r="B27" s="568" t="s">
        <v>509</v>
      </c>
      <c r="C27" s="569"/>
      <c r="D27" s="569"/>
      <c r="E27" s="569"/>
      <c r="F27" s="569"/>
      <c r="G27" s="569"/>
      <c r="H27" s="569"/>
      <c r="I27" s="569"/>
      <c r="J27" s="569"/>
      <c r="K27" s="569"/>
      <c r="L27" s="569"/>
      <c r="M27" s="569"/>
      <c r="N27" s="569"/>
      <c r="O27" s="569"/>
      <c r="P27" s="569"/>
      <c r="Q27" s="570"/>
      <c r="R27" s="571">
        <v>34226496</v>
      </c>
      <c r="S27" s="572"/>
      <c r="T27" s="572"/>
      <c r="U27" s="572"/>
      <c r="V27" s="572"/>
      <c r="W27" s="572"/>
      <c r="X27" s="572"/>
      <c r="Y27" s="573"/>
      <c r="Z27" s="597">
        <v>45.1</v>
      </c>
      <c r="AA27" s="597"/>
      <c r="AB27" s="597"/>
      <c r="AC27" s="597"/>
      <c r="AD27" s="598">
        <v>33115738</v>
      </c>
      <c r="AE27" s="598"/>
      <c r="AF27" s="598"/>
      <c r="AG27" s="598"/>
      <c r="AH27" s="598"/>
      <c r="AI27" s="598"/>
      <c r="AJ27" s="598"/>
      <c r="AK27" s="598"/>
      <c r="AL27" s="574">
        <v>99.5</v>
      </c>
      <c r="AM27" s="575"/>
      <c r="AN27" s="575"/>
      <c r="AO27" s="599"/>
      <c r="AP27" s="568" t="s">
        <v>309</v>
      </c>
      <c r="AQ27" s="569"/>
      <c r="AR27" s="569"/>
      <c r="AS27" s="569"/>
      <c r="AT27" s="569"/>
      <c r="AU27" s="569"/>
      <c r="AV27" s="569"/>
      <c r="AW27" s="569"/>
      <c r="AX27" s="569"/>
      <c r="AY27" s="569"/>
      <c r="AZ27" s="569"/>
      <c r="BA27" s="569"/>
      <c r="BB27" s="569"/>
      <c r="BC27" s="569"/>
      <c r="BD27" s="569"/>
      <c r="BE27" s="569"/>
      <c r="BF27" s="570"/>
      <c r="BG27" s="571">
        <v>14678648</v>
      </c>
      <c r="BH27" s="572"/>
      <c r="BI27" s="572"/>
      <c r="BJ27" s="572"/>
      <c r="BK27" s="572"/>
      <c r="BL27" s="572"/>
      <c r="BM27" s="572"/>
      <c r="BN27" s="573"/>
      <c r="BO27" s="597">
        <v>100</v>
      </c>
      <c r="BP27" s="597"/>
      <c r="BQ27" s="597"/>
      <c r="BR27" s="597"/>
      <c r="BS27" s="598">
        <v>1149939</v>
      </c>
      <c r="BT27" s="598"/>
      <c r="BU27" s="598"/>
      <c r="BV27" s="598"/>
      <c r="BW27" s="598"/>
      <c r="BX27" s="598"/>
      <c r="BY27" s="598"/>
      <c r="BZ27" s="598"/>
      <c r="CA27" s="598"/>
      <c r="CB27" s="643"/>
      <c r="CD27" s="568" t="s">
        <v>510</v>
      </c>
      <c r="CE27" s="569"/>
      <c r="CF27" s="569"/>
      <c r="CG27" s="569"/>
      <c r="CH27" s="569"/>
      <c r="CI27" s="569"/>
      <c r="CJ27" s="569"/>
      <c r="CK27" s="569"/>
      <c r="CL27" s="569"/>
      <c r="CM27" s="569"/>
      <c r="CN27" s="569"/>
      <c r="CO27" s="569"/>
      <c r="CP27" s="569"/>
      <c r="CQ27" s="570"/>
      <c r="CR27" s="571">
        <v>20253879</v>
      </c>
      <c r="CS27" s="581"/>
      <c r="CT27" s="581"/>
      <c r="CU27" s="581"/>
      <c r="CV27" s="581"/>
      <c r="CW27" s="581"/>
      <c r="CX27" s="581"/>
      <c r="CY27" s="582"/>
      <c r="CZ27" s="574">
        <v>28.1</v>
      </c>
      <c r="DA27" s="583"/>
      <c r="DB27" s="583"/>
      <c r="DC27" s="584"/>
      <c r="DD27" s="577">
        <v>4670275</v>
      </c>
      <c r="DE27" s="581"/>
      <c r="DF27" s="581"/>
      <c r="DG27" s="581"/>
      <c r="DH27" s="581"/>
      <c r="DI27" s="581"/>
      <c r="DJ27" s="581"/>
      <c r="DK27" s="582"/>
      <c r="DL27" s="577">
        <v>4523387</v>
      </c>
      <c r="DM27" s="581"/>
      <c r="DN27" s="581"/>
      <c r="DO27" s="581"/>
      <c r="DP27" s="581"/>
      <c r="DQ27" s="581"/>
      <c r="DR27" s="581"/>
      <c r="DS27" s="581"/>
      <c r="DT27" s="581"/>
      <c r="DU27" s="581"/>
      <c r="DV27" s="582"/>
      <c r="DW27" s="574">
        <v>12.9</v>
      </c>
      <c r="DX27" s="583"/>
      <c r="DY27" s="583"/>
      <c r="DZ27" s="583"/>
      <c r="EA27" s="583"/>
      <c r="EB27" s="583"/>
      <c r="EC27" s="610"/>
    </row>
    <row r="28" spans="2:133" ht="11.25" customHeight="1">
      <c r="B28" s="568" t="s">
        <v>511</v>
      </c>
      <c r="C28" s="569"/>
      <c r="D28" s="569"/>
      <c r="E28" s="569"/>
      <c r="F28" s="569"/>
      <c r="G28" s="569"/>
      <c r="H28" s="569"/>
      <c r="I28" s="569"/>
      <c r="J28" s="569"/>
      <c r="K28" s="569"/>
      <c r="L28" s="569"/>
      <c r="M28" s="569"/>
      <c r="N28" s="569"/>
      <c r="O28" s="569"/>
      <c r="P28" s="569"/>
      <c r="Q28" s="570"/>
      <c r="R28" s="571">
        <v>25685</v>
      </c>
      <c r="S28" s="572"/>
      <c r="T28" s="572"/>
      <c r="U28" s="572"/>
      <c r="V28" s="572"/>
      <c r="W28" s="572"/>
      <c r="X28" s="572"/>
      <c r="Y28" s="573"/>
      <c r="Z28" s="597">
        <v>0</v>
      </c>
      <c r="AA28" s="597"/>
      <c r="AB28" s="597"/>
      <c r="AC28" s="597"/>
      <c r="AD28" s="598">
        <v>25685</v>
      </c>
      <c r="AE28" s="598"/>
      <c r="AF28" s="598"/>
      <c r="AG28" s="598"/>
      <c r="AH28" s="598"/>
      <c r="AI28" s="598"/>
      <c r="AJ28" s="598"/>
      <c r="AK28" s="598"/>
      <c r="AL28" s="574">
        <v>0.1</v>
      </c>
      <c r="AM28" s="575"/>
      <c r="AN28" s="575"/>
      <c r="AO28" s="599"/>
      <c r="AP28" s="568"/>
      <c r="AQ28" s="569"/>
      <c r="AR28" s="569"/>
      <c r="AS28" s="569"/>
      <c r="AT28" s="569"/>
      <c r="AU28" s="569"/>
      <c r="AV28" s="569"/>
      <c r="AW28" s="569"/>
      <c r="AX28" s="569"/>
      <c r="AY28" s="569"/>
      <c r="AZ28" s="569"/>
      <c r="BA28" s="569"/>
      <c r="BB28" s="569"/>
      <c r="BC28" s="569"/>
      <c r="BD28" s="569"/>
      <c r="BE28" s="569"/>
      <c r="BF28" s="570"/>
      <c r="BG28" s="571"/>
      <c r="BH28" s="572"/>
      <c r="BI28" s="572"/>
      <c r="BJ28" s="572"/>
      <c r="BK28" s="572"/>
      <c r="BL28" s="572"/>
      <c r="BM28" s="572"/>
      <c r="BN28" s="573"/>
      <c r="BO28" s="597"/>
      <c r="BP28" s="597"/>
      <c r="BQ28" s="597"/>
      <c r="BR28" s="597"/>
      <c r="BS28" s="577"/>
      <c r="BT28" s="572"/>
      <c r="BU28" s="572"/>
      <c r="BV28" s="572"/>
      <c r="BW28" s="572"/>
      <c r="BX28" s="572"/>
      <c r="BY28" s="572"/>
      <c r="BZ28" s="572"/>
      <c r="CA28" s="572"/>
      <c r="CB28" s="609"/>
      <c r="CD28" s="568" t="s">
        <v>512</v>
      </c>
      <c r="CE28" s="569"/>
      <c r="CF28" s="569"/>
      <c r="CG28" s="569"/>
      <c r="CH28" s="569"/>
      <c r="CI28" s="569"/>
      <c r="CJ28" s="569"/>
      <c r="CK28" s="569"/>
      <c r="CL28" s="569"/>
      <c r="CM28" s="569"/>
      <c r="CN28" s="569"/>
      <c r="CO28" s="569"/>
      <c r="CP28" s="569"/>
      <c r="CQ28" s="570"/>
      <c r="CR28" s="571">
        <v>6539656</v>
      </c>
      <c r="CS28" s="572"/>
      <c r="CT28" s="572"/>
      <c r="CU28" s="572"/>
      <c r="CV28" s="572"/>
      <c r="CW28" s="572"/>
      <c r="CX28" s="572"/>
      <c r="CY28" s="573"/>
      <c r="CZ28" s="574">
        <v>9.1</v>
      </c>
      <c r="DA28" s="583"/>
      <c r="DB28" s="583"/>
      <c r="DC28" s="584"/>
      <c r="DD28" s="577">
        <v>6301753</v>
      </c>
      <c r="DE28" s="572"/>
      <c r="DF28" s="572"/>
      <c r="DG28" s="572"/>
      <c r="DH28" s="572"/>
      <c r="DI28" s="572"/>
      <c r="DJ28" s="572"/>
      <c r="DK28" s="573"/>
      <c r="DL28" s="577">
        <v>6301753</v>
      </c>
      <c r="DM28" s="572"/>
      <c r="DN28" s="572"/>
      <c r="DO28" s="572"/>
      <c r="DP28" s="572"/>
      <c r="DQ28" s="572"/>
      <c r="DR28" s="572"/>
      <c r="DS28" s="572"/>
      <c r="DT28" s="572"/>
      <c r="DU28" s="572"/>
      <c r="DV28" s="573"/>
      <c r="DW28" s="574">
        <v>18</v>
      </c>
      <c r="DX28" s="583"/>
      <c r="DY28" s="583"/>
      <c r="DZ28" s="583"/>
      <c r="EA28" s="583"/>
      <c r="EB28" s="583"/>
      <c r="EC28" s="610"/>
    </row>
    <row r="29" spans="2:133" ht="11.25" customHeight="1">
      <c r="B29" s="568" t="s">
        <v>145</v>
      </c>
      <c r="C29" s="569"/>
      <c r="D29" s="569"/>
      <c r="E29" s="569"/>
      <c r="F29" s="569"/>
      <c r="G29" s="569"/>
      <c r="H29" s="569"/>
      <c r="I29" s="569"/>
      <c r="J29" s="569"/>
      <c r="K29" s="569"/>
      <c r="L29" s="569"/>
      <c r="M29" s="569"/>
      <c r="N29" s="569"/>
      <c r="O29" s="569"/>
      <c r="P29" s="569"/>
      <c r="Q29" s="570"/>
      <c r="R29" s="571">
        <v>318111</v>
      </c>
      <c r="S29" s="572"/>
      <c r="T29" s="572"/>
      <c r="U29" s="572"/>
      <c r="V29" s="572"/>
      <c r="W29" s="572"/>
      <c r="X29" s="572"/>
      <c r="Y29" s="573"/>
      <c r="Z29" s="597">
        <v>0.4</v>
      </c>
      <c r="AA29" s="597"/>
      <c r="AB29" s="597"/>
      <c r="AC29" s="597"/>
      <c r="AD29" s="598" t="s">
        <v>468</v>
      </c>
      <c r="AE29" s="598"/>
      <c r="AF29" s="598"/>
      <c r="AG29" s="598"/>
      <c r="AH29" s="598"/>
      <c r="AI29" s="598"/>
      <c r="AJ29" s="598"/>
      <c r="AK29" s="598"/>
      <c r="AL29" s="574" t="s">
        <v>468</v>
      </c>
      <c r="AM29" s="575"/>
      <c r="AN29" s="575"/>
      <c r="AO29" s="599"/>
      <c r="AP29" s="548"/>
      <c r="AQ29" s="549"/>
      <c r="AR29" s="549"/>
      <c r="AS29" s="549"/>
      <c r="AT29" s="549"/>
      <c r="AU29" s="549"/>
      <c r="AV29" s="549"/>
      <c r="AW29" s="549"/>
      <c r="AX29" s="549"/>
      <c r="AY29" s="549"/>
      <c r="AZ29" s="549"/>
      <c r="BA29" s="549"/>
      <c r="BB29" s="549"/>
      <c r="BC29" s="549"/>
      <c r="BD29" s="549"/>
      <c r="BE29" s="549"/>
      <c r="BF29" s="550"/>
      <c r="BG29" s="571"/>
      <c r="BH29" s="572"/>
      <c r="BI29" s="572"/>
      <c r="BJ29" s="572"/>
      <c r="BK29" s="572"/>
      <c r="BL29" s="572"/>
      <c r="BM29" s="572"/>
      <c r="BN29" s="573"/>
      <c r="BO29" s="597"/>
      <c r="BP29" s="597"/>
      <c r="BQ29" s="597"/>
      <c r="BR29" s="597"/>
      <c r="BS29" s="598"/>
      <c r="BT29" s="598"/>
      <c r="BU29" s="598"/>
      <c r="BV29" s="598"/>
      <c r="BW29" s="598"/>
      <c r="BX29" s="598"/>
      <c r="BY29" s="598"/>
      <c r="BZ29" s="598"/>
      <c r="CA29" s="598"/>
      <c r="CB29" s="643"/>
      <c r="CD29" s="591" t="s">
        <v>513</v>
      </c>
      <c r="CE29" s="592"/>
      <c r="CF29" s="568" t="s">
        <v>514</v>
      </c>
      <c r="CG29" s="569"/>
      <c r="CH29" s="569"/>
      <c r="CI29" s="569"/>
      <c r="CJ29" s="569"/>
      <c r="CK29" s="569"/>
      <c r="CL29" s="569"/>
      <c r="CM29" s="569"/>
      <c r="CN29" s="569"/>
      <c r="CO29" s="569"/>
      <c r="CP29" s="569"/>
      <c r="CQ29" s="570"/>
      <c r="CR29" s="571">
        <v>6539656</v>
      </c>
      <c r="CS29" s="581"/>
      <c r="CT29" s="581"/>
      <c r="CU29" s="581"/>
      <c r="CV29" s="581"/>
      <c r="CW29" s="581"/>
      <c r="CX29" s="581"/>
      <c r="CY29" s="582"/>
      <c r="CZ29" s="574">
        <v>9.1</v>
      </c>
      <c r="DA29" s="583"/>
      <c r="DB29" s="583"/>
      <c r="DC29" s="584"/>
      <c r="DD29" s="577">
        <v>6301753</v>
      </c>
      <c r="DE29" s="581"/>
      <c r="DF29" s="581"/>
      <c r="DG29" s="581"/>
      <c r="DH29" s="581"/>
      <c r="DI29" s="581"/>
      <c r="DJ29" s="581"/>
      <c r="DK29" s="582"/>
      <c r="DL29" s="577">
        <v>6301753</v>
      </c>
      <c r="DM29" s="581"/>
      <c r="DN29" s="581"/>
      <c r="DO29" s="581"/>
      <c r="DP29" s="581"/>
      <c r="DQ29" s="581"/>
      <c r="DR29" s="581"/>
      <c r="DS29" s="581"/>
      <c r="DT29" s="581"/>
      <c r="DU29" s="581"/>
      <c r="DV29" s="582"/>
      <c r="DW29" s="574">
        <v>18</v>
      </c>
      <c r="DX29" s="583"/>
      <c r="DY29" s="583"/>
      <c r="DZ29" s="583"/>
      <c r="EA29" s="583"/>
      <c r="EB29" s="583"/>
      <c r="EC29" s="610"/>
    </row>
    <row r="30" spans="2:133" ht="11.25" customHeight="1">
      <c r="B30" s="568" t="s">
        <v>273</v>
      </c>
      <c r="C30" s="569"/>
      <c r="D30" s="569"/>
      <c r="E30" s="569"/>
      <c r="F30" s="569"/>
      <c r="G30" s="569"/>
      <c r="H30" s="569"/>
      <c r="I30" s="569"/>
      <c r="J30" s="569"/>
      <c r="K30" s="569"/>
      <c r="L30" s="569"/>
      <c r="M30" s="569"/>
      <c r="N30" s="569"/>
      <c r="O30" s="569"/>
      <c r="P30" s="569"/>
      <c r="Q30" s="570"/>
      <c r="R30" s="571">
        <v>727736</v>
      </c>
      <c r="S30" s="572"/>
      <c r="T30" s="572"/>
      <c r="U30" s="572"/>
      <c r="V30" s="572"/>
      <c r="W30" s="572"/>
      <c r="X30" s="572"/>
      <c r="Y30" s="573"/>
      <c r="Z30" s="597">
        <v>1</v>
      </c>
      <c r="AA30" s="597"/>
      <c r="AB30" s="597"/>
      <c r="AC30" s="597"/>
      <c r="AD30" s="598">
        <v>54813</v>
      </c>
      <c r="AE30" s="598"/>
      <c r="AF30" s="598"/>
      <c r="AG30" s="598"/>
      <c r="AH30" s="598"/>
      <c r="AI30" s="598"/>
      <c r="AJ30" s="598"/>
      <c r="AK30" s="598"/>
      <c r="AL30" s="574">
        <v>0.2</v>
      </c>
      <c r="AM30" s="575"/>
      <c r="AN30" s="575"/>
      <c r="AO30" s="599"/>
      <c r="AP30" s="624" t="s">
        <v>274</v>
      </c>
      <c r="AQ30" s="625"/>
      <c r="AR30" s="625"/>
      <c r="AS30" s="625"/>
      <c r="AT30" s="625"/>
      <c r="AU30" s="625"/>
      <c r="AV30" s="625"/>
      <c r="AW30" s="625"/>
      <c r="AX30" s="625"/>
      <c r="AY30" s="625"/>
      <c r="AZ30" s="625"/>
      <c r="BA30" s="625"/>
      <c r="BB30" s="625"/>
      <c r="BC30" s="625"/>
      <c r="BD30" s="625"/>
      <c r="BE30" s="625"/>
      <c r="BF30" s="626"/>
      <c r="BG30" s="624" t="s">
        <v>515</v>
      </c>
      <c r="BH30" s="641"/>
      <c r="BI30" s="641"/>
      <c r="BJ30" s="641"/>
      <c r="BK30" s="641"/>
      <c r="BL30" s="641"/>
      <c r="BM30" s="641"/>
      <c r="BN30" s="641"/>
      <c r="BO30" s="641"/>
      <c r="BP30" s="641"/>
      <c r="BQ30" s="642"/>
      <c r="BR30" s="624" t="s">
        <v>516</v>
      </c>
      <c r="BS30" s="641"/>
      <c r="BT30" s="641"/>
      <c r="BU30" s="641"/>
      <c r="BV30" s="641"/>
      <c r="BW30" s="641"/>
      <c r="BX30" s="641"/>
      <c r="BY30" s="641"/>
      <c r="BZ30" s="641"/>
      <c r="CA30" s="641"/>
      <c r="CB30" s="642"/>
      <c r="CD30" s="593"/>
      <c r="CE30" s="594"/>
      <c r="CF30" s="568" t="s">
        <v>517</v>
      </c>
      <c r="CG30" s="569"/>
      <c r="CH30" s="569"/>
      <c r="CI30" s="569"/>
      <c r="CJ30" s="569"/>
      <c r="CK30" s="569"/>
      <c r="CL30" s="569"/>
      <c r="CM30" s="569"/>
      <c r="CN30" s="569"/>
      <c r="CO30" s="569"/>
      <c r="CP30" s="569"/>
      <c r="CQ30" s="570"/>
      <c r="CR30" s="571">
        <v>6293894</v>
      </c>
      <c r="CS30" s="572"/>
      <c r="CT30" s="572"/>
      <c r="CU30" s="572"/>
      <c r="CV30" s="572"/>
      <c r="CW30" s="572"/>
      <c r="CX30" s="572"/>
      <c r="CY30" s="573"/>
      <c r="CZ30" s="574">
        <v>8.6999999999999993</v>
      </c>
      <c r="DA30" s="583"/>
      <c r="DB30" s="583"/>
      <c r="DC30" s="584"/>
      <c r="DD30" s="577">
        <v>6075434</v>
      </c>
      <c r="DE30" s="572"/>
      <c r="DF30" s="572"/>
      <c r="DG30" s="572"/>
      <c r="DH30" s="572"/>
      <c r="DI30" s="572"/>
      <c r="DJ30" s="572"/>
      <c r="DK30" s="573"/>
      <c r="DL30" s="577">
        <v>6075434</v>
      </c>
      <c r="DM30" s="572"/>
      <c r="DN30" s="572"/>
      <c r="DO30" s="572"/>
      <c r="DP30" s="572"/>
      <c r="DQ30" s="572"/>
      <c r="DR30" s="572"/>
      <c r="DS30" s="572"/>
      <c r="DT30" s="572"/>
      <c r="DU30" s="572"/>
      <c r="DV30" s="573"/>
      <c r="DW30" s="574">
        <v>17.399999999999999</v>
      </c>
      <c r="DX30" s="583"/>
      <c r="DY30" s="583"/>
      <c r="DZ30" s="583"/>
      <c r="EA30" s="583"/>
      <c r="EB30" s="583"/>
      <c r="EC30" s="610"/>
    </row>
    <row r="31" spans="2:133" ht="11.25" customHeight="1">
      <c r="B31" s="568" t="s">
        <v>22</v>
      </c>
      <c r="C31" s="569"/>
      <c r="D31" s="569"/>
      <c r="E31" s="569"/>
      <c r="F31" s="569"/>
      <c r="G31" s="569"/>
      <c r="H31" s="569"/>
      <c r="I31" s="569"/>
      <c r="J31" s="569"/>
      <c r="K31" s="569"/>
      <c r="L31" s="569"/>
      <c r="M31" s="569"/>
      <c r="N31" s="569"/>
      <c r="O31" s="569"/>
      <c r="P31" s="569"/>
      <c r="Q31" s="570"/>
      <c r="R31" s="571">
        <v>323531</v>
      </c>
      <c r="S31" s="572"/>
      <c r="T31" s="572"/>
      <c r="U31" s="572"/>
      <c r="V31" s="572"/>
      <c r="W31" s="572"/>
      <c r="X31" s="572"/>
      <c r="Y31" s="573"/>
      <c r="Z31" s="597">
        <v>0.4</v>
      </c>
      <c r="AA31" s="597"/>
      <c r="AB31" s="597"/>
      <c r="AC31" s="597"/>
      <c r="AD31" s="598" t="s">
        <v>468</v>
      </c>
      <c r="AE31" s="598"/>
      <c r="AF31" s="598"/>
      <c r="AG31" s="598"/>
      <c r="AH31" s="598"/>
      <c r="AI31" s="598"/>
      <c r="AJ31" s="598"/>
      <c r="AK31" s="598"/>
      <c r="AL31" s="574" t="s">
        <v>468</v>
      </c>
      <c r="AM31" s="575"/>
      <c r="AN31" s="575"/>
      <c r="AO31" s="599"/>
      <c r="AP31" s="636" t="s">
        <v>518</v>
      </c>
      <c r="AQ31" s="637"/>
      <c r="AR31" s="637"/>
      <c r="AS31" s="637"/>
      <c r="AT31" s="638" t="s">
        <v>519</v>
      </c>
      <c r="AU31" s="304"/>
      <c r="AV31" s="304"/>
      <c r="AW31" s="304"/>
      <c r="AX31" s="621" t="s">
        <v>520</v>
      </c>
      <c r="AY31" s="622"/>
      <c r="AZ31" s="622"/>
      <c r="BA31" s="622"/>
      <c r="BB31" s="622"/>
      <c r="BC31" s="622"/>
      <c r="BD31" s="622"/>
      <c r="BE31" s="622"/>
      <c r="BF31" s="623"/>
      <c r="BG31" s="632">
        <v>99.6</v>
      </c>
      <c r="BH31" s="633"/>
      <c r="BI31" s="633"/>
      <c r="BJ31" s="633"/>
      <c r="BK31" s="633"/>
      <c r="BL31" s="633"/>
      <c r="BM31" s="634">
        <v>98.9</v>
      </c>
      <c r="BN31" s="633"/>
      <c r="BO31" s="633"/>
      <c r="BP31" s="633"/>
      <c r="BQ31" s="635"/>
      <c r="BR31" s="632">
        <v>99.1</v>
      </c>
      <c r="BS31" s="633"/>
      <c r="BT31" s="633"/>
      <c r="BU31" s="633"/>
      <c r="BV31" s="633"/>
      <c r="BW31" s="633"/>
      <c r="BX31" s="634">
        <v>98.2</v>
      </c>
      <c r="BY31" s="633"/>
      <c r="BZ31" s="633"/>
      <c r="CA31" s="633"/>
      <c r="CB31" s="635"/>
      <c r="CD31" s="593"/>
      <c r="CE31" s="594"/>
      <c r="CF31" s="568" t="s">
        <v>521</v>
      </c>
      <c r="CG31" s="569"/>
      <c r="CH31" s="569"/>
      <c r="CI31" s="569"/>
      <c r="CJ31" s="569"/>
      <c r="CK31" s="569"/>
      <c r="CL31" s="569"/>
      <c r="CM31" s="569"/>
      <c r="CN31" s="569"/>
      <c r="CO31" s="569"/>
      <c r="CP31" s="569"/>
      <c r="CQ31" s="570"/>
      <c r="CR31" s="571">
        <v>245762</v>
      </c>
      <c r="CS31" s="581"/>
      <c r="CT31" s="581"/>
      <c r="CU31" s="581"/>
      <c r="CV31" s="581"/>
      <c r="CW31" s="581"/>
      <c r="CX31" s="581"/>
      <c r="CY31" s="582"/>
      <c r="CZ31" s="574">
        <v>0.3</v>
      </c>
      <c r="DA31" s="583"/>
      <c r="DB31" s="583"/>
      <c r="DC31" s="584"/>
      <c r="DD31" s="577">
        <v>226319</v>
      </c>
      <c r="DE31" s="581"/>
      <c r="DF31" s="581"/>
      <c r="DG31" s="581"/>
      <c r="DH31" s="581"/>
      <c r="DI31" s="581"/>
      <c r="DJ31" s="581"/>
      <c r="DK31" s="582"/>
      <c r="DL31" s="577">
        <v>226319</v>
      </c>
      <c r="DM31" s="581"/>
      <c r="DN31" s="581"/>
      <c r="DO31" s="581"/>
      <c r="DP31" s="581"/>
      <c r="DQ31" s="581"/>
      <c r="DR31" s="581"/>
      <c r="DS31" s="581"/>
      <c r="DT31" s="581"/>
      <c r="DU31" s="581"/>
      <c r="DV31" s="582"/>
      <c r="DW31" s="574">
        <v>0.6</v>
      </c>
      <c r="DX31" s="583"/>
      <c r="DY31" s="583"/>
      <c r="DZ31" s="583"/>
      <c r="EA31" s="583"/>
      <c r="EB31" s="583"/>
      <c r="EC31" s="610"/>
    </row>
    <row r="32" spans="2:133" ht="11.25" customHeight="1">
      <c r="B32" s="568" t="s">
        <v>289</v>
      </c>
      <c r="C32" s="569"/>
      <c r="D32" s="569"/>
      <c r="E32" s="569"/>
      <c r="F32" s="569"/>
      <c r="G32" s="569"/>
      <c r="H32" s="569"/>
      <c r="I32" s="569"/>
      <c r="J32" s="569"/>
      <c r="K32" s="569"/>
      <c r="L32" s="569"/>
      <c r="M32" s="569"/>
      <c r="N32" s="569"/>
      <c r="O32" s="569"/>
      <c r="P32" s="569"/>
      <c r="Q32" s="570"/>
      <c r="R32" s="571">
        <v>17918826</v>
      </c>
      <c r="S32" s="572"/>
      <c r="T32" s="572"/>
      <c r="U32" s="572"/>
      <c r="V32" s="572"/>
      <c r="W32" s="572"/>
      <c r="X32" s="572"/>
      <c r="Y32" s="573"/>
      <c r="Z32" s="597">
        <v>23.6</v>
      </c>
      <c r="AA32" s="597"/>
      <c r="AB32" s="597"/>
      <c r="AC32" s="597"/>
      <c r="AD32" s="598" t="s">
        <v>468</v>
      </c>
      <c r="AE32" s="598"/>
      <c r="AF32" s="598"/>
      <c r="AG32" s="598"/>
      <c r="AH32" s="598"/>
      <c r="AI32" s="598"/>
      <c r="AJ32" s="598"/>
      <c r="AK32" s="598"/>
      <c r="AL32" s="574" t="s">
        <v>468</v>
      </c>
      <c r="AM32" s="575"/>
      <c r="AN32" s="575"/>
      <c r="AO32" s="599"/>
      <c r="AP32" s="611"/>
      <c r="AQ32" s="612"/>
      <c r="AR32" s="612"/>
      <c r="AS32" s="612"/>
      <c r="AT32" s="639"/>
      <c r="AU32" s="300" t="s">
        <v>522</v>
      </c>
      <c r="AX32" s="568" t="s">
        <v>523</v>
      </c>
      <c r="AY32" s="569"/>
      <c r="AZ32" s="569"/>
      <c r="BA32" s="569"/>
      <c r="BB32" s="569"/>
      <c r="BC32" s="569"/>
      <c r="BD32" s="569"/>
      <c r="BE32" s="569"/>
      <c r="BF32" s="570"/>
      <c r="BG32" s="631">
        <v>99.5</v>
      </c>
      <c r="BH32" s="581"/>
      <c r="BI32" s="581"/>
      <c r="BJ32" s="581"/>
      <c r="BK32" s="581"/>
      <c r="BL32" s="581"/>
      <c r="BM32" s="575">
        <v>98.7</v>
      </c>
      <c r="BN32" s="581"/>
      <c r="BO32" s="581"/>
      <c r="BP32" s="581"/>
      <c r="BQ32" s="608"/>
      <c r="BR32" s="631">
        <v>99.2</v>
      </c>
      <c r="BS32" s="581"/>
      <c r="BT32" s="581"/>
      <c r="BU32" s="581"/>
      <c r="BV32" s="581"/>
      <c r="BW32" s="581"/>
      <c r="BX32" s="575">
        <v>98.5</v>
      </c>
      <c r="BY32" s="581"/>
      <c r="BZ32" s="581"/>
      <c r="CA32" s="581"/>
      <c r="CB32" s="608"/>
      <c r="CD32" s="595"/>
      <c r="CE32" s="596"/>
      <c r="CF32" s="568" t="s">
        <v>524</v>
      </c>
      <c r="CG32" s="569"/>
      <c r="CH32" s="569"/>
      <c r="CI32" s="569"/>
      <c r="CJ32" s="569"/>
      <c r="CK32" s="569"/>
      <c r="CL32" s="569"/>
      <c r="CM32" s="569"/>
      <c r="CN32" s="569"/>
      <c r="CO32" s="569"/>
      <c r="CP32" s="569"/>
      <c r="CQ32" s="570"/>
      <c r="CR32" s="571" t="s">
        <v>468</v>
      </c>
      <c r="CS32" s="572"/>
      <c r="CT32" s="572"/>
      <c r="CU32" s="572"/>
      <c r="CV32" s="572"/>
      <c r="CW32" s="572"/>
      <c r="CX32" s="572"/>
      <c r="CY32" s="573"/>
      <c r="CZ32" s="574" t="s">
        <v>468</v>
      </c>
      <c r="DA32" s="583"/>
      <c r="DB32" s="583"/>
      <c r="DC32" s="584"/>
      <c r="DD32" s="577" t="s">
        <v>468</v>
      </c>
      <c r="DE32" s="572"/>
      <c r="DF32" s="572"/>
      <c r="DG32" s="572"/>
      <c r="DH32" s="572"/>
      <c r="DI32" s="572"/>
      <c r="DJ32" s="572"/>
      <c r="DK32" s="573"/>
      <c r="DL32" s="577" t="s">
        <v>468</v>
      </c>
      <c r="DM32" s="572"/>
      <c r="DN32" s="572"/>
      <c r="DO32" s="572"/>
      <c r="DP32" s="572"/>
      <c r="DQ32" s="572"/>
      <c r="DR32" s="572"/>
      <c r="DS32" s="572"/>
      <c r="DT32" s="572"/>
      <c r="DU32" s="572"/>
      <c r="DV32" s="573"/>
      <c r="DW32" s="574" t="s">
        <v>468</v>
      </c>
      <c r="DX32" s="583"/>
      <c r="DY32" s="583"/>
      <c r="DZ32" s="583"/>
      <c r="EA32" s="583"/>
      <c r="EB32" s="583"/>
      <c r="EC32" s="610"/>
    </row>
    <row r="33" spans="2:133" ht="11.25" customHeight="1">
      <c r="B33" s="628" t="s">
        <v>57</v>
      </c>
      <c r="C33" s="629"/>
      <c r="D33" s="629"/>
      <c r="E33" s="629"/>
      <c r="F33" s="629"/>
      <c r="G33" s="629"/>
      <c r="H33" s="629"/>
      <c r="I33" s="629"/>
      <c r="J33" s="629"/>
      <c r="K33" s="629"/>
      <c r="L33" s="629"/>
      <c r="M33" s="629"/>
      <c r="N33" s="629"/>
      <c r="O33" s="629"/>
      <c r="P33" s="629"/>
      <c r="Q33" s="630"/>
      <c r="R33" s="571" t="s">
        <v>468</v>
      </c>
      <c r="S33" s="572"/>
      <c r="T33" s="572"/>
      <c r="U33" s="572"/>
      <c r="V33" s="572"/>
      <c r="W33" s="572"/>
      <c r="X33" s="572"/>
      <c r="Y33" s="573"/>
      <c r="Z33" s="597" t="s">
        <v>468</v>
      </c>
      <c r="AA33" s="597"/>
      <c r="AB33" s="597"/>
      <c r="AC33" s="597"/>
      <c r="AD33" s="598" t="s">
        <v>468</v>
      </c>
      <c r="AE33" s="598"/>
      <c r="AF33" s="598"/>
      <c r="AG33" s="598"/>
      <c r="AH33" s="598"/>
      <c r="AI33" s="598"/>
      <c r="AJ33" s="598"/>
      <c r="AK33" s="598"/>
      <c r="AL33" s="574" t="s">
        <v>468</v>
      </c>
      <c r="AM33" s="575"/>
      <c r="AN33" s="575"/>
      <c r="AO33" s="599"/>
      <c r="AP33" s="613"/>
      <c r="AQ33" s="614"/>
      <c r="AR33" s="614"/>
      <c r="AS33" s="614"/>
      <c r="AT33" s="640"/>
      <c r="AU33" s="305"/>
      <c r="AV33" s="305"/>
      <c r="AW33" s="305"/>
      <c r="AX33" s="548" t="s">
        <v>525</v>
      </c>
      <c r="AY33" s="549"/>
      <c r="AZ33" s="549"/>
      <c r="BA33" s="549"/>
      <c r="BB33" s="549"/>
      <c r="BC33" s="549"/>
      <c r="BD33" s="549"/>
      <c r="BE33" s="549"/>
      <c r="BF33" s="550"/>
      <c r="BG33" s="627">
        <v>99.7</v>
      </c>
      <c r="BH33" s="552"/>
      <c r="BI33" s="552"/>
      <c r="BJ33" s="552"/>
      <c r="BK33" s="552"/>
      <c r="BL33" s="552"/>
      <c r="BM33" s="589">
        <v>98.9</v>
      </c>
      <c r="BN33" s="552"/>
      <c r="BO33" s="552"/>
      <c r="BP33" s="552"/>
      <c r="BQ33" s="600"/>
      <c r="BR33" s="627">
        <v>98.8</v>
      </c>
      <c r="BS33" s="552"/>
      <c r="BT33" s="552"/>
      <c r="BU33" s="552"/>
      <c r="BV33" s="552"/>
      <c r="BW33" s="552"/>
      <c r="BX33" s="589">
        <v>97.8</v>
      </c>
      <c r="BY33" s="552"/>
      <c r="BZ33" s="552"/>
      <c r="CA33" s="552"/>
      <c r="CB33" s="600"/>
      <c r="CD33" s="568" t="s">
        <v>526</v>
      </c>
      <c r="CE33" s="569"/>
      <c r="CF33" s="569"/>
      <c r="CG33" s="569"/>
      <c r="CH33" s="569"/>
      <c r="CI33" s="569"/>
      <c r="CJ33" s="569"/>
      <c r="CK33" s="569"/>
      <c r="CL33" s="569"/>
      <c r="CM33" s="569"/>
      <c r="CN33" s="569"/>
      <c r="CO33" s="569"/>
      <c r="CP33" s="569"/>
      <c r="CQ33" s="570"/>
      <c r="CR33" s="571">
        <v>24841439</v>
      </c>
      <c r="CS33" s="581"/>
      <c r="CT33" s="581"/>
      <c r="CU33" s="581"/>
      <c r="CV33" s="581"/>
      <c r="CW33" s="581"/>
      <c r="CX33" s="581"/>
      <c r="CY33" s="582"/>
      <c r="CZ33" s="574">
        <v>34.5</v>
      </c>
      <c r="DA33" s="583"/>
      <c r="DB33" s="583"/>
      <c r="DC33" s="584"/>
      <c r="DD33" s="577">
        <v>15968162</v>
      </c>
      <c r="DE33" s="581"/>
      <c r="DF33" s="581"/>
      <c r="DG33" s="581"/>
      <c r="DH33" s="581"/>
      <c r="DI33" s="581"/>
      <c r="DJ33" s="581"/>
      <c r="DK33" s="582"/>
      <c r="DL33" s="577">
        <v>11357258</v>
      </c>
      <c r="DM33" s="581"/>
      <c r="DN33" s="581"/>
      <c r="DO33" s="581"/>
      <c r="DP33" s="581"/>
      <c r="DQ33" s="581"/>
      <c r="DR33" s="581"/>
      <c r="DS33" s="581"/>
      <c r="DT33" s="581"/>
      <c r="DU33" s="581"/>
      <c r="DV33" s="582"/>
      <c r="DW33" s="574">
        <v>32.5</v>
      </c>
      <c r="DX33" s="583"/>
      <c r="DY33" s="583"/>
      <c r="DZ33" s="583"/>
      <c r="EA33" s="583"/>
      <c r="EB33" s="583"/>
      <c r="EC33" s="610"/>
    </row>
    <row r="34" spans="2:133" ht="11.25" customHeight="1">
      <c r="B34" s="568" t="s">
        <v>318</v>
      </c>
      <c r="C34" s="569"/>
      <c r="D34" s="569"/>
      <c r="E34" s="569"/>
      <c r="F34" s="569"/>
      <c r="G34" s="569"/>
      <c r="H34" s="569"/>
      <c r="I34" s="569"/>
      <c r="J34" s="569"/>
      <c r="K34" s="569"/>
      <c r="L34" s="569"/>
      <c r="M34" s="569"/>
      <c r="N34" s="569"/>
      <c r="O34" s="569"/>
      <c r="P34" s="569"/>
      <c r="Q34" s="570"/>
      <c r="R34" s="571">
        <v>6631228</v>
      </c>
      <c r="S34" s="572"/>
      <c r="T34" s="572"/>
      <c r="U34" s="572"/>
      <c r="V34" s="572"/>
      <c r="W34" s="572"/>
      <c r="X34" s="572"/>
      <c r="Y34" s="573"/>
      <c r="Z34" s="597">
        <v>8.6999999999999993</v>
      </c>
      <c r="AA34" s="597"/>
      <c r="AB34" s="597"/>
      <c r="AC34" s="597"/>
      <c r="AD34" s="598" t="s">
        <v>468</v>
      </c>
      <c r="AE34" s="598"/>
      <c r="AF34" s="598"/>
      <c r="AG34" s="598"/>
      <c r="AH34" s="598"/>
      <c r="AI34" s="598"/>
      <c r="AJ34" s="598"/>
      <c r="AK34" s="598"/>
      <c r="AL34" s="574" t="s">
        <v>468</v>
      </c>
      <c r="AM34" s="575"/>
      <c r="AN34" s="575"/>
      <c r="AO34" s="599"/>
      <c r="AP34" s="308"/>
      <c r="AQ34" s="309"/>
      <c r="AS34" s="304"/>
      <c r="AT34" s="304"/>
      <c r="AU34" s="304"/>
      <c r="AV34" s="304"/>
      <c r="AW34" s="304"/>
      <c r="AX34" s="304"/>
      <c r="AY34" s="304"/>
      <c r="AZ34" s="304"/>
      <c r="BA34" s="304"/>
      <c r="BB34" s="304"/>
      <c r="BC34" s="304"/>
      <c r="BD34" s="304"/>
      <c r="BE34" s="304"/>
      <c r="BF34" s="304"/>
      <c r="BG34" s="309"/>
      <c r="BH34" s="309"/>
      <c r="BI34" s="309"/>
      <c r="BJ34" s="309"/>
      <c r="BK34" s="309"/>
      <c r="BL34" s="309"/>
      <c r="BM34" s="309"/>
      <c r="BN34" s="309"/>
      <c r="BO34" s="309"/>
      <c r="BP34" s="309"/>
      <c r="BQ34" s="309"/>
      <c r="BR34" s="309"/>
      <c r="BS34" s="309"/>
      <c r="BT34" s="309"/>
      <c r="BU34" s="309"/>
      <c r="BV34" s="309"/>
      <c r="BW34" s="309"/>
      <c r="BX34" s="309"/>
      <c r="BY34" s="309"/>
      <c r="BZ34" s="309"/>
      <c r="CA34" s="309"/>
      <c r="CB34" s="309"/>
      <c r="CD34" s="568" t="s">
        <v>527</v>
      </c>
      <c r="CE34" s="569"/>
      <c r="CF34" s="569"/>
      <c r="CG34" s="569"/>
      <c r="CH34" s="569"/>
      <c r="CI34" s="569"/>
      <c r="CJ34" s="569"/>
      <c r="CK34" s="569"/>
      <c r="CL34" s="569"/>
      <c r="CM34" s="569"/>
      <c r="CN34" s="569"/>
      <c r="CO34" s="569"/>
      <c r="CP34" s="569"/>
      <c r="CQ34" s="570"/>
      <c r="CR34" s="571">
        <v>7913789</v>
      </c>
      <c r="CS34" s="572"/>
      <c r="CT34" s="572"/>
      <c r="CU34" s="572"/>
      <c r="CV34" s="572"/>
      <c r="CW34" s="572"/>
      <c r="CX34" s="572"/>
      <c r="CY34" s="573"/>
      <c r="CZ34" s="574">
        <v>11</v>
      </c>
      <c r="DA34" s="583"/>
      <c r="DB34" s="583"/>
      <c r="DC34" s="584"/>
      <c r="DD34" s="577">
        <v>5547435</v>
      </c>
      <c r="DE34" s="572"/>
      <c r="DF34" s="572"/>
      <c r="DG34" s="572"/>
      <c r="DH34" s="572"/>
      <c r="DI34" s="572"/>
      <c r="DJ34" s="572"/>
      <c r="DK34" s="573"/>
      <c r="DL34" s="577">
        <v>4673914</v>
      </c>
      <c r="DM34" s="572"/>
      <c r="DN34" s="572"/>
      <c r="DO34" s="572"/>
      <c r="DP34" s="572"/>
      <c r="DQ34" s="572"/>
      <c r="DR34" s="572"/>
      <c r="DS34" s="572"/>
      <c r="DT34" s="572"/>
      <c r="DU34" s="572"/>
      <c r="DV34" s="573"/>
      <c r="DW34" s="574">
        <v>13.4</v>
      </c>
      <c r="DX34" s="583"/>
      <c r="DY34" s="583"/>
      <c r="DZ34" s="583"/>
      <c r="EA34" s="583"/>
      <c r="EB34" s="583"/>
      <c r="EC34" s="610"/>
    </row>
    <row r="35" spans="2:133" ht="11.25" customHeight="1">
      <c r="B35" s="568" t="s">
        <v>198</v>
      </c>
      <c r="C35" s="569"/>
      <c r="D35" s="569"/>
      <c r="E35" s="569"/>
      <c r="F35" s="569"/>
      <c r="G35" s="569"/>
      <c r="H35" s="569"/>
      <c r="I35" s="569"/>
      <c r="J35" s="569"/>
      <c r="K35" s="569"/>
      <c r="L35" s="569"/>
      <c r="M35" s="569"/>
      <c r="N35" s="569"/>
      <c r="O35" s="569"/>
      <c r="P35" s="569"/>
      <c r="Q35" s="570"/>
      <c r="R35" s="571">
        <v>291971</v>
      </c>
      <c r="S35" s="572"/>
      <c r="T35" s="572"/>
      <c r="U35" s="572"/>
      <c r="V35" s="572"/>
      <c r="W35" s="572"/>
      <c r="X35" s="572"/>
      <c r="Y35" s="573"/>
      <c r="Z35" s="597">
        <v>0.4</v>
      </c>
      <c r="AA35" s="597"/>
      <c r="AB35" s="597"/>
      <c r="AC35" s="597"/>
      <c r="AD35" s="598">
        <v>81056</v>
      </c>
      <c r="AE35" s="598"/>
      <c r="AF35" s="598"/>
      <c r="AG35" s="598"/>
      <c r="AH35" s="598"/>
      <c r="AI35" s="598"/>
      <c r="AJ35" s="598"/>
      <c r="AK35" s="598"/>
      <c r="AL35" s="574">
        <v>0.2</v>
      </c>
      <c r="AM35" s="575"/>
      <c r="AN35" s="575"/>
      <c r="AO35" s="599"/>
      <c r="AP35" s="310"/>
      <c r="AQ35" s="624" t="s">
        <v>528</v>
      </c>
      <c r="AR35" s="625"/>
      <c r="AS35" s="625"/>
      <c r="AT35" s="625"/>
      <c r="AU35" s="625"/>
      <c r="AV35" s="625"/>
      <c r="AW35" s="625"/>
      <c r="AX35" s="625"/>
      <c r="AY35" s="625"/>
      <c r="AZ35" s="625"/>
      <c r="BA35" s="625"/>
      <c r="BB35" s="625"/>
      <c r="BC35" s="625"/>
      <c r="BD35" s="625"/>
      <c r="BE35" s="625"/>
      <c r="BF35" s="626"/>
      <c r="BG35" s="624" t="s">
        <v>529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568" t="s">
        <v>530</v>
      </c>
      <c r="CE35" s="569"/>
      <c r="CF35" s="569"/>
      <c r="CG35" s="569"/>
      <c r="CH35" s="569"/>
      <c r="CI35" s="569"/>
      <c r="CJ35" s="569"/>
      <c r="CK35" s="569"/>
      <c r="CL35" s="569"/>
      <c r="CM35" s="569"/>
      <c r="CN35" s="569"/>
      <c r="CO35" s="569"/>
      <c r="CP35" s="569"/>
      <c r="CQ35" s="570"/>
      <c r="CR35" s="571">
        <v>610381</v>
      </c>
      <c r="CS35" s="581"/>
      <c r="CT35" s="581"/>
      <c r="CU35" s="581"/>
      <c r="CV35" s="581"/>
      <c r="CW35" s="581"/>
      <c r="CX35" s="581"/>
      <c r="CY35" s="582"/>
      <c r="CZ35" s="574">
        <v>0.8</v>
      </c>
      <c r="DA35" s="583"/>
      <c r="DB35" s="583"/>
      <c r="DC35" s="584"/>
      <c r="DD35" s="577">
        <v>345364</v>
      </c>
      <c r="DE35" s="581"/>
      <c r="DF35" s="581"/>
      <c r="DG35" s="581"/>
      <c r="DH35" s="581"/>
      <c r="DI35" s="581"/>
      <c r="DJ35" s="581"/>
      <c r="DK35" s="582"/>
      <c r="DL35" s="577">
        <v>331114</v>
      </c>
      <c r="DM35" s="581"/>
      <c r="DN35" s="581"/>
      <c r="DO35" s="581"/>
      <c r="DP35" s="581"/>
      <c r="DQ35" s="581"/>
      <c r="DR35" s="581"/>
      <c r="DS35" s="581"/>
      <c r="DT35" s="581"/>
      <c r="DU35" s="581"/>
      <c r="DV35" s="582"/>
      <c r="DW35" s="574">
        <v>0.9</v>
      </c>
      <c r="DX35" s="583"/>
      <c r="DY35" s="583"/>
      <c r="DZ35" s="583"/>
      <c r="EA35" s="583"/>
      <c r="EB35" s="583"/>
      <c r="EC35" s="610"/>
    </row>
    <row r="36" spans="2:133" ht="11.25" customHeight="1">
      <c r="B36" s="568" t="s">
        <v>136</v>
      </c>
      <c r="C36" s="569"/>
      <c r="D36" s="569"/>
      <c r="E36" s="569"/>
      <c r="F36" s="569"/>
      <c r="G36" s="569"/>
      <c r="H36" s="569"/>
      <c r="I36" s="569"/>
      <c r="J36" s="569"/>
      <c r="K36" s="569"/>
      <c r="L36" s="569"/>
      <c r="M36" s="569"/>
      <c r="N36" s="569"/>
      <c r="O36" s="569"/>
      <c r="P36" s="569"/>
      <c r="Q36" s="570"/>
      <c r="R36" s="571">
        <v>951195</v>
      </c>
      <c r="S36" s="572"/>
      <c r="T36" s="572"/>
      <c r="U36" s="572"/>
      <c r="V36" s="572"/>
      <c r="W36" s="572"/>
      <c r="X36" s="572"/>
      <c r="Y36" s="573"/>
      <c r="Z36" s="597">
        <v>1.3</v>
      </c>
      <c r="AA36" s="597"/>
      <c r="AB36" s="597"/>
      <c r="AC36" s="597"/>
      <c r="AD36" s="598" t="s">
        <v>468</v>
      </c>
      <c r="AE36" s="598"/>
      <c r="AF36" s="598"/>
      <c r="AG36" s="598"/>
      <c r="AH36" s="598"/>
      <c r="AI36" s="598"/>
      <c r="AJ36" s="598"/>
      <c r="AK36" s="598"/>
      <c r="AL36" s="574" t="s">
        <v>468</v>
      </c>
      <c r="AM36" s="575"/>
      <c r="AN36" s="575"/>
      <c r="AO36" s="599"/>
      <c r="AP36" s="310"/>
      <c r="AQ36" s="615" t="s">
        <v>531</v>
      </c>
      <c r="AR36" s="616"/>
      <c r="AS36" s="616"/>
      <c r="AT36" s="616"/>
      <c r="AU36" s="616"/>
      <c r="AV36" s="616"/>
      <c r="AW36" s="616"/>
      <c r="AX36" s="616"/>
      <c r="AY36" s="617"/>
      <c r="AZ36" s="618">
        <v>7039182</v>
      </c>
      <c r="BA36" s="619"/>
      <c r="BB36" s="619"/>
      <c r="BC36" s="619"/>
      <c r="BD36" s="619"/>
      <c r="BE36" s="619"/>
      <c r="BF36" s="620"/>
      <c r="BG36" s="621" t="s">
        <v>532</v>
      </c>
      <c r="BH36" s="622"/>
      <c r="BI36" s="622"/>
      <c r="BJ36" s="622"/>
      <c r="BK36" s="622"/>
      <c r="BL36" s="622"/>
      <c r="BM36" s="622"/>
      <c r="BN36" s="622"/>
      <c r="BO36" s="622"/>
      <c r="BP36" s="622"/>
      <c r="BQ36" s="622"/>
      <c r="BR36" s="622"/>
      <c r="BS36" s="622"/>
      <c r="BT36" s="622"/>
      <c r="BU36" s="623"/>
      <c r="BV36" s="618">
        <v>420812</v>
      </c>
      <c r="BW36" s="619"/>
      <c r="BX36" s="619"/>
      <c r="BY36" s="619"/>
      <c r="BZ36" s="619"/>
      <c r="CA36" s="619"/>
      <c r="CB36" s="620"/>
      <c r="CD36" s="568" t="s">
        <v>533</v>
      </c>
      <c r="CE36" s="569"/>
      <c r="CF36" s="569"/>
      <c r="CG36" s="569"/>
      <c r="CH36" s="569"/>
      <c r="CI36" s="569"/>
      <c r="CJ36" s="569"/>
      <c r="CK36" s="569"/>
      <c r="CL36" s="569"/>
      <c r="CM36" s="569"/>
      <c r="CN36" s="569"/>
      <c r="CO36" s="569"/>
      <c r="CP36" s="569"/>
      <c r="CQ36" s="570"/>
      <c r="CR36" s="571">
        <v>6628516</v>
      </c>
      <c r="CS36" s="572"/>
      <c r="CT36" s="572"/>
      <c r="CU36" s="572"/>
      <c r="CV36" s="572"/>
      <c r="CW36" s="572"/>
      <c r="CX36" s="572"/>
      <c r="CY36" s="573"/>
      <c r="CZ36" s="574">
        <v>9.1999999999999993</v>
      </c>
      <c r="DA36" s="583"/>
      <c r="DB36" s="583"/>
      <c r="DC36" s="584"/>
      <c r="DD36" s="577">
        <v>3510937</v>
      </c>
      <c r="DE36" s="572"/>
      <c r="DF36" s="572"/>
      <c r="DG36" s="572"/>
      <c r="DH36" s="572"/>
      <c r="DI36" s="572"/>
      <c r="DJ36" s="572"/>
      <c r="DK36" s="573"/>
      <c r="DL36" s="577">
        <v>1728223</v>
      </c>
      <c r="DM36" s="572"/>
      <c r="DN36" s="572"/>
      <c r="DO36" s="572"/>
      <c r="DP36" s="572"/>
      <c r="DQ36" s="572"/>
      <c r="DR36" s="572"/>
      <c r="DS36" s="572"/>
      <c r="DT36" s="572"/>
      <c r="DU36" s="572"/>
      <c r="DV36" s="573"/>
      <c r="DW36" s="574">
        <v>4.9000000000000004</v>
      </c>
      <c r="DX36" s="583"/>
      <c r="DY36" s="583"/>
      <c r="DZ36" s="583"/>
      <c r="EA36" s="583"/>
      <c r="EB36" s="583"/>
      <c r="EC36" s="610"/>
    </row>
    <row r="37" spans="2:133" ht="11.25" customHeight="1">
      <c r="B37" s="568" t="s">
        <v>321</v>
      </c>
      <c r="C37" s="569"/>
      <c r="D37" s="569"/>
      <c r="E37" s="569"/>
      <c r="F37" s="569"/>
      <c r="G37" s="569"/>
      <c r="H37" s="569"/>
      <c r="I37" s="569"/>
      <c r="J37" s="569"/>
      <c r="K37" s="569"/>
      <c r="L37" s="569"/>
      <c r="M37" s="569"/>
      <c r="N37" s="569"/>
      <c r="O37" s="569"/>
      <c r="P37" s="569"/>
      <c r="Q37" s="570"/>
      <c r="R37" s="571">
        <v>3014888</v>
      </c>
      <c r="S37" s="572"/>
      <c r="T37" s="572"/>
      <c r="U37" s="572"/>
      <c r="V37" s="572"/>
      <c r="W37" s="572"/>
      <c r="X37" s="572"/>
      <c r="Y37" s="573"/>
      <c r="Z37" s="597">
        <v>4</v>
      </c>
      <c r="AA37" s="597"/>
      <c r="AB37" s="597"/>
      <c r="AC37" s="597"/>
      <c r="AD37" s="598" t="s">
        <v>468</v>
      </c>
      <c r="AE37" s="598"/>
      <c r="AF37" s="598"/>
      <c r="AG37" s="598"/>
      <c r="AH37" s="598"/>
      <c r="AI37" s="598"/>
      <c r="AJ37" s="598"/>
      <c r="AK37" s="598"/>
      <c r="AL37" s="574" t="s">
        <v>468</v>
      </c>
      <c r="AM37" s="575"/>
      <c r="AN37" s="575"/>
      <c r="AO37" s="599"/>
      <c r="AQ37" s="605" t="s">
        <v>534</v>
      </c>
      <c r="AR37" s="606"/>
      <c r="AS37" s="606"/>
      <c r="AT37" s="606"/>
      <c r="AU37" s="606"/>
      <c r="AV37" s="606"/>
      <c r="AW37" s="606"/>
      <c r="AX37" s="606"/>
      <c r="AY37" s="607"/>
      <c r="AZ37" s="571">
        <v>1215060</v>
      </c>
      <c r="BA37" s="572"/>
      <c r="BB37" s="572"/>
      <c r="BC37" s="572"/>
      <c r="BD37" s="581"/>
      <c r="BE37" s="581"/>
      <c r="BF37" s="608"/>
      <c r="BG37" s="568" t="s">
        <v>535</v>
      </c>
      <c r="BH37" s="569"/>
      <c r="BI37" s="569"/>
      <c r="BJ37" s="569"/>
      <c r="BK37" s="569"/>
      <c r="BL37" s="569"/>
      <c r="BM37" s="569"/>
      <c r="BN37" s="569"/>
      <c r="BO37" s="569"/>
      <c r="BP37" s="569"/>
      <c r="BQ37" s="569"/>
      <c r="BR37" s="569"/>
      <c r="BS37" s="569"/>
      <c r="BT37" s="569"/>
      <c r="BU37" s="570"/>
      <c r="BV37" s="571">
        <v>205898</v>
      </c>
      <c r="BW37" s="572"/>
      <c r="BX37" s="572"/>
      <c r="BY37" s="572"/>
      <c r="BZ37" s="572"/>
      <c r="CA37" s="572"/>
      <c r="CB37" s="609"/>
      <c r="CD37" s="568" t="s">
        <v>536</v>
      </c>
      <c r="CE37" s="569"/>
      <c r="CF37" s="569"/>
      <c r="CG37" s="569"/>
      <c r="CH37" s="569"/>
      <c r="CI37" s="569"/>
      <c r="CJ37" s="569"/>
      <c r="CK37" s="569"/>
      <c r="CL37" s="569"/>
      <c r="CM37" s="569"/>
      <c r="CN37" s="569"/>
      <c r="CO37" s="569"/>
      <c r="CP37" s="569"/>
      <c r="CQ37" s="570"/>
      <c r="CR37" s="571">
        <v>12597</v>
      </c>
      <c r="CS37" s="581"/>
      <c r="CT37" s="581"/>
      <c r="CU37" s="581"/>
      <c r="CV37" s="581"/>
      <c r="CW37" s="581"/>
      <c r="CX37" s="581"/>
      <c r="CY37" s="582"/>
      <c r="CZ37" s="574">
        <v>0</v>
      </c>
      <c r="DA37" s="583"/>
      <c r="DB37" s="583"/>
      <c r="DC37" s="584"/>
      <c r="DD37" s="577">
        <v>12597</v>
      </c>
      <c r="DE37" s="581"/>
      <c r="DF37" s="581"/>
      <c r="DG37" s="581"/>
      <c r="DH37" s="581"/>
      <c r="DI37" s="581"/>
      <c r="DJ37" s="581"/>
      <c r="DK37" s="582"/>
      <c r="DL37" s="577">
        <v>11156</v>
      </c>
      <c r="DM37" s="581"/>
      <c r="DN37" s="581"/>
      <c r="DO37" s="581"/>
      <c r="DP37" s="581"/>
      <c r="DQ37" s="581"/>
      <c r="DR37" s="581"/>
      <c r="DS37" s="581"/>
      <c r="DT37" s="581"/>
      <c r="DU37" s="581"/>
      <c r="DV37" s="582"/>
      <c r="DW37" s="574">
        <v>0</v>
      </c>
      <c r="DX37" s="583"/>
      <c r="DY37" s="583"/>
      <c r="DZ37" s="583"/>
      <c r="EA37" s="583"/>
      <c r="EB37" s="583"/>
      <c r="EC37" s="610"/>
    </row>
    <row r="38" spans="2:133" ht="11.25" customHeight="1">
      <c r="B38" s="568" t="s">
        <v>260</v>
      </c>
      <c r="C38" s="569"/>
      <c r="D38" s="569"/>
      <c r="E38" s="569"/>
      <c r="F38" s="569"/>
      <c r="G38" s="569"/>
      <c r="H38" s="569"/>
      <c r="I38" s="569"/>
      <c r="J38" s="569"/>
      <c r="K38" s="569"/>
      <c r="L38" s="569"/>
      <c r="M38" s="569"/>
      <c r="N38" s="569"/>
      <c r="O38" s="569"/>
      <c r="P38" s="569"/>
      <c r="Q38" s="570"/>
      <c r="R38" s="571">
        <v>2772642</v>
      </c>
      <c r="S38" s="572"/>
      <c r="T38" s="572"/>
      <c r="U38" s="572"/>
      <c r="V38" s="572"/>
      <c r="W38" s="572"/>
      <c r="X38" s="572"/>
      <c r="Y38" s="573"/>
      <c r="Z38" s="597">
        <v>3.7</v>
      </c>
      <c r="AA38" s="597"/>
      <c r="AB38" s="597"/>
      <c r="AC38" s="597"/>
      <c r="AD38" s="598" t="s">
        <v>468</v>
      </c>
      <c r="AE38" s="598"/>
      <c r="AF38" s="598"/>
      <c r="AG38" s="598"/>
      <c r="AH38" s="598"/>
      <c r="AI38" s="598"/>
      <c r="AJ38" s="598"/>
      <c r="AK38" s="598"/>
      <c r="AL38" s="574" t="s">
        <v>468</v>
      </c>
      <c r="AM38" s="575"/>
      <c r="AN38" s="575"/>
      <c r="AO38" s="599"/>
      <c r="AQ38" s="605" t="s">
        <v>537</v>
      </c>
      <c r="AR38" s="606"/>
      <c r="AS38" s="606"/>
      <c r="AT38" s="606"/>
      <c r="AU38" s="606"/>
      <c r="AV38" s="606"/>
      <c r="AW38" s="606"/>
      <c r="AX38" s="606"/>
      <c r="AY38" s="607"/>
      <c r="AZ38" s="571">
        <v>115444</v>
      </c>
      <c r="BA38" s="572"/>
      <c r="BB38" s="572"/>
      <c r="BC38" s="572"/>
      <c r="BD38" s="581"/>
      <c r="BE38" s="581"/>
      <c r="BF38" s="608"/>
      <c r="BG38" s="568" t="s">
        <v>323</v>
      </c>
      <c r="BH38" s="569"/>
      <c r="BI38" s="569"/>
      <c r="BJ38" s="569"/>
      <c r="BK38" s="569"/>
      <c r="BL38" s="569"/>
      <c r="BM38" s="569"/>
      <c r="BN38" s="569"/>
      <c r="BO38" s="569"/>
      <c r="BP38" s="569"/>
      <c r="BQ38" s="569"/>
      <c r="BR38" s="569"/>
      <c r="BS38" s="569"/>
      <c r="BT38" s="569"/>
      <c r="BU38" s="570"/>
      <c r="BV38" s="571">
        <v>17517</v>
      </c>
      <c r="BW38" s="572"/>
      <c r="BX38" s="572"/>
      <c r="BY38" s="572"/>
      <c r="BZ38" s="572"/>
      <c r="CA38" s="572"/>
      <c r="CB38" s="609"/>
      <c r="CD38" s="568" t="s">
        <v>538</v>
      </c>
      <c r="CE38" s="569"/>
      <c r="CF38" s="569"/>
      <c r="CG38" s="569"/>
      <c r="CH38" s="569"/>
      <c r="CI38" s="569"/>
      <c r="CJ38" s="569"/>
      <c r="CK38" s="569"/>
      <c r="CL38" s="569"/>
      <c r="CM38" s="569"/>
      <c r="CN38" s="569"/>
      <c r="CO38" s="569"/>
      <c r="CP38" s="569"/>
      <c r="CQ38" s="570"/>
      <c r="CR38" s="571">
        <v>5708678</v>
      </c>
      <c r="CS38" s="572"/>
      <c r="CT38" s="572"/>
      <c r="CU38" s="572"/>
      <c r="CV38" s="572"/>
      <c r="CW38" s="572"/>
      <c r="CX38" s="572"/>
      <c r="CY38" s="573"/>
      <c r="CZ38" s="574">
        <v>7.9</v>
      </c>
      <c r="DA38" s="583"/>
      <c r="DB38" s="583"/>
      <c r="DC38" s="584"/>
      <c r="DD38" s="577">
        <v>4564519</v>
      </c>
      <c r="DE38" s="572"/>
      <c r="DF38" s="572"/>
      <c r="DG38" s="572"/>
      <c r="DH38" s="572"/>
      <c r="DI38" s="572"/>
      <c r="DJ38" s="572"/>
      <c r="DK38" s="573"/>
      <c r="DL38" s="577">
        <v>4315825</v>
      </c>
      <c r="DM38" s="572"/>
      <c r="DN38" s="572"/>
      <c r="DO38" s="572"/>
      <c r="DP38" s="572"/>
      <c r="DQ38" s="572"/>
      <c r="DR38" s="572"/>
      <c r="DS38" s="572"/>
      <c r="DT38" s="572"/>
      <c r="DU38" s="572"/>
      <c r="DV38" s="573"/>
      <c r="DW38" s="574">
        <v>12.4</v>
      </c>
      <c r="DX38" s="583"/>
      <c r="DY38" s="583"/>
      <c r="DZ38" s="583"/>
      <c r="EA38" s="583"/>
      <c r="EB38" s="583"/>
      <c r="EC38" s="610"/>
    </row>
    <row r="39" spans="2:133" ht="11.25" customHeight="1">
      <c r="B39" s="568" t="s">
        <v>315</v>
      </c>
      <c r="C39" s="569"/>
      <c r="D39" s="569"/>
      <c r="E39" s="569"/>
      <c r="F39" s="569"/>
      <c r="G39" s="569"/>
      <c r="H39" s="569"/>
      <c r="I39" s="569"/>
      <c r="J39" s="569"/>
      <c r="K39" s="569"/>
      <c r="L39" s="569"/>
      <c r="M39" s="569"/>
      <c r="N39" s="569"/>
      <c r="O39" s="569"/>
      <c r="P39" s="569"/>
      <c r="Q39" s="570"/>
      <c r="R39" s="571">
        <v>1693729</v>
      </c>
      <c r="S39" s="572"/>
      <c r="T39" s="572"/>
      <c r="U39" s="572"/>
      <c r="V39" s="572"/>
      <c r="W39" s="572"/>
      <c r="X39" s="572"/>
      <c r="Y39" s="573"/>
      <c r="Z39" s="597">
        <v>2.2000000000000002</v>
      </c>
      <c r="AA39" s="597"/>
      <c r="AB39" s="597"/>
      <c r="AC39" s="597"/>
      <c r="AD39" s="598">
        <v>2296</v>
      </c>
      <c r="AE39" s="598"/>
      <c r="AF39" s="598"/>
      <c r="AG39" s="598"/>
      <c r="AH39" s="598"/>
      <c r="AI39" s="598"/>
      <c r="AJ39" s="598"/>
      <c r="AK39" s="598"/>
      <c r="AL39" s="574">
        <v>0</v>
      </c>
      <c r="AM39" s="575"/>
      <c r="AN39" s="575"/>
      <c r="AO39" s="599"/>
      <c r="AQ39" s="605" t="s">
        <v>539</v>
      </c>
      <c r="AR39" s="606"/>
      <c r="AS39" s="606"/>
      <c r="AT39" s="606"/>
      <c r="AU39" s="606"/>
      <c r="AV39" s="606"/>
      <c r="AW39" s="606"/>
      <c r="AX39" s="606"/>
      <c r="AY39" s="607"/>
      <c r="AZ39" s="571" t="s">
        <v>468</v>
      </c>
      <c r="BA39" s="572"/>
      <c r="BB39" s="572"/>
      <c r="BC39" s="572"/>
      <c r="BD39" s="581"/>
      <c r="BE39" s="581"/>
      <c r="BF39" s="608"/>
      <c r="BG39" s="568" t="s">
        <v>285</v>
      </c>
      <c r="BH39" s="569"/>
      <c r="BI39" s="569"/>
      <c r="BJ39" s="569"/>
      <c r="BK39" s="569"/>
      <c r="BL39" s="569"/>
      <c r="BM39" s="569"/>
      <c r="BN39" s="569"/>
      <c r="BO39" s="569"/>
      <c r="BP39" s="569"/>
      <c r="BQ39" s="569"/>
      <c r="BR39" s="569"/>
      <c r="BS39" s="569"/>
      <c r="BT39" s="569"/>
      <c r="BU39" s="570"/>
      <c r="BV39" s="571">
        <v>26327</v>
      </c>
      <c r="BW39" s="572"/>
      <c r="BX39" s="572"/>
      <c r="BY39" s="572"/>
      <c r="BZ39" s="572"/>
      <c r="CA39" s="572"/>
      <c r="CB39" s="609"/>
      <c r="CD39" s="568" t="s">
        <v>540</v>
      </c>
      <c r="CE39" s="569"/>
      <c r="CF39" s="569"/>
      <c r="CG39" s="569"/>
      <c r="CH39" s="569"/>
      <c r="CI39" s="569"/>
      <c r="CJ39" s="569"/>
      <c r="CK39" s="569"/>
      <c r="CL39" s="569"/>
      <c r="CM39" s="569"/>
      <c r="CN39" s="569"/>
      <c r="CO39" s="569"/>
      <c r="CP39" s="569"/>
      <c r="CQ39" s="570"/>
      <c r="CR39" s="571">
        <v>2340309</v>
      </c>
      <c r="CS39" s="581"/>
      <c r="CT39" s="581"/>
      <c r="CU39" s="581"/>
      <c r="CV39" s="581"/>
      <c r="CW39" s="581"/>
      <c r="CX39" s="581"/>
      <c r="CY39" s="582"/>
      <c r="CZ39" s="574">
        <v>3.3</v>
      </c>
      <c r="DA39" s="583"/>
      <c r="DB39" s="583"/>
      <c r="DC39" s="584"/>
      <c r="DD39" s="577">
        <v>1559784</v>
      </c>
      <c r="DE39" s="581"/>
      <c r="DF39" s="581"/>
      <c r="DG39" s="581"/>
      <c r="DH39" s="581"/>
      <c r="DI39" s="581"/>
      <c r="DJ39" s="581"/>
      <c r="DK39" s="582"/>
      <c r="DL39" s="577" t="s">
        <v>468</v>
      </c>
      <c r="DM39" s="581"/>
      <c r="DN39" s="581"/>
      <c r="DO39" s="581"/>
      <c r="DP39" s="581"/>
      <c r="DQ39" s="581"/>
      <c r="DR39" s="581"/>
      <c r="DS39" s="581"/>
      <c r="DT39" s="581"/>
      <c r="DU39" s="581"/>
      <c r="DV39" s="582"/>
      <c r="DW39" s="574" t="s">
        <v>468</v>
      </c>
      <c r="DX39" s="583"/>
      <c r="DY39" s="583"/>
      <c r="DZ39" s="583"/>
      <c r="EA39" s="583"/>
      <c r="EB39" s="583"/>
      <c r="EC39" s="610"/>
    </row>
    <row r="40" spans="2:133" ht="11.25" customHeight="1">
      <c r="B40" s="568" t="s">
        <v>327</v>
      </c>
      <c r="C40" s="569"/>
      <c r="D40" s="569"/>
      <c r="E40" s="569"/>
      <c r="F40" s="569"/>
      <c r="G40" s="569"/>
      <c r="H40" s="569"/>
      <c r="I40" s="569"/>
      <c r="J40" s="569"/>
      <c r="K40" s="569"/>
      <c r="L40" s="569"/>
      <c r="M40" s="569"/>
      <c r="N40" s="569"/>
      <c r="O40" s="569"/>
      <c r="P40" s="569"/>
      <c r="Q40" s="570"/>
      <c r="R40" s="571">
        <v>7038061</v>
      </c>
      <c r="S40" s="572"/>
      <c r="T40" s="572"/>
      <c r="U40" s="572"/>
      <c r="V40" s="572"/>
      <c r="W40" s="572"/>
      <c r="X40" s="572"/>
      <c r="Y40" s="573"/>
      <c r="Z40" s="597">
        <v>9.3000000000000007</v>
      </c>
      <c r="AA40" s="597"/>
      <c r="AB40" s="597"/>
      <c r="AC40" s="597"/>
      <c r="AD40" s="598" t="s">
        <v>468</v>
      </c>
      <c r="AE40" s="598"/>
      <c r="AF40" s="598"/>
      <c r="AG40" s="598"/>
      <c r="AH40" s="598"/>
      <c r="AI40" s="598"/>
      <c r="AJ40" s="598"/>
      <c r="AK40" s="598"/>
      <c r="AL40" s="574" t="s">
        <v>468</v>
      </c>
      <c r="AM40" s="575"/>
      <c r="AN40" s="575"/>
      <c r="AO40" s="599"/>
      <c r="AQ40" s="605" t="s">
        <v>541</v>
      </c>
      <c r="AR40" s="606"/>
      <c r="AS40" s="606"/>
      <c r="AT40" s="606"/>
      <c r="AU40" s="606"/>
      <c r="AV40" s="606"/>
      <c r="AW40" s="606"/>
      <c r="AX40" s="606"/>
      <c r="AY40" s="607"/>
      <c r="AZ40" s="571" t="s">
        <v>468</v>
      </c>
      <c r="BA40" s="572"/>
      <c r="BB40" s="572"/>
      <c r="BC40" s="572"/>
      <c r="BD40" s="581"/>
      <c r="BE40" s="581"/>
      <c r="BF40" s="608"/>
      <c r="BG40" s="611" t="s">
        <v>542</v>
      </c>
      <c r="BH40" s="612"/>
      <c r="BI40" s="612"/>
      <c r="BJ40" s="612"/>
      <c r="BK40" s="612"/>
      <c r="BL40" s="306"/>
      <c r="BM40" s="569" t="s">
        <v>543</v>
      </c>
      <c r="BN40" s="569"/>
      <c r="BO40" s="569"/>
      <c r="BP40" s="569"/>
      <c r="BQ40" s="569"/>
      <c r="BR40" s="569"/>
      <c r="BS40" s="569"/>
      <c r="BT40" s="569"/>
      <c r="BU40" s="570"/>
      <c r="BV40" s="571">
        <v>93</v>
      </c>
      <c r="BW40" s="572"/>
      <c r="BX40" s="572"/>
      <c r="BY40" s="572"/>
      <c r="BZ40" s="572"/>
      <c r="CA40" s="572"/>
      <c r="CB40" s="609"/>
      <c r="CD40" s="568" t="s">
        <v>544</v>
      </c>
      <c r="CE40" s="569"/>
      <c r="CF40" s="569"/>
      <c r="CG40" s="569"/>
      <c r="CH40" s="569"/>
      <c r="CI40" s="569"/>
      <c r="CJ40" s="569"/>
      <c r="CK40" s="569"/>
      <c r="CL40" s="569"/>
      <c r="CM40" s="569"/>
      <c r="CN40" s="569"/>
      <c r="CO40" s="569"/>
      <c r="CP40" s="569"/>
      <c r="CQ40" s="570"/>
      <c r="CR40" s="571">
        <v>1639766</v>
      </c>
      <c r="CS40" s="572"/>
      <c r="CT40" s="572"/>
      <c r="CU40" s="572"/>
      <c r="CV40" s="572"/>
      <c r="CW40" s="572"/>
      <c r="CX40" s="572"/>
      <c r="CY40" s="573"/>
      <c r="CZ40" s="574">
        <v>2.2999999999999998</v>
      </c>
      <c r="DA40" s="583"/>
      <c r="DB40" s="583"/>
      <c r="DC40" s="584"/>
      <c r="DD40" s="577">
        <v>440123</v>
      </c>
      <c r="DE40" s="572"/>
      <c r="DF40" s="572"/>
      <c r="DG40" s="572"/>
      <c r="DH40" s="572"/>
      <c r="DI40" s="572"/>
      <c r="DJ40" s="572"/>
      <c r="DK40" s="573"/>
      <c r="DL40" s="577">
        <v>308182</v>
      </c>
      <c r="DM40" s="572"/>
      <c r="DN40" s="572"/>
      <c r="DO40" s="572"/>
      <c r="DP40" s="572"/>
      <c r="DQ40" s="572"/>
      <c r="DR40" s="572"/>
      <c r="DS40" s="572"/>
      <c r="DT40" s="572"/>
      <c r="DU40" s="572"/>
      <c r="DV40" s="573"/>
      <c r="DW40" s="574">
        <v>0.9</v>
      </c>
      <c r="DX40" s="583"/>
      <c r="DY40" s="583"/>
      <c r="DZ40" s="583"/>
      <c r="EA40" s="583"/>
      <c r="EB40" s="583"/>
      <c r="EC40" s="610"/>
    </row>
    <row r="41" spans="2:133" ht="11.25" customHeight="1">
      <c r="B41" s="568" t="s">
        <v>545</v>
      </c>
      <c r="C41" s="569"/>
      <c r="D41" s="569"/>
      <c r="E41" s="569"/>
      <c r="F41" s="569"/>
      <c r="G41" s="569"/>
      <c r="H41" s="569"/>
      <c r="I41" s="569"/>
      <c r="J41" s="569"/>
      <c r="K41" s="569"/>
      <c r="L41" s="569"/>
      <c r="M41" s="569"/>
      <c r="N41" s="569"/>
      <c r="O41" s="569"/>
      <c r="P41" s="569"/>
      <c r="Q41" s="570"/>
      <c r="R41" s="571" t="s">
        <v>468</v>
      </c>
      <c r="S41" s="572"/>
      <c r="T41" s="572"/>
      <c r="U41" s="572"/>
      <c r="V41" s="572"/>
      <c r="W41" s="572"/>
      <c r="X41" s="572"/>
      <c r="Y41" s="573"/>
      <c r="Z41" s="597" t="s">
        <v>468</v>
      </c>
      <c r="AA41" s="597"/>
      <c r="AB41" s="597"/>
      <c r="AC41" s="597"/>
      <c r="AD41" s="598" t="s">
        <v>468</v>
      </c>
      <c r="AE41" s="598"/>
      <c r="AF41" s="598"/>
      <c r="AG41" s="598"/>
      <c r="AH41" s="598"/>
      <c r="AI41" s="598"/>
      <c r="AJ41" s="598"/>
      <c r="AK41" s="598"/>
      <c r="AL41" s="574" t="s">
        <v>468</v>
      </c>
      <c r="AM41" s="575"/>
      <c r="AN41" s="575"/>
      <c r="AO41" s="599"/>
      <c r="AQ41" s="605" t="s">
        <v>546</v>
      </c>
      <c r="AR41" s="606"/>
      <c r="AS41" s="606"/>
      <c r="AT41" s="606"/>
      <c r="AU41" s="606"/>
      <c r="AV41" s="606"/>
      <c r="AW41" s="606"/>
      <c r="AX41" s="606"/>
      <c r="AY41" s="607"/>
      <c r="AZ41" s="571">
        <v>1395676</v>
      </c>
      <c r="BA41" s="572"/>
      <c r="BB41" s="572"/>
      <c r="BC41" s="572"/>
      <c r="BD41" s="581"/>
      <c r="BE41" s="581"/>
      <c r="BF41" s="608"/>
      <c r="BG41" s="611"/>
      <c r="BH41" s="612"/>
      <c r="BI41" s="612"/>
      <c r="BJ41" s="612"/>
      <c r="BK41" s="612"/>
      <c r="BL41" s="306"/>
      <c r="BM41" s="569" t="s">
        <v>547</v>
      </c>
      <c r="BN41" s="569"/>
      <c r="BO41" s="569"/>
      <c r="BP41" s="569"/>
      <c r="BQ41" s="569"/>
      <c r="BR41" s="569"/>
      <c r="BS41" s="569"/>
      <c r="BT41" s="569"/>
      <c r="BU41" s="570"/>
      <c r="BV41" s="571" t="s">
        <v>468</v>
      </c>
      <c r="BW41" s="572"/>
      <c r="BX41" s="572"/>
      <c r="BY41" s="572"/>
      <c r="BZ41" s="572"/>
      <c r="CA41" s="572"/>
      <c r="CB41" s="609"/>
      <c r="CD41" s="568" t="s">
        <v>548</v>
      </c>
      <c r="CE41" s="569"/>
      <c r="CF41" s="569"/>
      <c r="CG41" s="569"/>
      <c r="CH41" s="569"/>
      <c r="CI41" s="569"/>
      <c r="CJ41" s="569"/>
      <c r="CK41" s="569"/>
      <c r="CL41" s="569"/>
      <c r="CM41" s="569"/>
      <c r="CN41" s="569"/>
      <c r="CO41" s="569"/>
      <c r="CP41" s="569"/>
      <c r="CQ41" s="570"/>
      <c r="CR41" s="571" t="s">
        <v>468</v>
      </c>
      <c r="CS41" s="581"/>
      <c r="CT41" s="581"/>
      <c r="CU41" s="581"/>
      <c r="CV41" s="581"/>
      <c r="CW41" s="581"/>
      <c r="CX41" s="581"/>
      <c r="CY41" s="582"/>
      <c r="CZ41" s="574" t="s">
        <v>468</v>
      </c>
      <c r="DA41" s="583"/>
      <c r="DB41" s="583"/>
      <c r="DC41" s="584"/>
      <c r="DD41" s="577" t="s">
        <v>468</v>
      </c>
      <c r="DE41" s="581"/>
      <c r="DF41" s="581"/>
      <c r="DG41" s="581"/>
      <c r="DH41" s="581"/>
      <c r="DI41" s="581"/>
      <c r="DJ41" s="581"/>
      <c r="DK41" s="582"/>
      <c r="DL41" s="578"/>
      <c r="DM41" s="579"/>
      <c r="DN41" s="579"/>
      <c r="DO41" s="579"/>
      <c r="DP41" s="579"/>
      <c r="DQ41" s="579"/>
      <c r="DR41" s="579"/>
      <c r="DS41" s="579"/>
      <c r="DT41" s="579"/>
      <c r="DU41" s="579"/>
      <c r="DV41" s="580"/>
      <c r="DW41" s="564"/>
      <c r="DX41" s="565"/>
      <c r="DY41" s="565"/>
      <c r="DZ41" s="565"/>
      <c r="EA41" s="565"/>
      <c r="EB41" s="565"/>
      <c r="EC41" s="566"/>
    </row>
    <row r="42" spans="2:133" ht="11.25" customHeight="1">
      <c r="B42" s="568" t="s">
        <v>549</v>
      </c>
      <c r="C42" s="569"/>
      <c r="D42" s="569"/>
      <c r="E42" s="569"/>
      <c r="F42" s="569"/>
      <c r="G42" s="569"/>
      <c r="H42" s="569"/>
      <c r="I42" s="569"/>
      <c r="J42" s="569"/>
      <c r="K42" s="569"/>
      <c r="L42" s="569"/>
      <c r="M42" s="569"/>
      <c r="N42" s="569"/>
      <c r="O42" s="569"/>
      <c r="P42" s="569"/>
      <c r="Q42" s="570"/>
      <c r="R42" s="571" t="s">
        <v>468</v>
      </c>
      <c r="S42" s="572"/>
      <c r="T42" s="572"/>
      <c r="U42" s="572"/>
      <c r="V42" s="572"/>
      <c r="W42" s="572"/>
      <c r="X42" s="572"/>
      <c r="Y42" s="573"/>
      <c r="Z42" s="597" t="s">
        <v>468</v>
      </c>
      <c r="AA42" s="597"/>
      <c r="AB42" s="597"/>
      <c r="AC42" s="597"/>
      <c r="AD42" s="598" t="s">
        <v>468</v>
      </c>
      <c r="AE42" s="598"/>
      <c r="AF42" s="598"/>
      <c r="AG42" s="598"/>
      <c r="AH42" s="598"/>
      <c r="AI42" s="598"/>
      <c r="AJ42" s="598"/>
      <c r="AK42" s="598"/>
      <c r="AL42" s="574" t="s">
        <v>468</v>
      </c>
      <c r="AM42" s="575"/>
      <c r="AN42" s="575"/>
      <c r="AO42" s="599"/>
      <c r="AQ42" s="602" t="s">
        <v>550</v>
      </c>
      <c r="AR42" s="603"/>
      <c r="AS42" s="603"/>
      <c r="AT42" s="603"/>
      <c r="AU42" s="603"/>
      <c r="AV42" s="603"/>
      <c r="AW42" s="603"/>
      <c r="AX42" s="603"/>
      <c r="AY42" s="604"/>
      <c r="AZ42" s="551">
        <v>4313002</v>
      </c>
      <c r="BA42" s="585"/>
      <c r="BB42" s="585"/>
      <c r="BC42" s="585"/>
      <c r="BD42" s="552"/>
      <c r="BE42" s="552"/>
      <c r="BF42" s="600"/>
      <c r="BG42" s="613"/>
      <c r="BH42" s="614"/>
      <c r="BI42" s="614"/>
      <c r="BJ42" s="614"/>
      <c r="BK42" s="614"/>
      <c r="BL42" s="307"/>
      <c r="BM42" s="549" t="s">
        <v>551</v>
      </c>
      <c r="BN42" s="549"/>
      <c r="BO42" s="549"/>
      <c r="BP42" s="549"/>
      <c r="BQ42" s="549"/>
      <c r="BR42" s="549"/>
      <c r="BS42" s="549"/>
      <c r="BT42" s="549"/>
      <c r="BU42" s="550"/>
      <c r="BV42" s="551">
        <v>358</v>
      </c>
      <c r="BW42" s="585"/>
      <c r="BX42" s="585"/>
      <c r="BY42" s="585"/>
      <c r="BZ42" s="585"/>
      <c r="CA42" s="585"/>
      <c r="CB42" s="601"/>
      <c r="CD42" s="568" t="s">
        <v>552</v>
      </c>
      <c r="CE42" s="569"/>
      <c r="CF42" s="569"/>
      <c r="CG42" s="569"/>
      <c r="CH42" s="569"/>
      <c r="CI42" s="569"/>
      <c r="CJ42" s="569"/>
      <c r="CK42" s="569"/>
      <c r="CL42" s="569"/>
      <c r="CM42" s="569"/>
      <c r="CN42" s="569"/>
      <c r="CO42" s="569"/>
      <c r="CP42" s="569"/>
      <c r="CQ42" s="570"/>
      <c r="CR42" s="571">
        <v>10671639</v>
      </c>
      <c r="CS42" s="581"/>
      <c r="CT42" s="581"/>
      <c r="CU42" s="581"/>
      <c r="CV42" s="581"/>
      <c r="CW42" s="581"/>
      <c r="CX42" s="581"/>
      <c r="CY42" s="582"/>
      <c r="CZ42" s="574">
        <v>14.8</v>
      </c>
      <c r="DA42" s="583"/>
      <c r="DB42" s="583"/>
      <c r="DC42" s="584"/>
      <c r="DD42" s="577">
        <v>2758217</v>
      </c>
      <c r="DE42" s="581"/>
      <c r="DF42" s="581"/>
      <c r="DG42" s="581"/>
      <c r="DH42" s="581"/>
      <c r="DI42" s="581"/>
      <c r="DJ42" s="581"/>
      <c r="DK42" s="582"/>
      <c r="DL42" s="578"/>
      <c r="DM42" s="579"/>
      <c r="DN42" s="579"/>
      <c r="DO42" s="579"/>
      <c r="DP42" s="579"/>
      <c r="DQ42" s="579"/>
      <c r="DR42" s="579"/>
      <c r="DS42" s="579"/>
      <c r="DT42" s="579"/>
      <c r="DU42" s="579"/>
      <c r="DV42" s="580"/>
      <c r="DW42" s="564"/>
      <c r="DX42" s="565"/>
      <c r="DY42" s="565"/>
      <c r="DZ42" s="565"/>
      <c r="EA42" s="565"/>
      <c r="EB42" s="565"/>
      <c r="EC42" s="566"/>
    </row>
    <row r="43" spans="2:133" ht="11.25" customHeight="1">
      <c r="B43" s="568" t="s">
        <v>553</v>
      </c>
      <c r="C43" s="569"/>
      <c r="D43" s="569"/>
      <c r="E43" s="569"/>
      <c r="F43" s="569"/>
      <c r="G43" s="569"/>
      <c r="H43" s="569"/>
      <c r="I43" s="569"/>
      <c r="J43" s="569"/>
      <c r="K43" s="569"/>
      <c r="L43" s="569"/>
      <c r="M43" s="569"/>
      <c r="N43" s="569"/>
      <c r="O43" s="569"/>
      <c r="P43" s="569"/>
      <c r="Q43" s="570"/>
      <c r="R43" s="571">
        <v>1654461</v>
      </c>
      <c r="S43" s="572"/>
      <c r="T43" s="572"/>
      <c r="U43" s="572"/>
      <c r="V43" s="572"/>
      <c r="W43" s="572"/>
      <c r="X43" s="572"/>
      <c r="Y43" s="573"/>
      <c r="Z43" s="597">
        <v>2.2000000000000002</v>
      </c>
      <c r="AA43" s="597"/>
      <c r="AB43" s="597"/>
      <c r="AC43" s="597"/>
      <c r="AD43" s="598" t="s">
        <v>468</v>
      </c>
      <c r="AE43" s="598"/>
      <c r="AF43" s="598"/>
      <c r="AG43" s="598"/>
      <c r="AH43" s="598"/>
      <c r="AI43" s="598"/>
      <c r="AJ43" s="598"/>
      <c r="AK43" s="598"/>
      <c r="AL43" s="574" t="s">
        <v>468</v>
      </c>
      <c r="AM43" s="575"/>
      <c r="AN43" s="575"/>
      <c r="AO43" s="599"/>
      <c r="CD43" s="568" t="s">
        <v>554</v>
      </c>
      <c r="CE43" s="569"/>
      <c r="CF43" s="569"/>
      <c r="CG43" s="569"/>
      <c r="CH43" s="569"/>
      <c r="CI43" s="569"/>
      <c r="CJ43" s="569"/>
      <c r="CK43" s="569"/>
      <c r="CL43" s="569"/>
      <c r="CM43" s="569"/>
      <c r="CN43" s="569"/>
      <c r="CO43" s="569"/>
      <c r="CP43" s="569"/>
      <c r="CQ43" s="570"/>
      <c r="CR43" s="571">
        <v>176295</v>
      </c>
      <c r="CS43" s="581"/>
      <c r="CT43" s="581"/>
      <c r="CU43" s="581"/>
      <c r="CV43" s="581"/>
      <c r="CW43" s="581"/>
      <c r="CX43" s="581"/>
      <c r="CY43" s="582"/>
      <c r="CZ43" s="574">
        <v>0.2</v>
      </c>
      <c r="DA43" s="583"/>
      <c r="DB43" s="583"/>
      <c r="DC43" s="584"/>
      <c r="DD43" s="577">
        <v>176295</v>
      </c>
      <c r="DE43" s="581"/>
      <c r="DF43" s="581"/>
      <c r="DG43" s="581"/>
      <c r="DH43" s="581"/>
      <c r="DI43" s="581"/>
      <c r="DJ43" s="581"/>
      <c r="DK43" s="582"/>
      <c r="DL43" s="578"/>
      <c r="DM43" s="579"/>
      <c r="DN43" s="579"/>
      <c r="DO43" s="579"/>
      <c r="DP43" s="579"/>
      <c r="DQ43" s="579"/>
      <c r="DR43" s="579"/>
      <c r="DS43" s="579"/>
      <c r="DT43" s="579"/>
      <c r="DU43" s="579"/>
      <c r="DV43" s="580"/>
      <c r="DW43" s="564"/>
      <c r="DX43" s="565"/>
      <c r="DY43" s="565"/>
      <c r="DZ43" s="565"/>
      <c r="EA43" s="565"/>
      <c r="EB43" s="565"/>
      <c r="EC43" s="566"/>
    </row>
    <row r="44" spans="2:133" ht="11.25" customHeight="1">
      <c r="B44" s="548" t="s">
        <v>555</v>
      </c>
      <c r="C44" s="549"/>
      <c r="D44" s="549"/>
      <c r="E44" s="549"/>
      <c r="F44" s="549"/>
      <c r="G44" s="549"/>
      <c r="H44" s="549"/>
      <c r="I44" s="549"/>
      <c r="J44" s="549"/>
      <c r="K44" s="549"/>
      <c r="L44" s="549"/>
      <c r="M44" s="549"/>
      <c r="N44" s="549"/>
      <c r="O44" s="549"/>
      <c r="P44" s="549"/>
      <c r="Q44" s="550"/>
      <c r="R44" s="551">
        <v>75934099</v>
      </c>
      <c r="S44" s="585"/>
      <c r="T44" s="585"/>
      <c r="U44" s="585"/>
      <c r="V44" s="585"/>
      <c r="W44" s="585"/>
      <c r="X44" s="585"/>
      <c r="Y44" s="586"/>
      <c r="Z44" s="587">
        <v>100</v>
      </c>
      <c r="AA44" s="587"/>
      <c r="AB44" s="587"/>
      <c r="AC44" s="587"/>
      <c r="AD44" s="588">
        <v>33279588</v>
      </c>
      <c r="AE44" s="588"/>
      <c r="AF44" s="588"/>
      <c r="AG44" s="588"/>
      <c r="AH44" s="588"/>
      <c r="AI44" s="588"/>
      <c r="AJ44" s="588"/>
      <c r="AK44" s="588"/>
      <c r="AL44" s="554">
        <v>100</v>
      </c>
      <c r="AM44" s="589"/>
      <c r="AN44" s="589"/>
      <c r="AO44" s="590"/>
      <c r="CD44" s="591" t="s">
        <v>513</v>
      </c>
      <c r="CE44" s="592"/>
      <c r="CF44" s="568" t="s">
        <v>556</v>
      </c>
      <c r="CG44" s="569"/>
      <c r="CH44" s="569"/>
      <c r="CI44" s="569"/>
      <c r="CJ44" s="569"/>
      <c r="CK44" s="569"/>
      <c r="CL44" s="569"/>
      <c r="CM44" s="569"/>
      <c r="CN44" s="569"/>
      <c r="CO44" s="569"/>
      <c r="CP44" s="569"/>
      <c r="CQ44" s="570"/>
      <c r="CR44" s="571">
        <v>10486740</v>
      </c>
      <c r="CS44" s="572"/>
      <c r="CT44" s="572"/>
      <c r="CU44" s="572"/>
      <c r="CV44" s="572"/>
      <c r="CW44" s="572"/>
      <c r="CX44" s="572"/>
      <c r="CY44" s="573"/>
      <c r="CZ44" s="574">
        <v>14.6</v>
      </c>
      <c r="DA44" s="575"/>
      <c r="DB44" s="575"/>
      <c r="DC44" s="576"/>
      <c r="DD44" s="577">
        <v>2717078</v>
      </c>
      <c r="DE44" s="572"/>
      <c r="DF44" s="572"/>
      <c r="DG44" s="572"/>
      <c r="DH44" s="572"/>
      <c r="DI44" s="572"/>
      <c r="DJ44" s="572"/>
      <c r="DK44" s="573"/>
      <c r="DL44" s="578"/>
      <c r="DM44" s="579"/>
      <c r="DN44" s="579"/>
      <c r="DO44" s="579"/>
      <c r="DP44" s="579"/>
      <c r="DQ44" s="579"/>
      <c r="DR44" s="579"/>
      <c r="DS44" s="579"/>
      <c r="DT44" s="579"/>
      <c r="DU44" s="579"/>
      <c r="DV44" s="580"/>
      <c r="DW44" s="564"/>
      <c r="DX44" s="565"/>
      <c r="DY44" s="565"/>
      <c r="DZ44" s="565"/>
      <c r="EA44" s="565"/>
      <c r="EB44" s="565"/>
      <c r="EC44" s="566"/>
    </row>
    <row r="45" spans="2:133" ht="11.25" customHeight="1">
      <c r="CD45" s="593"/>
      <c r="CE45" s="594"/>
      <c r="CF45" s="568" t="s">
        <v>557</v>
      </c>
      <c r="CG45" s="569"/>
      <c r="CH45" s="569"/>
      <c r="CI45" s="569"/>
      <c r="CJ45" s="569"/>
      <c r="CK45" s="569"/>
      <c r="CL45" s="569"/>
      <c r="CM45" s="569"/>
      <c r="CN45" s="569"/>
      <c r="CO45" s="569"/>
      <c r="CP45" s="569"/>
      <c r="CQ45" s="570"/>
      <c r="CR45" s="571">
        <v>3230571</v>
      </c>
      <c r="CS45" s="581"/>
      <c r="CT45" s="581"/>
      <c r="CU45" s="581"/>
      <c r="CV45" s="581"/>
      <c r="CW45" s="581"/>
      <c r="CX45" s="581"/>
      <c r="CY45" s="582"/>
      <c r="CZ45" s="574">
        <v>4.5</v>
      </c>
      <c r="DA45" s="583"/>
      <c r="DB45" s="583"/>
      <c r="DC45" s="584"/>
      <c r="DD45" s="577">
        <v>238984</v>
      </c>
      <c r="DE45" s="581"/>
      <c r="DF45" s="581"/>
      <c r="DG45" s="581"/>
      <c r="DH45" s="581"/>
      <c r="DI45" s="581"/>
      <c r="DJ45" s="581"/>
      <c r="DK45" s="582"/>
      <c r="DL45" s="578"/>
      <c r="DM45" s="579"/>
      <c r="DN45" s="579"/>
      <c r="DO45" s="579"/>
      <c r="DP45" s="579"/>
      <c r="DQ45" s="579"/>
      <c r="DR45" s="579"/>
      <c r="DS45" s="579"/>
      <c r="DT45" s="579"/>
      <c r="DU45" s="579"/>
      <c r="DV45" s="580"/>
      <c r="DW45" s="564"/>
      <c r="DX45" s="565"/>
      <c r="DY45" s="565"/>
      <c r="DZ45" s="565"/>
      <c r="EA45" s="565"/>
      <c r="EB45" s="565"/>
      <c r="EC45" s="566"/>
    </row>
    <row r="46" spans="2:133" ht="11.25" customHeight="1">
      <c r="B46" s="300" t="s">
        <v>558</v>
      </c>
      <c r="CD46" s="593"/>
      <c r="CE46" s="594"/>
      <c r="CF46" s="568" t="s">
        <v>559</v>
      </c>
      <c r="CG46" s="569"/>
      <c r="CH46" s="569"/>
      <c r="CI46" s="569"/>
      <c r="CJ46" s="569"/>
      <c r="CK46" s="569"/>
      <c r="CL46" s="569"/>
      <c r="CM46" s="569"/>
      <c r="CN46" s="569"/>
      <c r="CO46" s="569"/>
      <c r="CP46" s="569"/>
      <c r="CQ46" s="570"/>
      <c r="CR46" s="571">
        <v>7035788</v>
      </c>
      <c r="CS46" s="572"/>
      <c r="CT46" s="572"/>
      <c r="CU46" s="572"/>
      <c r="CV46" s="572"/>
      <c r="CW46" s="572"/>
      <c r="CX46" s="572"/>
      <c r="CY46" s="573"/>
      <c r="CZ46" s="574">
        <v>9.8000000000000007</v>
      </c>
      <c r="DA46" s="575"/>
      <c r="DB46" s="575"/>
      <c r="DC46" s="576"/>
      <c r="DD46" s="577">
        <v>2474059</v>
      </c>
      <c r="DE46" s="572"/>
      <c r="DF46" s="572"/>
      <c r="DG46" s="572"/>
      <c r="DH46" s="572"/>
      <c r="DI46" s="572"/>
      <c r="DJ46" s="572"/>
      <c r="DK46" s="573"/>
      <c r="DL46" s="578"/>
      <c r="DM46" s="579"/>
      <c r="DN46" s="579"/>
      <c r="DO46" s="579"/>
      <c r="DP46" s="579"/>
      <c r="DQ46" s="579"/>
      <c r="DR46" s="579"/>
      <c r="DS46" s="579"/>
      <c r="DT46" s="579"/>
      <c r="DU46" s="579"/>
      <c r="DV46" s="580"/>
      <c r="DW46" s="564"/>
      <c r="DX46" s="565"/>
      <c r="DY46" s="565"/>
      <c r="DZ46" s="565"/>
      <c r="EA46" s="565"/>
      <c r="EB46" s="565"/>
      <c r="EC46" s="566"/>
    </row>
    <row r="47" spans="2:133" ht="11.25" customHeight="1">
      <c r="B47" s="567" t="s">
        <v>560</v>
      </c>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D47" s="593"/>
      <c r="CE47" s="594"/>
      <c r="CF47" s="568" t="s">
        <v>561</v>
      </c>
      <c r="CG47" s="569"/>
      <c r="CH47" s="569"/>
      <c r="CI47" s="569"/>
      <c r="CJ47" s="569"/>
      <c r="CK47" s="569"/>
      <c r="CL47" s="569"/>
      <c r="CM47" s="569"/>
      <c r="CN47" s="569"/>
      <c r="CO47" s="569"/>
      <c r="CP47" s="569"/>
      <c r="CQ47" s="570"/>
      <c r="CR47" s="571">
        <v>184899</v>
      </c>
      <c r="CS47" s="581"/>
      <c r="CT47" s="581"/>
      <c r="CU47" s="581"/>
      <c r="CV47" s="581"/>
      <c r="CW47" s="581"/>
      <c r="CX47" s="581"/>
      <c r="CY47" s="582"/>
      <c r="CZ47" s="574">
        <v>0.3</v>
      </c>
      <c r="DA47" s="583"/>
      <c r="DB47" s="583"/>
      <c r="DC47" s="584"/>
      <c r="DD47" s="577">
        <v>41139</v>
      </c>
      <c r="DE47" s="581"/>
      <c r="DF47" s="581"/>
      <c r="DG47" s="581"/>
      <c r="DH47" s="581"/>
      <c r="DI47" s="581"/>
      <c r="DJ47" s="581"/>
      <c r="DK47" s="582"/>
      <c r="DL47" s="578"/>
      <c r="DM47" s="579"/>
      <c r="DN47" s="579"/>
      <c r="DO47" s="579"/>
      <c r="DP47" s="579"/>
      <c r="DQ47" s="579"/>
      <c r="DR47" s="579"/>
      <c r="DS47" s="579"/>
      <c r="DT47" s="579"/>
      <c r="DU47" s="579"/>
      <c r="DV47" s="580"/>
      <c r="DW47" s="564"/>
      <c r="DX47" s="565"/>
      <c r="DY47" s="565"/>
      <c r="DZ47" s="565"/>
      <c r="EA47" s="565"/>
      <c r="EB47" s="565"/>
      <c r="EC47" s="566"/>
    </row>
    <row r="48" spans="2:133">
      <c r="B48" s="567" t="s">
        <v>562</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D48" s="595"/>
      <c r="CE48" s="596"/>
      <c r="CF48" s="568" t="s">
        <v>563</v>
      </c>
      <c r="CG48" s="569"/>
      <c r="CH48" s="569"/>
      <c r="CI48" s="569"/>
      <c r="CJ48" s="569"/>
      <c r="CK48" s="569"/>
      <c r="CL48" s="569"/>
      <c r="CM48" s="569"/>
      <c r="CN48" s="569"/>
      <c r="CO48" s="569"/>
      <c r="CP48" s="569"/>
      <c r="CQ48" s="570"/>
      <c r="CR48" s="571" t="s">
        <v>468</v>
      </c>
      <c r="CS48" s="572"/>
      <c r="CT48" s="572"/>
      <c r="CU48" s="572"/>
      <c r="CV48" s="572"/>
      <c r="CW48" s="572"/>
      <c r="CX48" s="572"/>
      <c r="CY48" s="573"/>
      <c r="CZ48" s="574" t="s">
        <v>468</v>
      </c>
      <c r="DA48" s="575"/>
      <c r="DB48" s="575"/>
      <c r="DC48" s="576"/>
      <c r="DD48" s="577" t="s">
        <v>468</v>
      </c>
      <c r="DE48" s="572"/>
      <c r="DF48" s="572"/>
      <c r="DG48" s="572"/>
      <c r="DH48" s="572"/>
      <c r="DI48" s="572"/>
      <c r="DJ48" s="572"/>
      <c r="DK48" s="573"/>
      <c r="DL48" s="578"/>
      <c r="DM48" s="579"/>
      <c r="DN48" s="579"/>
      <c r="DO48" s="579"/>
      <c r="DP48" s="579"/>
      <c r="DQ48" s="579"/>
      <c r="DR48" s="579"/>
      <c r="DS48" s="579"/>
      <c r="DT48" s="579"/>
      <c r="DU48" s="579"/>
      <c r="DV48" s="580"/>
      <c r="DW48" s="564"/>
      <c r="DX48" s="565"/>
      <c r="DY48" s="565"/>
      <c r="DZ48" s="565"/>
      <c r="EA48" s="565"/>
      <c r="EB48" s="565"/>
      <c r="EC48" s="566"/>
    </row>
    <row r="49" spans="2:133" ht="11.25" customHeight="1">
      <c r="B49" s="311"/>
      <c r="CD49" s="548" t="s">
        <v>564</v>
      </c>
      <c r="CE49" s="549"/>
      <c r="CF49" s="549"/>
      <c r="CG49" s="549"/>
      <c r="CH49" s="549"/>
      <c r="CI49" s="549"/>
      <c r="CJ49" s="549"/>
      <c r="CK49" s="549"/>
      <c r="CL49" s="549"/>
      <c r="CM49" s="549"/>
      <c r="CN49" s="549"/>
      <c r="CO49" s="549"/>
      <c r="CP49" s="549"/>
      <c r="CQ49" s="550"/>
      <c r="CR49" s="551">
        <v>71960873</v>
      </c>
      <c r="CS49" s="552"/>
      <c r="CT49" s="552"/>
      <c r="CU49" s="552"/>
      <c r="CV49" s="552"/>
      <c r="CW49" s="552"/>
      <c r="CX49" s="552"/>
      <c r="CY49" s="553"/>
      <c r="CZ49" s="554">
        <v>100</v>
      </c>
      <c r="DA49" s="555"/>
      <c r="DB49" s="555"/>
      <c r="DC49" s="556"/>
      <c r="DD49" s="557">
        <v>39025087</v>
      </c>
      <c r="DE49" s="552"/>
      <c r="DF49" s="552"/>
      <c r="DG49" s="552"/>
      <c r="DH49" s="552"/>
      <c r="DI49" s="552"/>
      <c r="DJ49" s="552"/>
      <c r="DK49" s="553"/>
      <c r="DL49" s="558"/>
      <c r="DM49" s="559"/>
      <c r="DN49" s="559"/>
      <c r="DO49" s="559"/>
      <c r="DP49" s="559"/>
      <c r="DQ49" s="559"/>
      <c r="DR49" s="559"/>
      <c r="DS49" s="559"/>
      <c r="DT49" s="559"/>
      <c r="DU49" s="559"/>
      <c r="DV49" s="560"/>
      <c r="DW49" s="561"/>
      <c r="DX49" s="562"/>
      <c r="DY49" s="562"/>
      <c r="DZ49" s="562"/>
      <c r="EA49" s="562"/>
      <c r="EB49" s="562"/>
      <c r="EC49" s="563"/>
    </row>
    <row r="50" spans="2:133" hidden="1">
      <c r="B50" s="311"/>
    </row>
  </sheetData>
  <sheetProtection algorithmName="SHA-512" hashValue="y2EwfTYyjjRzqEiJ46UoLH+wwX4yOijTKGX9OIj/9is7CRjeF3JFInwKL9mpgVUjbnkx+Ha8eaiDd/ID6Z+qWw==" saltValue="H8eI76oYfji9nTR1c1WNd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4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33" customWidth="1"/>
    <col min="131" max="131" width="1.625" style="33" customWidth="1"/>
    <col min="132" max="132" width="9" style="33" hidden="1" customWidth="1"/>
    <col min="133" max="16384" width="9" style="33" hidden="1"/>
  </cols>
  <sheetData>
    <row r="1" spans="1:131" ht="11.25" customHeight="1">
      <c r="A1" s="36"/>
      <c r="B1" s="36"/>
      <c r="C1" s="36"/>
      <c r="D1" s="36"/>
      <c r="E1" s="36"/>
      <c r="F1" s="36"/>
      <c r="G1" s="36"/>
      <c r="H1" s="36"/>
      <c r="I1" s="36"/>
      <c r="J1" s="36"/>
      <c r="K1" s="36"/>
      <c r="L1" s="36"/>
      <c r="M1" s="36"/>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63"/>
      <c r="DR1" s="63"/>
      <c r="DS1" s="63"/>
      <c r="DT1" s="63"/>
      <c r="DU1" s="63"/>
      <c r="DV1" s="63"/>
      <c r="DW1" s="63"/>
      <c r="DX1" s="63"/>
      <c r="DY1" s="63"/>
      <c r="DZ1" s="63"/>
      <c r="EA1" s="35"/>
    </row>
    <row r="2" spans="1:131" ht="26.25" customHeight="1">
      <c r="A2" s="666" t="s">
        <v>265</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c r="AR2" s="666"/>
      <c r="AS2" s="666"/>
      <c r="AT2" s="666"/>
      <c r="AU2" s="666"/>
      <c r="AV2" s="666"/>
      <c r="AW2" s="666"/>
      <c r="AX2" s="666"/>
      <c r="AY2" s="666"/>
      <c r="AZ2" s="666"/>
      <c r="BA2" s="666"/>
      <c r="BB2" s="666"/>
      <c r="BC2" s="666"/>
      <c r="BD2" s="666"/>
      <c r="BE2" s="666"/>
      <c r="BF2" s="666"/>
      <c r="BG2" s="666"/>
      <c r="BH2" s="666"/>
      <c r="BI2" s="666"/>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667" t="s">
        <v>268</v>
      </c>
      <c r="DK2" s="668"/>
      <c r="DL2" s="668"/>
      <c r="DM2" s="668"/>
      <c r="DN2" s="668"/>
      <c r="DO2" s="669"/>
      <c r="DP2" s="37"/>
      <c r="DQ2" s="667" t="s">
        <v>255</v>
      </c>
      <c r="DR2" s="668"/>
      <c r="DS2" s="668"/>
      <c r="DT2" s="668"/>
      <c r="DU2" s="668"/>
      <c r="DV2" s="668"/>
      <c r="DW2" s="668"/>
      <c r="DX2" s="668"/>
      <c r="DY2" s="668"/>
      <c r="DZ2" s="669"/>
      <c r="EA2" s="35"/>
    </row>
    <row r="3" spans="1:131" ht="11.2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5"/>
    </row>
    <row r="4" spans="1:131" s="34" customFormat="1" ht="26.25" customHeight="1">
      <c r="A4" s="670" t="s">
        <v>330</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43"/>
      <c r="BA4" s="43"/>
      <c r="BB4" s="43"/>
      <c r="BC4" s="43"/>
      <c r="BD4" s="43"/>
      <c r="BE4" s="54"/>
      <c r="BF4" s="54"/>
      <c r="BG4" s="54"/>
      <c r="BH4" s="54"/>
      <c r="BI4" s="54"/>
      <c r="BJ4" s="54"/>
      <c r="BK4" s="54"/>
      <c r="BL4" s="54"/>
      <c r="BM4" s="54"/>
      <c r="BN4" s="54"/>
      <c r="BO4" s="54"/>
      <c r="BP4" s="54"/>
      <c r="BQ4" s="671" t="s">
        <v>331</v>
      </c>
      <c r="BR4" s="671"/>
      <c r="BS4" s="671"/>
      <c r="BT4" s="671"/>
      <c r="BU4" s="671"/>
      <c r="BV4" s="671"/>
      <c r="BW4" s="671"/>
      <c r="BX4" s="671"/>
      <c r="BY4" s="671"/>
      <c r="BZ4" s="671"/>
      <c r="CA4" s="671"/>
      <c r="CB4" s="671"/>
      <c r="CC4" s="671"/>
      <c r="CD4" s="671"/>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54"/>
    </row>
    <row r="5" spans="1:131" s="34" customFormat="1" ht="26.25" customHeight="1">
      <c r="A5" s="694" t="s">
        <v>332</v>
      </c>
      <c r="B5" s="695"/>
      <c r="C5" s="695"/>
      <c r="D5" s="695"/>
      <c r="E5" s="695"/>
      <c r="F5" s="695"/>
      <c r="G5" s="695"/>
      <c r="H5" s="695"/>
      <c r="I5" s="695"/>
      <c r="J5" s="695"/>
      <c r="K5" s="695"/>
      <c r="L5" s="695"/>
      <c r="M5" s="695"/>
      <c r="N5" s="695"/>
      <c r="O5" s="695"/>
      <c r="P5" s="696"/>
      <c r="Q5" s="688" t="s">
        <v>162</v>
      </c>
      <c r="R5" s="689"/>
      <c r="S5" s="689"/>
      <c r="T5" s="689"/>
      <c r="U5" s="700"/>
      <c r="V5" s="688" t="s">
        <v>334</v>
      </c>
      <c r="W5" s="689"/>
      <c r="X5" s="689"/>
      <c r="Y5" s="689"/>
      <c r="Z5" s="700"/>
      <c r="AA5" s="688" t="s">
        <v>335</v>
      </c>
      <c r="AB5" s="689"/>
      <c r="AC5" s="689"/>
      <c r="AD5" s="689"/>
      <c r="AE5" s="689"/>
      <c r="AF5" s="978" t="s">
        <v>160</v>
      </c>
      <c r="AG5" s="689"/>
      <c r="AH5" s="689"/>
      <c r="AI5" s="689"/>
      <c r="AJ5" s="690"/>
      <c r="AK5" s="689" t="s">
        <v>139</v>
      </c>
      <c r="AL5" s="689"/>
      <c r="AM5" s="689"/>
      <c r="AN5" s="689"/>
      <c r="AO5" s="700"/>
      <c r="AP5" s="688" t="s">
        <v>336</v>
      </c>
      <c r="AQ5" s="689"/>
      <c r="AR5" s="689"/>
      <c r="AS5" s="689"/>
      <c r="AT5" s="700"/>
      <c r="AU5" s="688" t="s">
        <v>338</v>
      </c>
      <c r="AV5" s="689"/>
      <c r="AW5" s="689"/>
      <c r="AX5" s="689"/>
      <c r="AY5" s="690"/>
      <c r="AZ5" s="43"/>
      <c r="BA5" s="43"/>
      <c r="BB5" s="43"/>
      <c r="BC5" s="43"/>
      <c r="BD5" s="43"/>
      <c r="BE5" s="54"/>
      <c r="BF5" s="54"/>
      <c r="BG5" s="54"/>
      <c r="BH5" s="54"/>
      <c r="BI5" s="54"/>
      <c r="BJ5" s="54"/>
      <c r="BK5" s="54"/>
      <c r="BL5" s="54"/>
      <c r="BM5" s="54"/>
      <c r="BN5" s="54"/>
      <c r="BO5" s="54"/>
      <c r="BP5" s="54"/>
      <c r="BQ5" s="694" t="s">
        <v>148</v>
      </c>
      <c r="BR5" s="695"/>
      <c r="BS5" s="695"/>
      <c r="BT5" s="695"/>
      <c r="BU5" s="695"/>
      <c r="BV5" s="695"/>
      <c r="BW5" s="695"/>
      <c r="BX5" s="695"/>
      <c r="BY5" s="695"/>
      <c r="BZ5" s="695"/>
      <c r="CA5" s="695"/>
      <c r="CB5" s="695"/>
      <c r="CC5" s="695"/>
      <c r="CD5" s="695"/>
      <c r="CE5" s="695"/>
      <c r="CF5" s="695"/>
      <c r="CG5" s="696"/>
      <c r="CH5" s="688" t="s">
        <v>302</v>
      </c>
      <c r="CI5" s="689"/>
      <c r="CJ5" s="689"/>
      <c r="CK5" s="689"/>
      <c r="CL5" s="700"/>
      <c r="CM5" s="688" t="s">
        <v>277</v>
      </c>
      <c r="CN5" s="689"/>
      <c r="CO5" s="689"/>
      <c r="CP5" s="689"/>
      <c r="CQ5" s="700"/>
      <c r="CR5" s="688" t="s">
        <v>217</v>
      </c>
      <c r="CS5" s="689"/>
      <c r="CT5" s="689"/>
      <c r="CU5" s="689"/>
      <c r="CV5" s="700"/>
      <c r="CW5" s="688" t="s">
        <v>55</v>
      </c>
      <c r="CX5" s="689"/>
      <c r="CY5" s="689"/>
      <c r="CZ5" s="689"/>
      <c r="DA5" s="700"/>
      <c r="DB5" s="688" t="s">
        <v>341</v>
      </c>
      <c r="DC5" s="689"/>
      <c r="DD5" s="689"/>
      <c r="DE5" s="689"/>
      <c r="DF5" s="700"/>
      <c r="DG5" s="702" t="s">
        <v>215</v>
      </c>
      <c r="DH5" s="703"/>
      <c r="DI5" s="703"/>
      <c r="DJ5" s="703"/>
      <c r="DK5" s="704"/>
      <c r="DL5" s="702" t="s">
        <v>343</v>
      </c>
      <c r="DM5" s="703"/>
      <c r="DN5" s="703"/>
      <c r="DO5" s="703"/>
      <c r="DP5" s="704"/>
      <c r="DQ5" s="688" t="s">
        <v>345</v>
      </c>
      <c r="DR5" s="689"/>
      <c r="DS5" s="689"/>
      <c r="DT5" s="689"/>
      <c r="DU5" s="700"/>
      <c r="DV5" s="688" t="s">
        <v>338</v>
      </c>
      <c r="DW5" s="689"/>
      <c r="DX5" s="689"/>
      <c r="DY5" s="689"/>
      <c r="DZ5" s="690"/>
      <c r="EA5" s="54"/>
    </row>
    <row r="6" spans="1:131" s="34" customFormat="1" ht="26.25" customHeight="1">
      <c r="A6" s="697"/>
      <c r="B6" s="698"/>
      <c r="C6" s="698"/>
      <c r="D6" s="698"/>
      <c r="E6" s="698"/>
      <c r="F6" s="698"/>
      <c r="G6" s="698"/>
      <c r="H6" s="698"/>
      <c r="I6" s="698"/>
      <c r="J6" s="698"/>
      <c r="K6" s="698"/>
      <c r="L6" s="698"/>
      <c r="M6" s="698"/>
      <c r="N6" s="698"/>
      <c r="O6" s="698"/>
      <c r="P6" s="699"/>
      <c r="Q6" s="691"/>
      <c r="R6" s="692"/>
      <c r="S6" s="692"/>
      <c r="T6" s="692"/>
      <c r="U6" s="701"/>
      <c r="V6" s="691"/>
      <c r="W6" s="692"/>
      <c r="X6" s="692"/>
      <c r="Y6" s="692"/>
      <c r="Z6" s="701"/>
      <c r="AA6" s="691"/>
      <c r="AB6" s="692"/>
      <c r="AC6" s="692"/>
      <c r="AD6" s="692"/>
      <c r="AE6" s="692"/>
      <c r="AF6" s="979"/>
      <c r="AG6" s="692"/>
      <c r="AH6" s="692"/>
      <c r="AI6" s="692"/>
      <c r="AJ6" s="693"/>
      <c r="AK6" s="692"/>
      <c r="AL6" s="692"/>
      <c r="AM6" s="692"/>
      <c r="AN6" s="692"/>
      <c r="AO6" s="701"/>
      <c r="AP6" s="691"/>
      <c r="AQ6" s="692"/>
      <c r="AR6" s="692"/>
      <c r="AS6" s="692"/>
      <c r="AT6" s="701"/>
      <c r="AU6" s="691"/>
      <c r="AV6" s="692"/>
      <c r="AW6" s="692"/>
      <c r="AX6" s="692"/>
      <c r="AY6" s="693"/>
      <c r="AZ6" s="43"/>
      <c r="BA6" s="43"/>
      <c r="BB6" s="43"/>
      <c r="BC6" s="43"/>
      <c r="BD6" s="43"/>
      <c r="BE6" s="54"/>
      <c r="BF6" s="54"/>
      <c r="BG6" s="54"/>
      <c r="BH6" s="54"/>
      <c r="BI6" s="54"/>
      <c r="BJ6" s="54"/>
      <c r="BK6" s="54"/>
      <c r="BL6" s="54"/>
      <c r="BM6" s="54"/>
      <c r="BN6" s="54"/>
      <c r="BO6" s="54"/>
      <c r="BP6" s="54"/>
      <c r="BQ6" s="697"/>
      <c r="BR6" s="698"/>
      <c r="BS6" s="698"/>
      <c r="BT6" s="698"/>
      <c r="BU6" s="698"/>
      <c r="BV6" s="698"/>
      <c r="BW6" s="698"/>
      <c r="BX6" s="698"/>
      <c r="BY6" s="698"/>
      <c r="BZ6" s="698"/>
      <c r="CA6" s="698"/>
      <c r="CB6" s="698"/>
      <c r="CC6" s="698"/>
      <c r="CD6" s="698"/>
      <c r="CE6" s="698"/>
      <c r="CF6" s="698"/>
      <c r="CG6" s="699"/>
      <c r="CH6" s="691"/>
      <c r="CI6" s="692"/>
      <c r="CJ6" s="692"/>
      <c r="CK6" s="692"/>
      <c r="CL6" s="701"/>
      <c r="CM6" s="691"/>
      <c r="CN6" s="692"/>
      <c r="CO6" s="692"/>
      <c r="CP6" s="692"/>
      <c r="CQ6" s="701"/>
      <c r="CR6" s="691"/>
      <c r="CS6" s="692"/>
      <c r="CT6" s="692"/>
      <c r="CU6" s="692"/>
      <c r="CV6" s="701"/>
      <c r="CW6" s="691"/>
      <c r="CX6" s="692"/>
      <c r="CY6" s="692"/>
      <c r="CZ6" s="692"/>
      <c r="DA6" s="701"/>
      <c r="DB6" s="691"/>
      <c r="DC6" s="692"/>
      <c r="DD6" s="692"/>
      <c r="DE6" s="692"/>
      <c r="DF6" s="701"/>
      <c r="DG6" s="705"/>
      <c r="DH6" s="706"/>
      <c r="DI6" s="706"/>
      <c r="DJ6" s="706"/>
      <c r="DK6" s="707"/>
      <c r="DL6" s="705"/>
      <c r="DM6" s="706"/>
      <c r="DN6" s="706"/>
      <c r="DO6" s="706"/>
      <c r="DP6" s="707"/>
      <c r="DQ6" s="691"/>
      <c r="DR6" s="692"/>
      <c r="DS6" s="692"/>
      <c r="DT6" s="692"/>
      <c r="DU6" s="701"/>
      <c r="DV6" s="691"/>
      <c r="DW6" s="692"/>
      <c r="DX6" s="692"/>
      <c r="DY6" s="692"/>
      <c r="DZ6" s="693"/>
      <c r="EA6" s="54"/>
    </row>
    <row r="7" spans="1:131" s="34" customFormat="1" ht="26.25" customHeight="1">
      <c r="A7" s="38">
        <v>1</v>
      </c>
      <c r="B7" s="672" t="s">
        <v>346</v>
      </c>
      <c r="C7" s="673"/>
      <c r="D7" s="673"/>
      <c r="E7" s="673"/>
      <c r="F7" s="673"/>
      <c r="G7" s="673"/>
      <c r="H7" s="673"/>
      <c r="I7" s="673"/>
      <c r="J7" s="673"/>
      <c r="K7" s="673"/>
      <c r="L7" s="673"/>
      <c r="M7" s="673"/>
      <c r="N7" s="673"/>
      <c r="O7" s="673"/>
      <c r="P7" s="674"/>
      <c r="Q7" s="675">
        <v>75943</v>
      </c>
      <c r="R7" s="676"/>
      <c r="S7" s="676"/>
      <c r="T7" s="676"/>
      <c r="U7" s="676"/>
      <c r="V7" s="676">
        <v>71970</v>
      </c>
      <c r="W7" s="676"/>
      <c r="X7" s="676"/>
      <c r="Y7" s="676"/>
      <c r="Z7" s="676"/>
      <c r="AA7" s="676">
        <v>3973</v>
      </c>
      <c r="AB7" s="676"/>
      <c r="AC7" s="676"/>
      <c r="AD7" s="676"/>
      <c r="AE7" s="677"/>
      <c r="AF7" s="678">
        <v>2544</v>
      </c>
      <c r="AG7" s="679"/>
      <c r="AH7" s="679"/>
      <c r="AI7" s="679"/>
      <c r="AJ7" s="680"/>
      <c r="AK7" s="681">
        <v>2973</v>
      </c>
      <c r="AL7" s="676"/>
      <c r="AM7" s="676"/>
      <c r="AN7" s="676"/>
      <c r="AO7" s="676"/>
      <c r="AP7" s="676">
        <v>56173</v>
      </c>
      <c r="AQ7" s="676"/>
      <c r="AR7" s="676"/>
      <c r="AS7" s="676"/>
      <c r="AT7" s="676"/>
      <c r="AU7" s="682"/>
      <c r="AV7" s="682"/>
      <c r="AW7" s="682"/>
      <c r="AX7" s="682"/>
      <c r="AY7" s="683"/>
      <c r="AZ7" s="43"/>
      <c r="BA7" s="43"/>
      <c r="BB7" s="43"/>
      <c r="BC7" s="43"/>
      <c r="BD7" s="43"/>
      <c r="BE7" s="54"/>
      <c r="BF7" s="54"/>
      <c r="BG7" s="54"/>
      <c r="BH7" s="54"/>
      <c r="BI7" s="54"/>
      <c r="BJ7" s="54"/>
      <c r="BK7" s="54"/>
      <c r="BL7" s="54"/>
      <c r="BM7" s="54"/>
      <c r="BN7" s="54"/>
      <c r="BO7" s="54"/>
      <c r="BP7" s="54"/>
      <c r="BQ7" s="38">
        <v>1</v>
      </c>
      <c r="BR7" s="58"/>
      <c r="BS7" s="672" t="s">
        <v>13</v>
      </c>
      <c r="BT7" s="673"/>
      <c r="BU7" s="673"/>
      <c r="BV7" s="673"/>
      <c r="BW7" s="673"/>
      <c r="BX7" s="673"/>
      <c r="BY7" s="673"/>
      <c r="BZ7" s="673"/>
      <c r="CA7" s="673"/>
      <c r="CB7" s="673"/>
      <c r="CC7" s="673"/>
      <c r="CD7" s="673"/>
      <c r="CE7" s="673"/>
      <c r="CF7" s="673"/>
      <c r="CG7" s="674"/>
      <c r="CH7" s="684">
        <v>4</v>
      </c>
      <c r="CI7" s="685"/>
      <c r="CJ7" s="685"/>
      <c r="CK7" s="685"/>
      <c r="CL7" s="686"/>
      <c r="CM7" s="684">
        <v>116</v>
      </c>
      <c r="CN7" s="685"/>
      <c r="CO7" s="685"/>
      <c r="CP7" s="685"/>
      <c r="CQ7" s="686"/>
      <c r="CR7" s="684">
        <v>30</v>
      </c>
      <c r="CS7" s="685"/>
      <c r="CT7" s="685"/>
      <c r="CU7" s="685"/>
      <c r="CV7" s="686"/>
      <c r="CW7" s="684">
        <v>1</v>
      </c>
      <c r="CX7" s="685"/>
      <c r="CY7" s="685"/>
      <c r="CZ7" s="685"/>
      <c r="DA7" s="686"/>
      <c r="DB7" s="684" t="s">
        <v>181</v>
      </c>
      <c r="DC7" s="685"/>
      <c r="DD7" s="685"/>
      <c r="DE7" s="685"/>
      <c r="DF7" s="686"/>
      <c r="DG7" s="684" t="s">
        <v>181</v>
      </c>
      <c r="DH7" s="685"/>
      <c r="DI7" s="685"/>
      <c r="DJ7" s="685"/>
      <c r="DK7" s="686"/>
      <c r="DL7" s="684" t="s">
        <v>181</v>
      </c>
      <c r="DM7" s="685"/>
      <c r="DN7" s="685"/>
      <c r="DO7" s="685"/>
      <c r="DP7" s="686"/>
      <c r="DQ7" s="684" t="s">
        <v>181</v>
      </c>
      <c r="DR7" s="685"/>
      <c r="DS7" s="685"/>
      <c r="DT7" s="685"/>
      <c r="DU7" s="686"/>
      <c r="DV7" s="672"/>
      <c r="DW7" s="673"/>
      <c r="DX7" s="673"/>
      <c r="DY7" s="673"/>
      <c r="DZ7" s="687"/>
      <c r="EA7" s="54"/>
    </row>
    <row r="8" spans="1:131" s="34" customFormat="1" ht="26.25" customHeight="1">
      <c r="A8" s="39">
        <v>2</v>
      </c>
      <c r="B8" s="708"/>
      <c r="C8" s="709"/>
      <c r="D8" s="709"/>
      <c r="E8" s="709"/>
      <c r="F8" s="709"/>
      <c r="G8" s="709"/>
      <c r="H8" s="709"/>
      <c r="I8" s="709"/>
      <c r="J8" s="709"/>
      <c r="K8" s="709"/>
      <c r="L8" s="709"/>
      <c r="M8" s="709"/>
      <c r="N8" s="709"/>
      <c r="O8" s="709"/>
      <c r="P8" s="710"/>
      <c r="Q8" s="711"/>
      <c r="R8" s="712"/>
      <c r="S8" s="712"/>
      <c r="T8" s="712"/>
      <c r="U8" s="712"/>
      <c r="V8" s="712"/>
      <c r="W8" s="712"/>
      <c r="X8" s="712"/>
      <c r="Y8" s="712"/>
      <c r="Z8" s="712"/>
      <c r="AA8" s="712"/>
      <c r="AB8" s="712"/>
      <c r="AC8" s="712"/>
      <c r="AD8" s="712"/>
      <c r="AE8" s="713"/>
      <c r="AF8" s="714"/>
      <c r="AG8" s="715"/>
      <c r="AH8" s="715"/>
      <c r="AI8" s="715"/>
      <c r="AJ8" s="716"/>
      <c r="AK8" s="717"/>
      <c r="AL8" s="712"/>
      <c r="AM8" s="712"/>
      <c r="AN8" s="712"/>
      <c r="AO8" s="712"/>
      <c r="AP8" s="712"/>
      <c r="AQ8" s="712"/>
      <c r="AR8" s="712"/>
      <c r="AS8" s="712"/>
      <c r="AT8" s="712"/>
      <c r="AU8" s="718"/>
      <c r="AV8" s="718"/>
      <c r="AW8" s="718"/>
      <c r="AX8" s="718"/>
      <c r="AY8" s="719"/>
      <c r="AZ8" s="43"/>
      <c r="BA8" s="43"/>
      <c r="BB8" s="43"/>
      <c r="BC8" s="43"/>
      <c r="BD8" s="43"/>
      <c r="BE8" s="54"/>
      <c r="BF8" s="54"/>
      <c r="BG8" s="54"/>
      <c r="BH8" s="54"/>
      <c r="BI8" s="54"/>
      <c r="BJ8" s="54"/>
      <c r="BK8" s="54"/>
      <c r="BL8" s="54"/>
      <c r="BM8" s="54"/>
      <c r="BN8" s="54"/>
      <c r="BO8" s="54"/>
      <c r="BP8" s="54"/>
      <c r="BQ8" s="39">
        <v>2</v>
      </c>
      <c r="BR8" s="59"/>
      <c r="BS8" s="708" t="s">
        <v>438</v>
      </c>
      <c r="BT8" s="709"/>
      <c r="BU8" s="709"/>
      <c r="BV8" s="709"/>
      <c r="BW8" s="709"/>
      <c r="BX8" s="709"/>
      <c r="BY8" s="709"/>
      <c r="BZ8" s="709"/>
      <c r="CA8" s="709"/>
      <c r="CB8" s="709"/>
      <c r="CC8" s="709"/>
      <c r="CD8" s="709"/>
      <c r="CE8" s="709"/>
      <c r="CF8" s="709"/>
      <c r="CG8" s="710"/>
      <c r="CH8" s="720">
        <v>-3</v>
      </c>
      <c r="CI8" s="715"/>
      <c r="CJ8" s="715"/>
      <c r="CK8" s="715"/>
      <c r="CL8" s="721"/>
      <c r="CM8" s="720">
        <v>35</v>
      </c>
      <c r="CN8" s="715"/>
      <c r="CO8" s="715"/>
      <c r="CP8" s="715"/>
      <c r="CQ8" s="721"/>
      <c r="CR8" s="720">
        <v>19</v>
      </c>
      <c r="CS8" s="715"/>
      <c r="CT8" s="715"/>
      <c r="CU8" s="715"/>
      <c r="CV8" s="721"/>
      <c r="CW8" s="720" t="s">
        <v>181</v>
      </c>
      <c r="CX8" s="715"/>
      <c r="CY8" s="715"/>
      <c r="CZ8" s="715"/>
      <c r="DA8" s="721"/>
      <c r="DB8" s="720" t="s">
        <v>181</v>
      </c>
      <c r="DC8" s="715"/>
      <c r="DD8" s="715"/>
      <c r="DE8" s="715"/>
      <c r="DF8" s="721"/>
      <c r="DG8" s="720" t="s">
        <v>181</v>
      </c>
      <c r="DH8" s="715"/>
      <c r="DI8" s="715"/>
      <c r="DJ8" s="715"/>
      <c r="DK8" s="721"/>
      <c r="DL8" s="720" t="s">
        <v>181</v>
      </c>
      <c r="DM8" s="715"/>
      <c r="DN8" s="715"/>
      <c r="DO8" s="715"/>
      <c r="DP8" s="721"/>
      <c r="DQ8" s="720" t="s">
        <v>181</v>
      </c>
      <c r="DR8" s="715"/>
      <c r="DS8" s="715"/>
      <c r="DT8" s="715"/>
      <c r="DU8" s="721"/>
      <c r="DV8" s="708"/>
      <c r="DW8" s="709"/>
      <c r="DX8" s="709"/>
      <c r="DY8" s="709"/>
      <c r="DZ8" s="722"/>
      <c r="EA8" s="54"/>
    </row>
    <row r="9" spans="1:131" s="34" customFormat="1" ht="26.25" customHeight="1">
      <c r="A9" s="39">
        <v>3</v>
      </c>
      <c r="B9" s="708"/>
      <c r="C9" s="709"/>
      <c r="D9" s="709"/>
      <c r="E9" s="709"/>
      <c r="F9" s="709"/>
      <c r="G9" s="709"/>
      <c r="H9" s="709"/>
      <c r="I9" s="709"/>
      <c r="J9" s="709"/>
      <c r="K9" s="709"/>
      <c r="L9" s="709"/>
      <c r="M9" s="709"/>
      <c r="N9" s="709"/>
      <c r="O9" s="709"/>
      <c r="P9" s="710"/>
      <c r="Q9" s="711"/>
      <c r="R9" s="712"/>
      <c r="S9" s="712"/>
      <c r="T9" s="712"/>
      <c r="U9" s="712"/>
      <c r="V9" s="712"/>
      <c r="W9" s="712"/>
      <c r="X9" s="712"/>
      <c r="Y9" s="712"/>
      <c r="Z9" s="712"/>
      <c r="AA9" s="712"/>
      <c r="AB9" s="712"/>
      <c r="AC9" s="712"/>
      <c r="AD9" s="712"/>
      <c r="AE9" s="713"/>
      <c r="AF9" s="714"/>
      <c r="AG9" s="715"/>
      <c r="AH9" s="715"/>
      <c r="AI9" s="715"/>
      <c r="AJ9" s="716"/>
      <c r="AK9" s="717"/>
      <c r="AL9" s="712"/>
      <c r="AM9" s="712"/>
      <c r="AN9" s="712"/>
      <c r="AO9" s="712"/>
      <c r="AP9" s="712"/>
      <c r="AQ9" s="712"/>
      <c r="AR9" s="712"/>
      <c r="AS9" s="712"/>
      <c r="AT9" s="712"/>
      <c r="AU9" s="718"/>
      <c r="AV9" s="718"/>
      <c r="AW9" s="718"/>
      <c r="AX9" s="718"/>
      <c r="AY9" s="719"/>
      <c r="AZ9" s="43"/>
      <c r="BA9" s="43"/>
      <c r="BB9" s="43"/>
      <c r="BC9" s="43"/>
      <c r="BD9" s="43"/>
      <c r="BE9" s="54"/>
      <c r="BF9" s="54"/>
      <c r="BG9" s="54"/>
      <c r="BH9" s="54"/>
      <c r="BI9" s="54"/>
      <c r="BJ9" s="54"/>
      <c r="BK9" s="54"/>
      <c r="BL9" s="54"/>
      <c r="BM9" s="54"/>
      <c r="BN9" s="54"/>
      <c r="BO9" s="54"/>
      <c r="BP9" s="54"/>
      <c r="BQ9" s="39">
        <v>3</v>
      </c>
      <c r="BR9" s="59"/>
      <c r="BS9" s="708" t="s">
        <v>38</v>
      </c>
      <c r="BT9" s="709"/>
      <c r="BU9" s="709"/>
      <c r="BV9" s="709"/>
      <c r="BW9" s="709"/>
      <c r="BX9" s="709"/>
      <c r="BY9" s="709"/>
      <c r="BZ9" s="709"/>
      <c r="CA9" s="709"/>
      <c r="CB9" s="709"/>
      <c r="CC9" s="709"/>
      <c r="CD9" s="709"/>
      <c r="CE9" s="709"/>
      <c r="CF9" s="709"/>
      <c r="CG9" s="710"/>
      <c r="CH9" s="720">
        <v>10</v>
      </c>
      <c r="CI9" s="715"/>
      <c r="CJ9" s="715"/>
      <c r="CK9" s="715"/>
      <c r="CL9" s="721"/>
      <c r="CM9" s="720">
        <v>13</v>
      </c>
      <c r="CN9" s="715"/>
      <c r="CO9" s="715"/>
      <c r="CP9" s="715"/>
      <c r="CQ9" s="721"/>
      <c r="CR9" s="720">
        <v>65</v>
      </c>
      <c r="CS9" s="715"/>
      <c r="CT9" s="715"/>
      <c r="CU9" s="715"/>
      <c r="CV9" s="721"/>
      <c r="CW9" s="720" t="s">
        <v>181</v>
      </c>
      <c r="CX9" s="715"/>
      <c r="CY9" s="715"/>
      <c r="CZ9" s="715"/>
      <c r="DA9" s="721"/>
      <c r="DB9" s="720" t="s">
        <v>181</v>
      </c>
      <c r="DC9" s="715"/>
      <c r="DD9" s="715"/>
      <c r="DE9" s="715"/>
      <c r="DF9" s="721"/>
      <c r="DG9" s="720" t="s">
        <v>181</v>
      </c>
      <c r="DH9" s="715"/>
      <c r="DI9" s="715"/>
      <c r="DJ9" s="715"/>
      <c r="DK9" s="721"/>
      <c r="DL9" s="720" t="s">
        <v>181</v>
      </c>
      <c r="DM9" s="715"/>
      <c r="DN9" s="715"/>
      <c r="DO9" s="715"/>
      <c r="DP9" s="721"/>
      <c r="DQ9" s="720" t="s">
        <v>181</v>
      </c>
      <c r="DR9" s="715"/>
      <c r="DS9" s="715"/>
      <c r="DT9" s="715"/>
      <c r="DU9" s="721"/>
      <c r="DV9" s="708"/>
      <c r="DW9" s="709"/>
      <c r="DX9" s="709"/>
      <c r="DY9" s="709"/>
      <c r="DZ9" s="722"/>
      <c r="EA9" s="54"/>
    </row>
    <row r="10" spans="1:131" s="34" customFormat="1" ht="26.25" customHeight="1">
      <c r="A10" s="39">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43"/>
      <c r="BA10" s="43"/>
      <c r="BB10" s="43"/>
      <c r="BC10" s="43"/>
      <c r="BD10" s="43"/>
      <c r="BE10" s="54"/>
      <c r="BF10" s="54"/>
      <c r="BG10" s="54"/>
      <c r="BH10" s="54"/>
      <c r="BI10" s="54"/>
      <c r="BJ10" s="54"/>
      <c r="BK10" s="54"/>
      <c r="BL10" s="54"/>
      <c r="BM10" s="54"/>
      <c r="BN10" s="54"/>
      <c r="BO10" s="54"/>
      <c r="BP10" s="54"/>
      <c r="BQ10" s="39">
        <v>4</v>
      </c>
      <c r="BR10" s="59"/>
      <c r="BS10" s="708" t="s">
        <v>439</v>
      </c>
      <c r="BT10" s="709"/>
      <c r="BU10" s="709"/>
      <c r="BV10" s="709"/>
      <c r="BW10" s="709"/>
      <c r="BX10" s="709"/>
      <c r="BY10" s="709"/>
      <c r="BZ10" s="709"/>
      <c r="CA10" s="709"/>
      <c r="CB10" s="709"/>
      <c r="CC10" s="709"/>
      <c r="CD10" s="709"/>
      <c r="CE10" s="709"/>
      <c r="CF10" s="709"/>
      <c r="CG10" s="710"/>
      <c r="CH10" s="720">
        <v>15</v>
      </c>
      <c r="CI10" s="715"/>
      <c r="CJ10" s="715"/>
      <c r="CK10" s="715"/>
      <c r="CL10" s="721"/>
      <c r="CM10" s="720">
        <v>36</v>
      </c>
      <c r="CN10" s="715"/>
      <c r="CO10" s="715"/>
      <c r="CP10" s="715"/>
      <c r="CQ10" s="721"/>
      <c r="CR10" s="720">
        <v>6</v>
      </c>
      <c r="CS10" s="715"/>
      <c r="CT10" s="715"/>
      <c r="CU10" s="715"/>
      <c r="CV10" s="721"/>
      <c r="CW10" s="720" t="s">
        <v>181</v>
      </c>
      <c r="CX10" s="715"/>
      <c r="CY10" s="715"/>
      <c r="CZ10" s="715"/>
      <c r="DA10" s="721"/>
      <c r="DB10" s="720" t="s">
        <v>181</v>
      </c>
      <c r="DC10" s="715"/>
      <c r="DD10" s="715"/>
      <c r="DE10" s="715"/>
      <c r="DF10" s="721"/>
      <c r="DG10" s="720" t="s">
        <v>181</v>
      </c>
      <c r="DH10" s="715"/>
      <c r="DI10" s="715"/>
      <c r="DJ10" s="715"/>
      <c r="DK10" s="721"/>
      <c r="DL10" s="720" t="s">
        <v>181</v>
      </c>
      <c r="DM10" s="715"/>
      <c r="DN10" s="715"/>
      <c r="DO10" s="715"/>
      <c r="DP10" s="721"/>
      <c r="DQ10" s="720" t="s">
        <v>181</v>
      </c>
      <c r="DR10" s="715"/>
      <c r="DS10" s="715"/>
      <c r="DT10" s="715"/>
      <c r="DU10" s="721"/>
      <c r="DV10" s="708"/>
      <c r="DW10" s="709"/>
      <c r="DX10" s="709"/>
      <c r="DY10" s="709"/>
      <c r="DZ10" s="722"/>
      <c r="EA10" s="54"/>
    </row>
    <row r="11" spans="1:131" s="34" customFormat="1" ht="26.25" customHeight="1">
      <c r="A11" s="39">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43"/>
      <c r="BA11" s="43"/>
      <c r="BB11" s="43"/>
      <c r="BC11" s="43"/>
      <c r="BD11" s="43"/>
      <c r="BE11" s="54"/>
      <c r="BF11" s="54"/>
      <c r="BG11" s="54"/>
      <c r="BH11" s="54"/>
      <c r="BI11" s="54"/>
      <c r="BJ11" s="54"/>
      <c r="BK11" s="54"/>
      <c r="BL11" s="54"/>
      <c r="BM11" s="54"/>
      <c r="BN11" s="54"/>
      <c r="BO11" s="54"/>
      <c r="BP11" s="54"/>
      <c r="BQ11" s="39">
        <v>5</v>
      </c>
      <c r="BR11" s="59"/>
      <c r="BS11" s="708" t="s">
        <v>440</v>
      </c>
      <c r="BT11" s="709"/>
      <c r="BU11" s="709"/>
      <c r="BV11" s="709"/>
      <c r="BW11" s="709"/>
      <c r="BX11" s="709"/>
      <c r="BY11" s="709"/>
      <c r="BZ11" s="709"/>
      <c r="CA11" s="709"/>
      <c r="CB11" s="709"/>
      <c r="CC11" s="709"/>
      <c r="CD11" s="709"/>
      <c r="CE11" s="709"/>
      <c r="CF11" s="709"/>
      <c r="CG11" s="710"/>
      <c r="CH11" s="720">
        <v>1</v>
      </c>
      <c r="CI11" s="715"/>
      <c r="CJ11" s="715"/>
      <c r="CK11" s="715"/>
      <c r="CL11" s="721"/>
      <c r="CM11" s="720">
        <v>18</v>
      </c>
      <c r="CN11" s="715"/>
      <c r="CO11" s="715"/>
      <c r="CP11" s="715"/>
      <c r="CQ11" s="721"/>
      <c r="CR11" s="720">
        <v>6</v>
      </c>
      <c r="CS11" s="715"/>
      <c r="CT11" s="715"/>
      <c r="CU11" s="715"/>
      <c r="CV11" s="721"/>
      <c r="CW11" s="720" t="s">
        <v>181</v>
      </c>
      <c r="CX11" s="715"/>
      <c r="CY11" s="715"/>
      <c r="CZ11" s="715"/>
      <c r="DA11" s="721"/>
      <c r="DB11" s="720" t="s">
        <v>181</v>
      </c>
      <c r="DC11" s="715"/>
      <c r="DD11" s="715"/>
      <c r="DE11" s="715"/>
      <c r="DF11" s="721"/>
      <c r="DG11" s="720" t="s">
        <v>181</v>
      </c>
      <c r="DH11" s="715"/>
      <c r="DI11" s="715"/>
      <c r="DJ11" s="715"/>
      <c r="DK11" s="721"/>
      <c r="DL11" s="720" t="s">
        <v>181</v>
      </c>
      <c r="DM11" s="715"/>
      <c r="DN11" s="715"/>
      <c r="DO11" s="715"/>
      <c r="DP11" s="721"/>
      <c r="DQ11" s="720" t="s">
        <v>181</v>
      </c>
      <c r="DR11" s="715"/>
      <c r="DS11" s="715"/>
      <c r="DT11" s="715"/>
      <c r="DU11" s="721"/>
      <c r="DV11" s="708"/>
      <c r="DW11" s="709"/>
      <c r="DX11" s="709"/>
      <c r="DY11" s="709"/>
      <c r="DZ11" s="722"/>
      <c r="EA11" s="54"/>
    </row>
    <row r="12" spans="1:131" s="34" customFormat="1" ht="26.25" customHeight="1">
      <c r="A12" s="39">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43"/>
      <c r="BA12" s="43"/>
      <c r="BB12" s="43"/>
      <c r="BC12" s="43"/>
      <c r="BD12" s="43"/>
      <c r="BE12" s="54"/>
      <c r="BF12" s="54"/>
      <c r="BG12" s="54"/>
      <c r="BH12" s="54"/>
      <c r="BI12" s="54"/>
      <c r="BJ12" s="54"/>
      <c r="BK12" s="54"/>
      <c r="BL12" s="54"/>
      <c r="BM12" s="54"/>
      <c r="BN12" s="54"/>
      <c r="BO12" s="54"/>
      <c r="BP12" s="54"/>
      <c r="BQ12" s="39">
        <v>6</v>
      </c>
      <c r="BR12" s="59"/>
      <c r="BS12" s="708" t="s">
        <v>441</v>
      </c>
      <c r="BT12" s="709"/>
      <c r="BU12" s="709"/>
      <c r="BV12" s="709"/>
      <c r="BW12" s="709"/>
      <c r="BX12" s="709"/>
      <c r="BY12" s="709"/>
      <c r="BZ12" s="709"/>
      <c r="CA12" s="709"/>
      <c r="CB12" s="709"/>
      <c r="CC12" s="709"/>
      <c r="CD12" s="709"/>
      <c r="CE12" s="709"/>
      <c r="CF12" s="709"/>
      <c r="CG12" s="710"/>
      <c r="CH12" s="720">
        <v>2</v>
      </c>
      <c r="CI12" s="715"/>
      <c r="CJ12" s="715"/>
      <c r="CK12" s="715"/>
      <c r="CL12" s="721"/>
      <c r="CM12" s="720">
        <v>306</v>
      </c>
      <c r="CN12" s="715"/>
      <c r="CO12" s="715"/>
      <c r="CP12" s="715"/>
      <c r="CQ12" s="721"/>
      <c r="CR12" s="720">
        <v>6</v>
      </c>
      <c r="CS12" s="715"/>
      <c r="CT12" s="715"/>
      <c r="CU12" s="715"/>
      <c r="CV12" s="721"/>
      <c r="CW12" s="720" t="s">
        <v>181</v>
      </c>
      <c r="CX12" s="715"/>
      <c r="CY12" s="715"/>
      <c r="CZ12" s="715"/>
      <c r="DA12" s="721"/>
      <c r="DB12" s="720">
        <v>774</v>
      </c>
      <c r="DC12" s="715"/>
      <c r="DD12" s="715"/>
      <c r="DE12" s="715"/>
      <c r="DF12" s="721"/>
      <c r="DG12" s="720">
        <v>217</v>
      </c>
      <c r="DH12" s="715"/>
      <c r="DI12" s="715"/>
      <c r="DJ12" s="715"/>
      <c r="DK12" s="721"/>
      <c r="DL12" s="720" t="s">
        <v>181</v>
      </c>
      <c r="DM12" s="715"/>
      <c r="DN12" s="715"/>
      <c r="DO12" s="715"/>
      <c r="DP12" s="721"/>
      <c r="DQ12" s="720" t="s">
        <v>181</v>
      </c>
      <c r="DR12" s="715"/>
      <c r="DS12" s="715"/>
      <c r="DT12" s="715"/>
      <c r="DU12" s="721"/>
      <c r="DV12" s="708"/>
      <c r="DW12" s="709"/>
      <c r="DX12" s="709"/>
      <c r="DY12" s="709"/>
      <c r="DZ12" s="722"/>
      <c r="EA12" s="54"/>
    </row>
    <row r="13" spans="1:131" s="34" customFormat="1" ht="26.25" customHeight="1">
      <c r="A13" s="39">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43"/>
      <c r="BA13" s="43"/>
      <c r="BB13" s="43"/>
      <c r="BC13" s="43"/>
      <c r="BD13" s="43"/>
      <c r="BE13" s="54"/>
      <c r="BF13" s="54"/>
      <c r="BG13" s="54"/>
      <c r="BH13" s="54"/>
      <c r="BI13" s="54"/>
      <c r="BJ13" s="54"/>
      <c r="BK13" s="54"/>
      <c r="BL13" s="54"/>
      <c r="BM13" s="54"/>
      <c r="BN13" s="54"/>
      <c r="BO13" s="54"/>
      <c r="BP13" s="54"/>
      <c r="BQ13" s="39">
        <v>7</v>
      </c>
      <c r="BR13" s="59"/>
      <c r="BS13" s="708" t="s">
        <v>234</v>
      </c>
      <c r="BT13" s="709"/>
      <c r="BU13" s="709"/>
      <c r="BV13" s="709"/>
      <c r="BW13" s="709"/>
      <c r="BX13" s="709"/>
      <c r="BY13" s="709"/>
      <c r="BZ13" s="709"/>
      <c r="CA13" s="709"/>
      <c r="CB13" s="709"/>
      <c r="CC13" s="709"/>
      <c r="CD13" s="709"/>
      <c r="CE13" s="709"/>
      <c r="CF13" s="709"/>
      <c r="CG13" s="710"/>
      <c r="CH13" s="720">
        <v>-2</v>
      </c>
      <c r="CI13" s="715"/>
      <c r="CJ13" s="715"/>
      <c r="CK13" s="715"/>
      <c r="CL13" s="721"/>
      <c r="CM13" s="720">
        <v>32</v>
      </c>
      <c r="CN13" s="715"/>
      <c r="CO13" s="715"/>
      <c r="CP13" s="715"/>
      <c r="CQ13" s="721"/>
      <c r="CR13" s="720">
        <v>60</v>
      </c>
      <c r="CS13" s="715"/>
      <c r="CT13" s="715"/>
      <c r="CU13" s="715"/>
      <c r="CV13" s="721"/>
      <c r="CW13" s="720" t="s">
        <v>181</v>
      </c>
      <c r="CX13" s="715"/>
      <c r="CY13" s="715"/>
      <c r="CZ13" s="715"/>
      <c r="DA13" s="721"/>
      <c r="DB13" s="720" t="s">
        <v>181</v>
      </c>
      <c r="DC13" s="715"/>
      <c r="DD13" s="715"/>
      <c r="DE13" s="715"/>
      <c r="DF13" s="721"/>
      <c r="DG13" s="720" t="s">
        <v>181</v>
      </c>
      <c r="DH13" s="715"/>
      <c r="DI13" s="715"/>
      <c r="DJ13" s="715"/>
      <c r="DK13" s="721"/>
      <c r="DL13" s="720" t="s">
        <v>181</v>
      </c>
      <c r="DM13" s="715"/>
      <c r="DN13" s="715"/>
      <c r="DO13" s="715"/>
      <c r="DP13" s="721"/>
      <c r="DQ13" s="720" t="s">
        <v>181</v>
      </c>
      <c r="DR13" s="715"/>
      <c r="DS13" s="715"/>
      <c r="DT13" s="715"/>
      <c r="DU13" s="721"/>
      <c r="DV13" s="708"/>
      <c r="DW13" s="709"/>
      <c r="DX13" s="709"/>
      <c r="DY13" s="709"/>
      <c r="DZ13" s="722"/>
      <c r="EA13" s="54"/>
    </row>
    <row r="14" spans="1:131" s="34" customFormat="1" ht="26.25" customHeight="1">
      <c r="A14" s="39">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43"/>
      <c r="BA14" s="43"/>
      <c r="BB14" s="43"/>
      <c r="BC14" s="43"/>
      <c r="BD14" s="43"/>
      <c r="BE14" s="54"/>
      <c r="BF14" s="54"/>
      <c r="BG14" s="54"/>
      <c r="BH14" s="54"/>
      <c r="BI14" s="54"/>
      <c r="BJ14" s="54"/>
      <c r="BK14" s="54"/>
      <c r="BL14" s="54"/>
      <c r="BM14" s="54"/>
      <c r="BN14" s="54"/>
      <c r="BO14" s="54"/>
      <c r="BP14" s="54"/>
      <c r="BQ14" s="39">
        <v>8</v>
      </c>
      <c r="BR14" s="59"/>
      <c r="BS14" s="708" t="s">
        <v>442</v>
      </c>
      <c r="BT14" s="709"/>
      <c r="BU14" s="709"/>
      <c r="BV14" s="709"/>
      <c r="BW14" s="709"/>
      <c r="BX14" s="709"/>
      <c r="BY14" s="709"/>
      <c r="BZ14" s="709"/>
      <c r="CA14" s="709"/>
      <c r="CB14" s="709"/>
      <c r="CC14" s="709"/>
      <c r="CD14" s="709"/>
      <c r="CE14" s="709"/>
      <c r="CF14" s="709"/>
      <c r="CG14" s="710"/>
      <c r="CH14" s="720">
        <v>-10</v>
      </c>
      <c r="CI14" s="715"/>
      <c r="CJ14" s="715"/>
      <c r="CK14" s="715"/>
      <c r="CL14" s="721"/>
      <c r="CM14" s="720">
        <v>134</v>
      </c>
      <c r="CN14" s="715"/>
      <c r="CO14" s="715"/>
      <c r="CP14" s="715"/>
      <c r="CQ14" s="721"/>
      <c r="CR14" s="720">
        <v>100</v>
      </c>
      <c r="CS14" s="715"/>
      <c r="CT14" s="715"/>
      <c r="CU14" s="715"/>
      <c r="CV14" s="721"/>
      <c r="CW14" s="720">
        <v>0</v>
      </c>
      <c r="CX14" s="715"/>
      <c r="CY14" s="715"/>
      <c r="CZ14" s="715"/>
      <c r="DA14" s="721"/>
      <c r="DB14" s="720" t="s">
        <v>181</v>
      </c>
      <c r="DC14" s="715"/>
      <c r="DD14" s="715"/>
      <c r="DE14" s="715"/>
      <c r="DF14" s="721"/>
      <c r="DG14" s="720" t="s">
        <v>181</v>
      </c>
      <c r="DH14" s="715"/>
      <c r="DI14" s="715"/>
      <c r="DJ14" s="715"/>
      <c r="DK14" s="721"/>
      <c r="DL14" s="720" t="s">
        <v>181</v>
      </c>
      <c r="DM14" s="715"/>
      <c r="DN14" s="715"/>
      <c r="DO14" s="715"/>
      <c r="DP14" s="721"/>
      <c r="DQ14" s="720" t="s">
        <v>181</v>
      </c>
      <c r="DR14" s="715"/>
      <c r="DS14" s="715"/>
      <c r="DT14" s="715"/>
      <c r="DU14" s="721"/>
      <c r="DV14" s="708"/>
      <c r="DW14" s="709"/>
      <c r="DX14" s="709"/>
      <c r="DY14" s="709"/>
      <c r="DZ14" s="722"/>
      <c r="EA14" s="54"/>
    </row>
    <row r="15" spans="1:131" s="34" customFormat="1" ht="26.25" customHeight="1">
      <c r="A15" s="39">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43"/>
      <c r="BA15" s="43"/>
      <c r="BB15" s="43"/>
      <c r="BC15" s="43"/>
      <c r="BD15" s="43"/>
      <c r="BE15" s="54"/>
      <c r="BF15" s="54"/>
      <c r="BG15" s="54"/>
      <c r="BH15" s="54"/>
      <c r="BI15" s="54"/>
      <c r="BJ15" s="54"/>
      <c r="BK15" s="54"/>
      <c r="BL15" s="54"/>
      <c r="BM15" s="54"/>
      <c r="BN15" s="54"/>
      <c r="BO15" s="54"/>
      <c r="BP15" s="54"/>
      <c r="BQ15" s="39">
        <v>9</v>
      </c>
      <c r="BR15" s="59"/>
      <c r="BS15" s="708" t="s">
        <v>443</v>
      </c>
      <c r="BT15" s="709"/>
      <c r="BU15" s="709"/>
      <c r="BV15" s="709"/>
      <c r="BW15" s="709"/>
      <c r="BX15" s="709"/>
      <c r="BY15" s="709"/>
      <c r="BZ15" s="709"/>
      <c r="CA15" s="709"/>
      <c r="CB15" s="709"/>
      <c r="CC15" s="709"/>
      <c r="CD15" s="709"/>
      <c r="CE15" s="709"/>
      <c r="CF15" s="709"/>
      <c r="CG15" s="710"/>
      <c r="CH15" s="720">
        <v>-34</v>
      </c>
      <c r="CI15" s="715"/>
      <c r="CJ15" s="715"/>
      <c r="CK15" s="715"/>
      <c r="CL15" s="721"/>
      <c r="CM15" s="720">
        <v>16</v>
      </c>
      <c r="CN15" s="715"/>
      <c r="CO15" s="715"/>
      <c r="CP15" s="715"/>
      <c r="CQ15" s="721"/>
      <c r="CR15" s="720">
        <v>28</v>
      </c>
      <c r="CS15" s="715"/>
      <c r="CT15" s="715"/>
      <c r="CU15" s="715"/>
      <c r="CV15" s="721"/>
      <c r="CW15" s="720" t="s">
        <v>181</v>
      </c>
      <c r="CX15" s="715"/>
      <c r="CY15" s="715"/>
      <c r="CZ15" s="715"/>
      <c r="DA15" s="721"/>
      <c r="DB15" s="720" t="s">
        <v>181</v>
      </c>
      <c r="DC15" s="715"/>
      <c r="DD15" s="715"/>
      <c r="DE15" s="715"/>
      <c r="DF15" s="721"/>
      <c r="DG15" s="720" t="s">
        <v>181</v>
      </c>
      <c r="DH15" s="715"/>
      <c r="DI15" s="715"/>
      <c r="DJ15" s="715"/>
      <c r="DK15" s="721"/>
      <c r="DL15" s="720" t="s">
        <v>181</v>
      </c>
      <c r="DM15" s="715"/>
      <c r="DN15" s="715"/>
      <c r="DO15" s="715"/>
      <c r="DP15" s="721"/>
      <c r="DQ15" s="720" t="s">
        <v>181</v>
      </c>
      <c r="DR15" s="715"/>
      <c r="DS15" s="715"/>
      <c r="DT15" s="715"/>
      <c r="DU15" s="721"/>
      <c r="DV15" s="708"/>
      <c r="DW15" s="709"/>
      <c r="DX15" s="709"/>
      <c r="DY15" s="709"/>
      <c r="DZ15" s="722"/>
      <c r="EA15" s="54"/>
    </row>
    <row r="16" spans="1:131" s="34" customFormat="1" ht="26.25" customHeight="1">
      <c r="A16" s="39">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43"/>
      <c r="BA16" s="43"/>
      <c r="BB16" s="43"/>
      <c r="BC16" s="43"/>
      <c r="BD16" s="43"/>
      <c r="BE16" s="54"/>
      <c r="BF16" s="54"/>
      <c r="BG16" s="54"/>
      <c r="BH16" s="54"/>
      <c r="BI16" s="54"/>
      <c r="BJ16" s="54"/>
      <c r="BK16" s="54"/>
      <c r="BL16" s="54"/>
      <c r="BM16" s="54"/>
      <c r="BN16" s="54"/>
      <c r="BO16" s="54"/>
      <c r="BP16" s="54"/>
      <c r="BQ16" s="39">
        <v>10</v>
      </c>
      <c r="BR16" s="59"/>
      <c r="BS16" s="708" t="s">
        <v>444</v>
      </c>
      <c r="BT16" s="709"/>
      <c r="BU16" s="709"/>
      <c r="BV16" s="709"/>
      <c r="BW16" s="709"/>
      <c r="BX16" s="709"/>
      <c r="BY16" s="709"/>
      <c r="BZ16" s="709"/>
      <c r="CA16" s="709"/>
      <c r="CB16" s="709"/>
      <c r="CC16" s="709"/>
      <c r="CD16" s="709"/>
      <c r="CE16" s="709"/>
      <c r="CF16" s="709"/>
      <c r="CG16" s="710"/>
      <c r="CH16" s="720">
        <v>3</v>
      </c>
      <c r="CI16" s="715"/>
      <c r="CJ16" s="715"/>
      <c r="CK16" s="715"/>
      <c r="CL16" s="721"/>
      <c r="CM16" s="720">
        <v>9</v>
      </c>
      <c r="CN16" s="715"/>
      <c r="CO16" s="715"/>
      <c r="CP16" s="715"/>
      <c r="CQ16" s="721"/>
      <c r="CR16" s="720">
        <v>12</v>
      </c>
      <c r="CS16" s="715"/>
      <c r="CT16" s="715"/>
      <c r="CU16" s="715"/>
      <c r="CV16" s="721"/>
      <c r="CW16" s="720" t="s">
        <v>181</v>
      </c>
      <c r="CX16" s="715"/>
      <c r="CY16" s="715"/>
      <c r="CZ16" s="715"/>
      <c r="DA16" s="721"/>
      <c r="DB16" s="720" t="s">
        <v>181</v>
      </c>
      <c r="DC16" s="715"/>
      <c r="DD16" s="715"/>
      <c r="DE16" s="715"/>
      <c r="DF16" s="721"/>
      <c r="DG16" s="720" t="s">
        <v>181</v>
      </c>
      <c r="DH16" s="715"/>
      <c r="DI16" s="715"/>
      <c r="DJ16" s="715"/>
      <c r="DK16" s="721"/>
      <c r="DL16" s="720" t="s">
        <v>181</v>
      </c>
      <c r="DM16" s="715"/>
      <c r="DN16" s="715"/>
      <c r="DO16" s="715"/>
      <c r="DP16" s="721"/>
      <c r="DQ16" s="720" t="s">
        <v>181</v>
      </c>
      <c r="DR16" s="715"/>
      <c r="DS16" s="715"/>
      <c r="DT16" s="715"/>
      <c r="DU16" s="721"/>
      <c r="DV16" s="708"/>
      <c r="DW16" s="709"/>
      <c r="DX16" s="709"/>
      <c r="DY16" s="709"/>
      <c r="DZ16" s="722"/>
      <c r="EA16" s="54"/>
    </row>
    <row r="17" spans="1:131" s="34" customFormat="1" ht="26.25" customHeight="1">
      <c r="A17" s="39">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43"/>
      <c r="BA17" s="43"/>
      <c r="BB17" s="43"/>
      <c r="BC17" s="43"/>
      <c r="BD17" s="43"/>
      <c r="BE17" s="54"/>
      <c r="BF17" s="54"/>
      <c r="BG17" s="54"/>
      <c r="BH17" s="54"/>
      <c r="BI17" s="54"/>
      <c r="BJ17" s="54"/>
      <c r="BK17" s="54"/>
      <c r="BL17" s="54"/>
      <c r="BM17" s="54"/>
      <c r="BN17" s="54"/>
      <c r="BO17" s="54"/>
      <c r="BP17" s="54"/>
      <c r="BQ17" s="39">
        <v>11</v>
      </c>
      <c r="BR17" s="59"/>
      <c r="BS17" s="708" t="s">
        <v>445</v>
      </c>
      <c r="BT17" s="709"/>
      <c r="BU17" s="709"/>
      <c r="BV17" s="709"/>
      <c r="BW17" s="709"/>
      <c r="BX17" s="709"/>
      <c r="BY17" s="709"/>
      <c r="BZ17" s="709"/>
      <c r="CA17" s="709"/>
      <c r="CB17" s="709"/>
      <c r="CC17" s="709"/>
      <c r="CD17" s="709"/>
      <c r="CE17" s="709"/>
      <c r="CF17" s="709"/>
      <c r="CG17" s="710"/>
      <c r="CH17" s="720">
        <v>-24</v>
      </c>
      <c r="CI17" s="715"/>
      <c r="CJ17" s="715"/>
      <c r="CK17" s="715"/>
      <c r="CL17" s="721"/>
      <c r="CM17" s="720">
        <v>398</v>
      </c>
      <c r="CN17" s="715"/>
      <c r="CO17" s="715"/>
      <c r="CP17" s="715"/>
      <c r="CQ17" s="721"/>
      <c r="CR17" s="720">
        <v>30</v>
      </c>
      <c r="CS17" s="715"/>
      <c r="CT17" s="715"/>
      <c r="CU17" s="715"/>
      <c r="CV17" s="721"/>
      <c r="CW17" s="720">
        <v>230</v>
      </c>
      <c r="CX17" s="715"/>
      <c r="CY17" s="715"/>
      <c r="CZ17" s="715"/>
      <c r="DA17" s="721"/>
      <c r="DB17" s="720" t="s">
        <v>181</v>
      </c>
      <c r="DC17" s="715"/>
      <c r="DD17" s="715"/>
      <c r="DE17" s="715"/>
      <c r="DF17" s="721"/>
      <c r="DG17" s="720" t="s">
        <v>181</v>
      </c>
      <c r="DH17" s="715"/>
      <c r="DI17" s="715"/>
      <c r="DJ17" s="715"/>
      <c r="DK17" s="721"/>
      <c r="DL17" s="720" t="s">
        <v>181</v>
      </c>
      <c r="DM17" s="715"/>
      <c r="DN17" s="715"/>
      <c r="DO17" s="715"/>
      <c r="DP17" s="721"/>
      <c r="DQ17" s="720" t="s">
        <v>181</v>
      </c>
      <c r="DR17" s="715"/>
      <c r="DS17" s="715"/>
      <c r="DT17" s="715"/>
      <c r="DU17" s="721"/>
      <c r="DV17" s="708"/>
      <c r="DW17" s="709"/>
      <c r="DX17" s="709"/>
      <c r="DY17" s="709"/>
      <c r="DZ17" s="722"/>
      <c r="EA17" s="54"/>
    </row>
    <row r="18" spans="1:131" s="34" customFormat="1" ht="26.25" customHeight="1">
      <c r="A18" s="39">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43"/>
      <c r="BA18" s="43"/>
      <c r="BB18" s="43"/>
      <c r="BC18" s="43"/>
      <c r="BD18" s="43"/>
      <c r="BE18" s="54"/>
      <c r="BF18" s="54"/>
      <c r="BG18" s="54"/>
      <c r="BH18" s="54"/>
      <c r="BI18" s="54"/>
      <c r="BJ18" s="54"/>
      <c r="BK18" s="54"/>
      <c r="BL18" s="54"/>
      <c r="BM18" s="54"/>
      <c r="BN18" s="54"/>
      <c r="BO18" s="54"/>
      <c r="BP18" s="54"/>
      <c r="BQ18" s="39">
        <v>12</v>
      </c>
      <c r="BR18" s="59"/>
      <c r="BS18" s="708" t="s">
        <v>446</v>
      </c>
      <c r="BT18" s="709"/>
      <c r="BU18" s="709"/>
      <c r="BV18" s="709"/>
      <c r="BW18" s="709"/>
      <c r="BX18" s="709"/>
      <c r="BY18" s="709"/>
      <c r="BZ18" s="709"/>
      <c r="CA18" s="709"/>
      <c r="CB18" s="709"/>
      <c r="CC18" s="709"/>
      <c r="CD18" s="709"/>
      <c r="CE18" s="709"/>
      <c r="CF18" s="709"/>
      <c r="CG18" s="710"/>
      <c r="CH18" s="720">
        <v>28</v>
      </c>
      <c r="CI18" s="715"/>
      <c r="CJ18" s="715"/>
      <c r="CK18" s="715"/>
      <c r="CL18" s="721"/>
      <c r="CM18" s="720">
        <v>-11303</v>
      </c>
      <c r="CN18" s="715"/>
      <c r="CO18" s="715"/>
      <c r="CP18" s="715"/>
      <c r="CQ18" s="721"/>
      <c r="CR18" s="720">
        <v>1</v>
      </c>
      <c r="CS18" s="715"/>
      <c r="CT18" s="715"/>
      <c r="CU18" s="715"/>
      <c r="CV18" s="721"/>
      <c r="CW18" s="720" t="s">
        <v>181</v>
      </c>
      <c r="CX18" s="715"/>
      <c r="CY18" s="715"/>
      <c r="CZ18" s="715"/>
      <c r="DA18" s="721"/>
      <c r="DB18" s="720">
        <v>106</v>
      </c>
      <c r="DC18" s="715"/>
      <c r="DD18" s="715"/>
      <c r="DE18" s="715"/>
      <c r="DF18" s="721"/>
      <c r="DG18" s="720" t="s">
        <v>181</v>
      </c>
      <c r="DH18" s="715"/>
      <c r="DI18" s="715"/>
      <c r="DJ18" s="715"/>
      <c r="DK18" s="721"/>
      <c r="DL18" s="720" t="s">
        <v>181</v>
      </c>
      <c r="DM18" s="715"/>
      <c r="DN18" s="715"/>
      <c r="DO18" s="715"/>
      <c r="DP18" s="721"/>
      <c r="DQ18" s="720" t="s">
        <v>181</v>
      </c>
      <c r="DR18" s="715"/>
      <c r="DS18" s="715"/>
      <c r="DT18" s="715"/>
      <c r="DU18" s="721"/>
      <c r="DV18" s="708"/>
      <c r="DW18" s="709"/>
      <c r="DX18" s="709"/>
      <c r="DY18" s="709"/>
      <c r="DZ18" s="722"/>
      <c r="EA18" s="54"/>
    </row>
    <row r="19" spans="1:131" s="34" customFormat="1" ht="26.25" customHeight="1">
      <c r="A19" s="39">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43"/>
      <c r="BA19" s="43"/>
      <c r="BB19" s="43"/>
      <c r="BC19" s="43"/>
      <c r="BD19" s="43"/>
      <c r="BE19" s="54"/>
      <c r="BF19" s="54"/>
      <c r="BG19" s="54"/>
      <c r="BH19" s="54"/>
      <c r="BI19" s="54"/>
      <c r="BJ19" s="54"/>
      <c r="BK19" s="54"/>
      <c r="BL19" s="54"/>
      <c r="BM19" s="54"/>
      <c r="BN19" s="54"/>
      <c r="BO19" s="54"/>
      <c r="BP19" s="54"/>
      <c r="BQ19" s="39">
        <v>13</v>
      </c>
      <c r="BR19" s="59"/>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54"/>
    </row>
    <row r="20" spans="1:131" s="34" customFormat="1" ht="26.25" customHeight="1">
      <c r="A20" s="39">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43"/>
      <c r="BA20" s="43"/>
      <c r="BB20" s="43"/>
      <c r="BC20" s="43"/>
      <c r="BD20" s="43"/>
      <c r="BE20" s="54"/>
      <c r="BF20" s="54"/>
      <c r="BG20" s="54"/>
      <c r="BH20" s="54"/>
      <c r="BI20" s="54"/>
      <c r="BJ20" s="54"/>
      <c r="BK20" s="54"/>
      <c r="BL20" s="54"/>
      <c r="BM20" s="54"/>
      <c r="BN20" s="54"/>
      <c r="BO20" s="54"/>
      <c r="BP20" s="54"/>
      <c r="BQ20" s="39">
        <v>14</v>
      </c>
      <c r="BR20" s="59"/>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54"/>
    </row>
    <row r="21" spans="1:131" s="34" customFormat="1" ht="26.25" customHeight="1">
      <c r="A21" s="39">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43"/>
      <c r="BA21" s="43"/>
      <c r="BB21" s="43"/>
      <c r="BC21" s="43"/>
      <c r="BD21" s="43"/>
      <c r="BE21" s="54"/>
      <c r="BF21" s="54"/>
      <c r="BG21" s="54"/>
      <c r="BH21" s="54"/>
      <c r="BI21" s="54"/>
      <c r="BJ21" s="54"/>
      <c r="BK21" s="54"/>
      <c r="BL21" s="54"/>
      <c r="BM21" s="54"/>
      <c r="BN21" s="54"/>
      <c r="BO21" s="54"/>
      <c r="BP21" s="54"/>
      <c r="BQ21" s="39">
        <v>15</v>
      </c>
      <c r="BR21" s="59"/>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54"/>
    </row>
    <row r="22" spans="1:131" s="34" customFormat="1" ht="26.25" customHeight="1">
      <c r="A22" s="39">
        <v>16</v>
      </c>
      <c r="B22" s="708"/>
      <c r="C22" s="709"/>
      <c r="D22" s="709"/>
      <c r="E22" s="709"/>
      <c r="F22" s="709"/>
      <c r="G22" s="709"/>
      <c r="H22" s="709"/>
      <c r="I22" s="709"/>
      <c r="J22" s="709"/>
      <c r="K22" s="709"/>
      <c r="L22" s="709"/>
      <c r="M22" s="709"/>
      <c r="N22" s="709"/>
      <c r="O22" s="709"/>
      <c r="P22" s="710"/>
      <c r="Q22" s="740"/>
      <c r="R22" s="741"/>
      <c r="S22" s="741"/>
      <c r="T22" s="741"/>
      <c r="U22" s="741"/>
      <c r="V22" s="741"/>
      <c r="W22" s="741"/>
      <c r="X22" s="741"/>
      <c r="Y22" s="741"/>
      <c r="Z22" s="741"/>
      <c r="AA22" s="741"/>
      <c r="AB22" s="741"/>
      <c r="AC22" s="741"/>
      <c r="AD22" s="741"/>
      <c r="AE22" s="742"/>
      <c r="AF22" s="714"/>
      <c r="AG22" s="715"/>
      <c r="AH22" s="715"/>
      <c r="AI22" s="715"/>
      <c r="AJ22" s="716"/>
      <c r="AK22" s="743"/>
      <c r="AL22" s="741"/>
      <c r="AM22" s="741"/>
      <c r="AN22" s="741"/>
      <c r="AO22" s="741"/>
      <c r="AP22" s="741"/>
      <c r="AQ22" s="741"/>
      <c r="AR22" s="741"/>
      <c r="AS22" s="741"/>
      <c r="AT22" s="741"/>
      <c r="AU22" s="744"/>
      <c r="AV22" s="744"/>
      <c r="AW22" s="744"/>
      <c r="AX22" s="744"/>
      <c r="AY22" s="745"/>
      <c r="AZ22" s="723" t="s">
        <v>348</v>
      </c>
      <c r="BA22" s="723"/>
      <c r="BB22" s="723"/>
      <c r="BC22" s="723"/>
      <c r="BD22" s="724"/>
      <c r="BE22" s="54"/>
      <c r="BF22" s="54"/>
      <c r="BG22" s="54"/>
      <c r="BH22" s="54"/>
      <c r="BI22" s="54"/>
      <c r="BJ22" s="54"/>
      <c r="BK22" s="54"/>
      <c r="BL22" s="54"/>
      <c r="BM22" s="54"/>
      <c r="BN22" s="54"/>
      <c r="BO22" s="54"/>
      <c r="BP22" s="54"/>
      <c r="BQ22" s="39">
        <v>16</v>
      </c>
      <c r="BR22" s="59"/>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54"/>
    </row>
    <row r="23" spans="1:131" s="34" customFormat="1" ht="26.25" customHeight="1">
      <c r="A23" s="40" t="s">
        <v>225</v>
      </c>
      <c r="B23" s="725" t="s">
        <v>269</v>
      </c>
      <c r="C23" s="726"/>
      <c r="D23" s="726"/>
      <c r="E23" s="726"/>
      <c r="F23" s="726"/>
      <c r="G23" s="726"/>
      <c r="H23" s="726"/>
      <c r="I23" s="726"/>
      <c r="J23" s="726"/>
      <c r="K23" s="726"/>
      <c r="L23" s="726"/>
      <c r="M23" s="726"/>
      <c r="N23" s="726"/>
      <c r="O23" s="726"/>
      <c r="P23" s="727"/>
      <c r="Q23" s="728">
        <v>75943</v>
      </c>
      <c r="R23" s="729"/>
      <c r="S23" s="729"/>
      <c r="T23" s="729"/>
      <c r="U23" s="729"/>
      <c r="V23" s="729">
        <v>71970</v>
      </c>
      <c r="W23" s="729"/>
      <c r="X23" s="729"/>
      <c r="Y23" s="729"/>
      <c r="Z23" s="729"/>
      <c r="AA23" s="729">
        <v>3973</v>
      </c>
      <c r="AB23" s="729"/>
      <c r="AC23" s="729"/>
      <c r="AD23" s="729"/>
      <c r="AE23" s="730"/>
      <c r="AF23" s="731">
        <v>2544</v>
      </c>
      <c r="AG23" s="729"/>
      <c r="AH23" s="729"/>
      <c r="AI23" s="729"/>
      <c r="AJ23" s="732"/>
      <c r="AK23" s="733"/>
      <c r="AL23" s="734"/>
      <c r="AM23" s="734"/>
      <c r="AN23" s="734"/>
      <c r="AO23" s="734"/>
      <c r="AP23" s="729">
        <v>56173</v>
      </c>
      <c r="AQ23" s="729"/>
      <c r="AR23" s="729"/>
      <c r="AS23" s="729"/>
      <c r="AT23" s="729"/>
      <c r="AU23" s="735"/>
      <c r="AV23" s="735"/>
      <c r="AW23" s="735"/>
      <c r="AX23" s="735"/>
      <c r="AY23" s="736"/>
      <c r="AZ23" s="737" t="s">
        <v>181</v>
      </c>
      <c r="BA23" s="738"/>
      <c r="BB23" s="738"/>
      <c r="BC23" s="738"/>
      <c r="BD23" s="739"/>
      <c r="BE23" s="54"/>
      <c r="BF23" s="54"/>
      <c r="BG23" s="54"/>
      <c r="BH23" s="54"/>
      <c r="BI23" s="54"/>
      <c r="BJ23" s="54"/>
      <c r="BK23" s="54"/>
      <c r="BL23" s="54"/>
      <c r="BM23" s="54"/>
      <c r="BN23" s="54"/>
      <c r="BO23" s="54"/>
      <c r="BP23" s="54"/>
      <c r="BQ23" s="39">
        <v>17</v>
      </c>
      <c r="BR23" s="59"/>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54"/>
    </row>
    <row r="24" spans="1:131" s="34" customFormat="1" ht="26.25" customHeight="1">
      <c r="A24" s="746" t="s">
        <v>311</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43"/>
      <c r="BA24" s="43"/>
      <c r="BB24" s="43"/>
      <c r="BC24" s="43"/>
      <c r="BD24" s="43"/>
      <c r="BE24" s="54"/>
      <c r="BF24" s="54"/>
      <c r="BG24" s="54"/>
      <c r="BH24" s="54"/>
      <c r="BI24" s="54"/>
      <c r="BJ24" s="54"/>
      <c r="BK24" s="54"/>
      <c r="BL24" s="54"/>
      <c r="BM24" s="54"/>
      <c r="BN24" s="54"/>
      <c r="BO24" s="54"/>
      <c r="BP24" s="54"/>
      <c r="BQ24" s="39">
        <v>18</v>
      </c>
      <c r="BR24" s="59"/>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54"/>
    </row>
    <row r="25" spans="1:131" ht="26.25" customHeight="1">
      <c r="A25" s="670" t="s">
        <v>324</v>
      </c>
      <c r="B25" s="670"/>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c r="BA25" s="670"/>
      <c r="BB25" s="670"/>
      <c r="BC25" s="670"/>
      <c r="BD25" s="670"/>
      <c r="BE25" s="670"/>
      <c r="BF25" s="670"/>
      <c r="BG25" s="670"/>
      <c r="BH25" s="670"/>
      <c r="BI25" s="670"/>
      <c r="BJ25" s="43"/>
      <c r="BK25" s="43"/>
      <c r="BL25" s="43"/>
      <c r="BM25" s="43"/>
      <c r="BN25" s="43"/>
      <c r="BO25" s="42"/>
      <c r="BP25" s="42"/>
      <c r="BQ25" s="39">
        <v>19</v>
      </c>
      <c r="BR25" s="59"/>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35"/>
    </row>
    <row r="26" spans="1:131" ht="26.25" customHeight="1">
      <c r="A26" s="694" t="s">
        <v>332</v>
      </c>
      <c r="B26" s="695"/>
      <c r="C26" s="695"/>
      <c r="D26" s="695"/>
      <c r="E26" s="695"/>
      <c r="F26" s="695"/>
      <c r="G26" s="695"/>
      <c r="H26" s="695"/>
      <c r="I26" s="695"/>
      <c r="J26" s="695"/>
      <c r="K26" s="695"/>
      <c r="L26" s="695"/>
      <c r="M26" s="695"/>
      <c r="N26" s="695"/>
      <c r="O26" s="695"/>
      <c r="P26" s="696"/>
      <c r="Q26" s="688" t="s">
        <v>350</v>
      </c>
      <c r="R26" s="689"/>
      <c r="S26" s="689"/>
      <c r="T26" s="689"/>
      <c r="U26" s="700"/>
      <c r="V26" s="688" t="s">
        <v>351</v>
      </c>
      <c r="W26" s="689"/>
      <c r="X26" s="689"/>
      <c r="Y26" s="689"/>
      <c r="Z26" s="700"/>
      <c r="AA26" s="688" t="s">
        <v>352</v>
      </c>
      <c r="AB26" s="689"/>
      <c r="AC26" s="689"/>
      <c r="AD26" s="689"/>
      <c r="AE26" s="689"/>
      <c r="AF26" s="993" t="s">
        <v>222</v>
      </c>
      <c r="AG26" s="994"/>
      <c r="AH26" s="994"/>
      <c r="AI26" s="994"/>
      <c r="AJ26" s="995"/>
      <c r="AK26" s="689" t="s">
        <v>310</v>
      </c>
      <c r="AL26" s="689"/>
      <c r="AM26" s="689"/>
      <c r="AN26" s="689"/>
      <c r="AO26" s="700"/>
      <c r="AP26" s="688" t="s">
        <v>300</v>
      </c>
      <c r="AQ26" s="689"/>
      <c r="AR26" s="689"/>
      <c r="AS26" s="689"/>
      <c r="AT26" s="700"/>
      <c r="AU26" s="688" t="s">
        <v>353</v>
      </c>
      <c r="AV26" s="689"/>
      <c r="AW26" s="689"/>
      <c r="AX26" s="689"/>
      <c r="AY26" s="700"/>
      <c r="AZ26" s="688" t="s">
        <v>354</v>
      </c>
      <c r="BA26" s="689"/>
      <c r="BB26" s="689"/>
      <c r="BC26" s="689"/>
      <c r="BD26" s="700"/>
      <c r="BE26" s="688" t="s">
        <v>338</v>
      </c>
      <c r="BF26" s="689"/>
      <c r="BG26" s="689"/>
      <c r="BH26" s="689"/>
      <c r="BI26" s="690"/>
      <c r="BJ26" s="43"/>
      <c r="BK26" s="43"/>
      <c r="BL26" s="43"/>
      <c r="BM26" s="43"/>
      <c r="BN26" s="43"/>
      <c r="BO26" s="42"/>
      <c r="BP26" s="42"/>
      <c r="BQ26" s="39">
        <v>20</v>
      </c>
      <c r="BR26" s="59"/>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35"/>
    </row>
    <row r="27" spans="1:131" ht="26.25" customHeight="1">
      <c r="A27" s="697"/>
      <c r="B27" s="698"/>
      <c r="C27" s="698"/>
      <c r="D27" s="698"/>
      <c r="E27" s="698"/>
      <c r="F27" s="698"/>
      <c r="G27" s="698"/>
      <c r="H27" s="698"/>
      <c r="I27" s="698"/>
      <c r="J27" s="698"/>
      <c r="K27" s="698"/>
      <c r="L27" s="698"/>
      <c r="M27" s="698"/>
      <c r="N27" s="698"/>
      <c r="O27" s="698"/>
      <c r="P27" s="699"/>
      <c r="Q27" s="691"/>
      <c r="R27" s="692"/>
      <c r="S27" s="692"/>
      <c r="T27" s="692"/>
      <c r="U27" s="701"/>
      <c r="V27" s="691"/>
      <c r="W27" s="692"/>
      <c r="X27" s="692"/>
      <c r="Y27" s="692"/>
      <c r="Z27" s="701"/>
      <c r="AA27" s="691"/>
      <c r="AB27" s="692"/>
      <c r="AC27" s="692"/>
      <c r="AD27" s="692"/>
      <c r="AE27" s="692"/>
      <c r="AF27" s="996"/>
      <c r="AG27" s="997"/>
      <c r="AH27" s="997"/>
      <c r="AI27" s="997"/>
      <c r="AJ27" s="998"/>
      <c r="AK27" s="692"/>
      <c r="AL27" s="692"/>
      <c r="AM27" s="692"/>
      <c r="AN27" s="692"/>
      <c r="AO27" s="701"/>
      <c r="AP27" s="691"/>
      <c r="AQ27" s="692"/>
      <c r="AR27" s="692"/>
      <c r="AS27" s="692"/>
      <c r="AT27" s="701"/>
      <c r="AU27" s="691"/>
      <c r="AV27" s="692"/>
      <c r="AW27" s="692"/>
      <c r="AX27" s="692"/>
      <c r="AY27" s="701"/>
      <c r="AZ27" s="691"/>
      <c r="BA27" s="692"/>
      <c r="BB27" s="692"/>
      <c r="BC27" s="692"/>
      <c r="BD27" s="701"/>
      <c r="BE27" s="691"/>
      <c r="BF27" s="692"/>
      <c r="BG27" s="692"/>
      <c r="BH27" s="692"/>
      <c r="BI27" s="693"/>
      <c r="BJ27" s="43"/>
      <c r="BK27" s="43"/>
      <c r="BL27" s="43"/>
      <c r="BM27" s="43"/>
      <c r="BN27" s="43"/>
      <c r="BO27" s="42"/>
      <c r="BP27" s="42"/>
      <c r="BQ27" s="39">
        <v>21</v>
      </c>
      <c r="BR27" s="59"/>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35"/>
    </row>
    <row r="28" spans="1:131" ht="26.25" customHeight="1">
      <c r="A28" s="41">
        <v>1</v>
      </c>
      <c r="B28" s="672" t="s">
        <v>212</v>
      </c>
      <c r="C28" s="673"/>
      <c r="D28" s="673"/>
      <c r="E28" s="673"/>
      <c r="F28" s="673"/>
      <c r="G28" s="673"/>
      <c r="H28" s="673"/>
      <c r="I28" s="673"/>
      <c r="J28" s="673"/>
      <c r="K28" s="673"/>
      <c r="L28" s="673"/>
      <c r="M28" s="673"/>
      <c r="N28" s="673"/>
      <c r="O28" s="673"/>
      <c r="P28" s="674"/>
      <c r="Q28" s="747">
        <v>13633</v>
      </c>
      <c r="R28" s="748"/>
      <c r="S28" s="748"/>
      <c r="T28" s="748"/>
      <c r="U28" s="748"/>
      <c r="V28" s="748">
        <v>13212</v>
      </c>
      <c r="W28" s="748"/>
      <c r="X28" s="748"/>
      <c r="Y28" s="748"/>
      <c r="Z28" s="748"/>
      <c r="AA28" s="748">
        <v>421</v>
      </c>
      <c r="AB28" s="748"/>
      <c r="AC28" s="748"/>
      <c r="AD28" s="748"/>
      <c r="AE28" s="749"/>
      <c r="AF28" s="750">
        <v>421</v>
      </c>
      <c r="AG28" s="748"/>
      <c r="AH28" s="748"/>
      <c r="AI28" s="748"/>
      <c r="AJ28" s="751"/>
      <c r="AK28" s="752">
        <v>1402</v>
      </c>
      <c r="AL28" s="748"/>
      <c r="AM28" s="748"/>
      <c r="AN28" s="748"/>
      <c r="AO28" s="748"/>
      <c r="AP28" s="748" t="s">
        <v>181</v>
      </c>
      <c r="AQ28" s="748"/>
      <c r="AR28" s="748"/>
      <c r="AS28" s="748"/>
      <c r="AT28" s="748"/>
      <c r="AU28" s="748" t="s">
        <v>181</v>
      </c>
      <c r="AV28" s="748"/>
      <c r="AW28" s="748"/>
      <c r="AX28" s="748"/>
      <c r="AY28" s="748"/>
      <c r="AZ28" s="753" t="s">
        <v>181</v>
      </c>
      <c r="BA28" s="753"/>
      <c r="BB28" s="753"/>
      <c r="BC28" s="753"/>
      <c r="BD28" s="753"/>
      <c r="BE28" s="754"/>
      <c r="BF28" s="754"/>
      <c r="BG28" s="754"/>
      <c r="BH28" s="754"/>
      <c r="BI28" s="755"/>
      <c r="BJ28" s="43"/>
      <c r="BK28" s="43"/>
      <c r="BL28" s="43"/>
      <c r="BM28" s="43"/>
      <c r="BN28" s="43"/>
      <c r="BO28" s="42"/>
      <c r="BP28" s="42"/>
      <c r="BQ28" s="39">
        <v>22</v>
      </c>
      <c r="BR28" s="59"/>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35"/>
    </row>
    <row r="29" spans="1:131" ht="26.25" customHeight="1">
      <c r="A29" s="41">
        <v>2</v>
      </c>
      <c r="B29" s="708" t="s">
        <v>29</v>
      </c>
      <c r="C29" s="709"/>
      <c r="D29" s="709"/>
      <c r="E29" s="709"/>
      <c r="F29" s="709"/>
      <c r="G29" s="709"/>
      <c r="H29" s="709"/>
      <c r="I29" s="709"/>
      <c r="J29" s="709"/>
      <c r="K29" s="709"/>
      <c r="L29" s="709"/>
      <c r="M29" s="709"/>
      <c r="N29" s="709"/>
      <c r="O29" s="709"/>
      <c r="P29" s="710"/>
      <c r="Q29" s="711">
        <v>14626</v>
      </c>
      <c r="R29" s="712"/>
      <c r="S29" s="712"/>
      <c r="T29" s="712"/>
      <c r="U29" s="712"/>
      <c r="V29" s="712">
        <v>14436</v>
      </c>
      <c r="W29" s="712"/>
      <c r="X29" s="712"/>
      <c r="Y29" s="712"/>
      <c r="Z29" s="712"/>
      <c r="AA29" s="712">
        <v>190</v>
      </c>
      <c r="AB29" s="712"/>
      <c r="AC29" s="712"/>
      <c r="AD29" s="712"/>
      <c r="AE29" s="713"/>
      <c r="AF29" s="714">
        <v>190</v>
      </c>
      <c r="AG29" s="715"/>
      <c r="AH29" s="715"/>
      <c r="AI29" s="715"/>
      <c r="AJ29" s="716"/>
      <c r="AK29" s="717">
        <v>2339</v>
      </c>
      <c r="AL29" s="712"/>
      <c r="AM29" s="712"/>
      <c r="AN29" s="712"/>
      <c r="AO29" s="712"/>
      <c r="AP29" s="712" t="s">
        <v>181</v>
      </c>
      <c r="AQ29" s="712"/>
      <c r="AR29" s="712"/>
      <c r="AS29" s="712"/>
      <c r="AT29" s="712"/>
      <c r="AU29" s="712" t="s">
        <v>181</v>
      </c>
      <c r="AV29" s="712"/>
      <c r="AW29" s="712"/>
      <c r="AX29" s="712"/>
      <c r="AY29" s="712"/>
      <c r="AZ29" s="756" t="s">
        <v>181</v>
      </c>
      <c r="BA29" s="756"/>
      <c r="BB29" s="756"/>
      <c r="BC29" s="756"/>
      <c r="BD29" s="756"/>
      <c r="BE29" s="718"/>
      <c r="BF29" s="718"/>
      <c r="BG29" s="718"/>
      <c r="BH29" s="718"/>
      <c r="BI29" s="719"/>
      <c r="BJ29" s="43"/>
      <c r="BK29" s="43"/>
      <c r="BL29" s="43"/>
      <c r="BM29" s="43"/>
      <c r="BN29" s="43"/>
      <c r="BO29" s="42"/>
      <c r="BP29" s="42"/>
      <c r="BQ29" s="39">
        <v>23</v>
      </c>
      <c r="BR29" s="59"/>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35"/>
    </row>
    <row r="30" spans="1:131" ht="26.25" customHeight="1">
      <c r="A30" s="41">
        <v>3</v>
      </c>
      <c r="B30" s="708" t="s">
        <v>203</v>
      </c>
      <c r="C30" s="709"/>
      <c r="D30" s="709"/>
      <c r="E30" s="709"/>
      <c r="F30" s="709"/>
      <c r="G30" s="709"/>
      <c r="H30" s="709"/>
      <c r="I30" s="709"/>
      <c r="J30" s="709"/>
      <c r="K30" s="709"/>
      <c r="L30" s="709"/>
      <c r="M30" s="709"/>
      <c r="N30" s="709"/>
      <c r="O30" s="709"/>
      <c r="P30" s="710"/>
      <c r="Q30" s="711">
        <v>1693</v>
      </c>
      <c r="R30" s="712"/>
      <c r="S30" s="712"/>
      <c r="T30" s="712"/>
      <c r="U30" s="712"/>
      <c r="V30" s="712">
        <v>1690</v>
      </c>
      <c r="W30" s="712"/>
      <c r="X30" s="712"/>
      <c r="Y30" s="712"/>
      <c r="Z30" s="712"/>
      <c r="AA30" s="712">
        <v>3</v>
      </c>
      <c r="AB30" s="712"/>
      <c r="AC30" s="712"/>
      <c r="AD30" s="712"/>
      <c r="AE30" s="713"/>
      <c r="AF30" s="714">
        <v>3</v>
      </c>
      <c r="AG30" s="715"/>
      <c r="AH30" s="715"/>
      <c r="AI30" s="715"/>
      <c r="AJ30" s="716"/>
      <c r="AK30" s="717">
        <v>504</v>
      </c>
      <c r="AL30" s="712"/>
      <c r="AM30" s="712"/>
      <c r="AN30" s="712"/>
      <c r="AO30" s="712"/>
      <c r="AP30" s="712" t="s">
        <v>181</v>
      </c>
      <c r="AQ30" s="712"/>
      <c r="AR30" s="712"/>
      <c r="AS30" s="712"/>
      <c r="AT30" s="712"/>
      <c r="AU30" s="712" t="s">
        <v>181</v>
      </c>
      <c r="AV30" s="712"/>
      <c r="AW30" s="712"/>
      <c r="AX30" s="712"/>
      <c r="AY30" s="712"/>
      <c r="AZ30" s="756" t="s">
        <v>181</v>
      </c>
      <c r="BA30" s="756"/>
      <c r="BB30" s="756"/>
      <c r="BC30" s="756"/>
      <c r="BD30" s="756"/>
      <c r="BE30" s="718"/>
      <c r="BF30" s="718"/>
      <c r="BG30" s="718"/>
      <c r="BH30" s="718"/>
      <c r="BI30" s="719"/>
      <c r="BJ30" s="43"/>
      <c r="BK30" s="43"/>
      <c r="BL30" s="43"/>
      <c r="BM30" s="43"/>
      <c r="BN30" s="43"/>
      <c r="BO30" s="42"/>
      <c r="BP30" s="42"/>
      <c r="BQ30" s="39">
        <v>24</v>
      </c>
      <c r="BR30" s="59"/>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35"/>
    </row>
    <row r="31" spans="1:131" ht="26.25" customHeight="1">
      <c r="A31" s="41">
        <v>4</v>
      </c>
      <c r="B31" s="708" t="s">
        <v>355</v>
      </c>
      <c r="C31" s="709"/>
      <c r="D31" s="709"/>
      <c r="E31" s="709"/>
      <c r="F31" s="709"/>
      <c r="G31" s="709"/>
      <c r="H31" s="709"/>
      <c r="I31" s="709"/>
      <c r="J31" s="709"/>
      <c r="K31" s="709"/>
      <c r="L31" s="709"/>
      <c r="M31" s="709"/>
      <c r="N31" s="709"/>
      <c r="O31" s="709"/>
      <c r="P31" s="710"/>
      <c r="Q31" s="711">
        <v>2259</v>
      </c>
      <c r="R31" s="712"/>
      <c r="S31" s="712"/>
      <c r="T31" s="712"/>
      <c r="U31" s="712"/>
      <c r="V31" s="712">
        <v>1953</v>
      </c>
      <c r="W31" s="712"/>
      <c r="X31" s="712"/>
      <c r="Y31" s="712"/>
      <c r="Z31" s="712"/>
      <c r="AA31" s="712">
        <v>306</v>
      </c>
      <c r="AB31" s="712"/>
      <c r="AC31" s="712"/>
      <c r="AD31" s="712"/>
      <c r="AE31" s="713"/>
      <c r="AF31" s="714">
        <v>1869</v>
      </c>
      <c r="AG31" s="715"/>
      <c r="AH31" s="715"/>
      <c r="AI31" s="715"/>
      <c r="AJ31" s="716"/>
      <c r="AK31" s="717">
        <v>115</v>
      </c>
      <c r="AL31" s="712"/>
      <c r="AM31" s="712"/>
      <c r="AN31" s="712"/>
      <c r="AO31" s="712"/>
      <c r="AP31" s="712">
        <v>8493</v>
      </c>
      <c r="AQ31" s="712"/>
      <c r="AR31" s="712"/>
      <c r="AS31" s="712"/>
      <c r="AT31" s="712"/>
      <c r="AU31" s="712">
        <v>161</v>
      </c>
      <c r="AV31" s="712"/>
      <c r="AW31" s="712"/>
      <c r="AX31" s="712"/>
      <c r="AY31" s="712"/>
      <c r="AZ31" s="756" t="s">
        <v>181</v>
      </c>
      <c r="BA31" s="756"/>
      <c r="BB31" s="756"/>
      <c r="BC31" s="756"/>
      <c r="BD31" s="756"/>
      <c r="BE31" s="718" t="s">
        <v>356</v>
      </c>
      <c r="BF31" s="718"/>
      <c r="BG31" s="718"/>
      <c r="BH31" s="718"/>
      <c r="BI31" s="719"/>
      <c r="BJ31" s="43"/>
      <c r="BK31" s="43"/>
      <c r="BL31" s="43"/>
      <c r="BM31" s="43"/>
      <c r="BN31" s="43"/>
      <c r="BO31" s="42"/>
      <c r="BP31" s="42"/>
      <c r="BQ31" s="39">
        <v>25</v>
      </c>
      <c r="BR31" s="59"/>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35"/>
    </row>
    <row r="32" spans="1:131" ht="26.25" customHeight="1">
      <c r="A32" s="41">
        <v>5</v>
      </c>
      <c r="B32" s="708" t="s">
        <v>297</v>
      </c>
      <c r="C32" s="709"/>
      <c r="D32" s="709"/>
      <c r="E32" s="709"/>
      <c r="F32" s="709"/>
      <c r="G32" s="709"/>
      <c r="H32" s="709"/>
      <c r="I32" s="709"/>
      <c r="J32" s="709"/>
      <c r="K32" s="709"/>
      <c r="L32" s="709"/>
      <c r="M32" s="709"/>
      <c r="N32" s="709"/>
      <c r="O32" s="709"/>
      <c r="P32" s="710"/>
      <c r="Q32" s="711">
        <v>3266</v>
      </c>
      <c r="R32" s="712"/>
      <c r="S32" s="712"/>
      <c r="T32" s="712"/>
      <c r="U32" s="712"/>
      <c r="V32" s="712">
        <v>3246</v>
      </c>
      <c r="W32" s="712"/>
      <c r="X32" s="712"/>
      <c r="Y32" s="712"/>
      <c r="Z32" s="712"/>
      <c r="AA32" s="712">
        <v>20</v>
      </c>
      <c r="AB32" s="712"/>
      <c r="AC32" s="712"/>
      <c r="AD32" s="712"/>
      <c r="AE32" s="713"/>
      <c r="AF32" s="714">
        <v>433</v>
      </c>
      <c r="AG32" s="715"/>
      <c r="AH32" s="715"/>
      <c r="AI32" s="715"/>
      <c r="AJ32" s="716"/>
      <c r="AK32" s="717">
        <v>1215</v>
      </c>
      <c r="AL32" s="712"/>
      <c r="AM32" s="712"/>
      <c r="AN32" s="712"/>
      <c r="AO32" s="712"/>
      <c r="AP32" s="712">
        <v>24541</v>
      </c>
      <c r="AQ32" s="712"/>
      <c r="AR32" s="712"/>
      <c r="AS32" s="712"/>
      <c r="AT32" s="712"/>
      <c r="AU32" s="712">
        <v>10062</v>
      </c>
      <c r="AV32" s="712"/>
      <c r="AW32" s="712"/>
      <c r="AX32" s="712"/>
      <c r="AY32" s="712"/>
      <c r="AZ32" s="756" t="s">
        <v>181</v>
      </c>
      <c r="BA32" s="756"/>
      <c r="BB32" s="756"/>
      <c r="BC32" s="756"/>
      <c r="BD32" s="756"/>
      <c r="BE32" s="718" t="s">
        <v>356</v>
      </c>
      <c r="BF32" s="718"/>
      <c r="BG32" s="718"/>
      <c r="BH32" s="718"/>
      <c r="BI32" s="719"/>
      <c r="BJ32" s="43"/>
      <c r="BK32" s="43"/>
      <c r="BL32" s="43"/>
      <c r="BM32" s="43"/>
      <c r="BN32" s="43"/>
      <c r="BO32" s="42"/>
      <c r="BP32" s="42"/>
      <c r="BQ32" s="39">
        <v>26</v>
      </c>
      <c r="BR32" s="59"/>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35"/>
    </row>
    <row r="33" spans="1:131" ht="26.25" customHeight="1">
      <c r="A33" s="41">
        <v>6</v>
      </c>
      <c r="B33" s="708" t="s">
        <v>220</v>
      </c>
      <c r="C33" s="709"/>
      <c r="D33" s="709"/>
      <c r="E33" s="709"/>
      <c r="F33" s="709"/>
      <c r="G33" s="709"/>
      <c r="H33" s="709"/>
      <c r="I33" s="709"/>
      <c r="J33" s="709"/>
      <c r="K33" s="709"/>
      <c r="L33" s="709"/>
      <c r="M33" s="709"/>
      <c r="N33" s="709"/>
      <c r="O33" s="709"/>
      <c r="P33" s="710"/>
      <c r="Q33" s="711">
        <v>0</v>
      </c>
      <c r="R33" s="712"/>
      <c r="S33" s="712"/>
      <c r="T33" s="712"/>
      <c r="U33" s="712"/>
      <c r="V33" s="712">
        <v>0</v>
      </c>
      <c r="W33" s="712"/>
      <c r="X33" s="712"/>
      <c r="Y33" s="712"/>
      <c r="Z33" s="712"/>
      <c r="AA33" s="712" t="s">
        <v>181</v>
      </c>
      <c r="AB33" s="712"/>
      <c r="AC33" s="712"/>
      <c r="AD33" s="712"/>
      <c r="AE33" s="713"/>
      <c r="AF33" s="714" t="s">
        <v>181</v>
      </c>
      <c r="AG33" s="715"/>
      <c r="AH33" s="715"/>
      <c r="AI33" s="715"/>
      <c r="AJ33" s="716"/>
      <c r="AK33" s="717" t="s">
        <v>181</v>
      </c>
      <c r="AL33" s="712"/>
      <c r="AM33" s="712"/>
      <c r="AN33" s="712"/>
      <c r="AO33" s="712"/>
      <c r="AP33" s="712" t="s">
        <v>181</v>
      </c>
      <c r="AQ33" s="712"/>
      <c r="AR33" s="712"/>
      <c r="AS33" s="712"/>
      <c r="AT33" s="712"/>
      <c r="AU33" s="712" t="s">
        <v>181</v>
      </c>
      <c r="AV33" s="712"/>
      <c r="AW33" s="712"/>
      <c r="AX33" s="712"/>
      <c r="AY33" s="712"/>
      <c r="AZ33" s="756" t="s">
        <v>181</v>
      </c>
      <c r="BA33" s="756"/>
      <c r="BB33" s="756"/>
      <c r="BC33" s="756"/>
      <c r="BD33" s="756"/>
      <c r="BE33" s="718" t="s">
        <v>25</v>
      </c>
      <c r="BF33" s="718"/>
      <c r="BG33" s="718"/>
      <c r="BH33" s="718"/>
      <c r="BI33" s="719"/>
      <c r="BJ33" s="43"/>
      <c r="BK33" s="43"/>
      <c r="BL33" s="43"/>
      <c r="BM33" s="43"/>
      <c r="BN33" s="43"/>
      <c r="BO33" s="42"/>
      <c r="BP33" s="42"/>
      <c r="BQ33" s="39">
        <v>27</v>
      </c>
      <c r="BR33" s="59"/>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35"/>
    </row>
    <row r="34" spans="1:131" ht="26.25" customHeight="1">
      <c r="A34" s="41">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43"/>
      <c r="BK34" s="43"/>
      <c r="BL34" s="43"/>
      <c r="BM34" s="43"/>
      <c r="BN34" s="43"/>
      <c r="BO34" s="42"/>
      <c r="BP34" s="42"/>
      <c r="BQ34" s="39">
        <v>28</v>
      </c>
      <c r="BR34" s="59"/>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35"/>
    </row>
    <row r="35" spans="1:131" ht="26.25" customHeight="1">
      <c r="A35" s="41">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43"/>
      <c r="BK35" s="43"/>
      <c r="BL35" s="43"/>
      <c r="BM35" s="43"/>
      <c r="BN35" s="43"/>
      <c r="BO35" s="42"/>
      <c r="BP35" s="42"/>
      <c r="BQ35" s="39">
        <v>29</v>
      </c>
      <c r="BR35" s="59"/>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35"/>
    </row>
    <row r="36" spans="1:131" ht="26.25" customHeight="1">
      <c r="A36" s="41">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43"/>
      <c r="BK36" s="43"/>
      <c r="BL36" s="43"/>
      <c r="BM36" s="43"/>
      <c r="BN36" s="43"/>
      <c r="BO36" s="42"/>
      <c r="BP36" s="42"/>
      <c r="BQ36" s="39">
        <v>30</v>
      </c>
      <c r="BR36" s="59"/>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35"/>
    </row>
    <row r="37" spans="1:131" ht="26.25" customHeight="1">
      <c r="A37" s="41">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43"/>
      <c r="BK37" s="43"/>
      <c r="BL37" s="43"/>
      <c r="BM37" s="43"/>
      <c r="BN37" s="43"/>
      <c r="BO37" s="42"/>
      <c r="BP37" s="42"/>
      <c r="BQ37" s="39">
        <v>31</v>
      </c>
      <c r="BR37" s="59"/>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35"/>
    </row>
    <row r="38" spans="1:131" ht="26.25" customHeight="1">
      <c r="A38" s="41">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43"/>
      <c r="BK38" s="43"/>
      <c r="BL38" s="43"/>
      <c r="BM38" s="43"/>
      <c r="BN38" s="43"/>
      <c r="BO38" s="42"/>
      <c r="BP38" s="42"/>
      <c r="BQ38" s="39">
        <v>32</v>
      </c>
      <c r="BR38" s="59"/>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35"/>
    </row>
    <row r="39" spans="1:131" ht="26.25" customHeight="1">
      <c r="A39" s="41">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43"/>
      <c r="BK39" s="43"/>
      <c r="BL39" s="43"/>
      <c r="BM39" s="43"/>
      <c r="BN39" s="43"/>
      <c r="BO39" s="42"/>
      <c r="BP39" s="42"/>
      <c r="BQ39" s="39">
        <v>33</v>
      </c>
      <c r="BR39" s="59"/>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35"/>
    </row>
    <row r="40" spans="1:131" ht="26.25" customHeight="1">
      <c r="A40" s="39">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43"/>
      <c r="BK40" s="43"/>
      <c r="BL40" s="43"/>
      <c r="BM40" s="43"/>
      <c r="BN40" s="43"/>
      <c r="BO40" s="42"/>
      <c r="BP40" s="42"/>
      <c r="BQ40" s="39">
        <v>34</v>
      </c>
      <c r="BR40" s="59"/>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35"/>
    </row>
    <row r="41" spans="1:131" ht="26.25" customHeight="1">
      <c r="A41" s="39">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43"/>
      <c r="BK41" s="43"/>
      <c r="BL41" s="43"/>
      <c r="BM41" s="43"/>
      <c r="BN41" s="43"/>
      <c r="BO41" s="42"/>
      <c r="BP41" s="42"/>
      <c r="BQ41" s="39">
        <v>35</v>
      </c>
      <c r="BR41" s="59"/>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35"/>
    </row>
    <row r="42" spans="1:131" ht="26.25" customHeight="1">
      <c r="A42" s="39">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43"/>
      <c r="BK42" s="43"/>
      <c r="BL42" s="43"/>
      <c r="BM42" s="43"/>
      <c r="BN42" s="43"/>
      <c r="BO42" s="42"/>
      <c r="BP42" s="42"/>
      <c r="BQ42" s="39">
        <v>36</v>
      </c>
      <c r="BR42" s="59"/>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35"/>
    </row>
    <row r="43" spans="1:131" ht="26.25" customHeight="1">
      <c r="A43" s="39">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43"/>
      <c r="BK43" s="43"/>
      <c r="BL43" s="43"/>
      <c r="BM43" s="43"/>
      <c r="BN43" s="43"/>
      <c r="BO43" s="42"/>
      <c r="BP43" s="42"/>
      <c r="BQ43" s="39">
        <v>37</v>
      </c>
      <c r="BR43" s="59"/>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35"/>
    </row>
    <row r="44" spans="1:131" ht="26.25" customHeight="1">
      <c r="A44" s="39">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43"/>
      <c r="BK44" s="43"/>
      <c r="BL44" s="43"/>
      <c r="BM44" s="43"/>
      <c r="BN44" s="43"/>
      <c r="BO44" s="42"/>
      <c r="BP44" s="42"/>
      <c r="BQ44" s="39">
        <v>38</v>
      </c>
      <c r="BR44" s="59"/>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35"/>
    </row>
    <row r="45" spans="1:131" ht="26.25" customHeight="1">
      <c r="A45" s="39">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43"/>
      <c r="BK45" s="43"/>
      <c r="BL45" s="43"/>
      <c r="BM45" s="43"/>
      <c r="BN45" s="43"/>
      <c r="BO45" s="42"/>
      <c r="BP45" s="42"/>
      <c r="BQ45" s="39">
        <v>39</v>
      </c>
      <c r="BR45" s="59"/>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35"/>
    </row>
    <row r="46" spans="1:131" ht="26.25" customHeight="1">
      <c r="A46" s="39">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43"/>
      <c r="BK46" s="43"/>
      <c r="BL46" s="43"/>
      <c r="BM46" s="43"/>
      <c r="BN46" s="43"/>
      <c r="BO46" s="42"/>
      <c r="BP46" s="42"/>
      <c r="BQ46" s="39">
        <v>40</v>
      </c>
      <c r="BR46" s="59"/>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35"/>
    </row>
    <row r="47" spans="1:131" ht="26.25" customHeight="1">
      <c r="A47" s="39">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43"/>
      <c r="BK47" s="43"/>
      <c r="BL47" s="43"/>
      <c r="BM47" s="43"/>
      <c r="BN47" s="43"/>
      <c r="BO47" s="42"/>
      <c r="BP47" s="42"/>
      <c r="BQ47" s="39">
        <v>41</v>
      </c>
      <c r="BR47" s="59"/>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35"/>
    </row>
    <row r="48" spans="1:131" ht="26.25" customHeight="1">
      <c r="A48" s="39">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43"/>
      <c r="BK48" s="43"/>
      <c r="BL48" s="43"/>
      <c r="BM48" s="43"/>
      <c r="BN48" s="43"/>
      <c r="BO48" s="42"/>
      <c r="BP48" s="42"/>
      <c r="BQ48" s="39">
        <v>42</v>
      </c>
      <c r="BR48" s="59"/>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35"/>
    </row>
    <row r="49" spans="1:131" ht="26.25" customHeight="1">
      <c r="A49" s="39">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43"/>
      <c r="BK49" s="43"/>
      <c r="BL49" s="43"/>
      <c r="BM49" s="43"/>
      <c r="BN49" s="43"/>
      <c r="BO49" s="42"/>
      <c r="BP49" s="42"/>
      <c r="BQ49" s="39">
        <v>43</v>
      </c>
      <c r="BR49" s="59"/>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35"/>
    </row>
    <row r="50" spans="1:131" ht="26.25" customHeight="1">
      <c r="A50" s="39">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43"/>
      <c r="BK50" s="43"/>
      <c r="BL50" s="43"/>
      <c r="BM50" s="43"/>
      <c r="BN50" s="43"/>
      <c r="BO50" s="42"/>
      <c r="BP50" s="42"/>
      <c r="BQ50" s="39">
        <v>44</v>
      </c>
      <c r="BR50" s="59"/>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35"/>
    </row>
    <row r="51" spans="1:131" ht="26.25" customHeight="1">
      <c r="A51" s="39">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43"/>
      <c r="BK51" s="43"/>
      <c r="BL51" s="43"/>
      <c r="BM51" s="43"/>
      <c r="BN51" s="43"/>
      <c r="BO51" s="42"/>
      <c r="BP51" s="42"/>
      <c r="BQ51" s="39">
        <v>45</v>
      </c>
      <c r="BR51" s="59"/>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35"/>
    </row>
    <row r="52" spans="1:131" ht="26.25" customHeight="1">
      <c r="A52" s="39">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43"/>
      <c r="BK52" s="43"/>
      <c r="BL52" s="43"/>
      <c r="BM52" s="43"/>
      <c r="BN52" s="43"/>
      <c r="BO52" s="42"/>
      <c r="BP52" s="42"/>
      <c r="BQ52" s="39">
        <v>46</v>
      </c>
      <c r="BR52" s="59"/>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35"/>
    </row>
    <row r="53" spans="1:131" ht="26.25" customHeight="1">
      <c r="A53" s="39">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43"/>
      <c r="BK53" s="43"/>
      <c r="BL53" s="43"/>
      <c r="BM53" s="43"/>
      <c r="BN53" s="43"/>
      <c r="BO53" s="42"/>
      <c r="BP53" s="42"/>
      <c r="BQ53" s="39">
        <v>47</v>
      </c>
      <c r="BR53" s="59"/>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35"/>
    </row>
    <row r="54" spans="1:131" ht="26.25" customHeight="1">
      <c r="A54" s="39">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43"/>
      <c r="BK54" s="43"/>
      <c r="BL54" s="43"/>
      <c r="BM54" s="43"/>
      <c r="BN54" s="43"/>
      <c r="BO54" s="42"/>
      <c r="BP54" s="42"/>
      <c r="BQ54" s="39">
        <v>48</v>
      </c>
      <c r="BR54" s="59"/>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35"/>
    </row>
    <row r="55" spans="1:131" ht="26.25" customHeight="1">
      <c r="A55" s="39">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43"/>
      <c r="BK55" s="43"/>
      <c r="BL55" s="43"/>
      <c r="BM55" s="43"/>
      <c r="BN55" s="43"/>
      <c r="BO55" s="42"/>
      <c r="BP55" s="42"/>
      <c r="BQ55" s="39">
        <v>49</v>
      </c>
      <c r="BR55" s="59"/>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35"/>
    </row>
    <row r="56" spans="1:131" ht="26.25" customHeight="1">
      <c r="A56" s="39">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43"/>
      <c r="BK56" s="43"/>
      <c r="BL56" s="43"/>
      <c r="BM56" s="43"/>
      <c r="BN56" s="43"/>
      <c r="BO56" s="42"/>
      <c r="BP56" s="42"/>
      <c r="BQ56" s="39">
        <v>50</v>
      </c>
      <c r="BR56" s="59"/>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35"/>
    </row>
    <row r="57" spans="1:131" ht="26.25" customHeight="1">
      <c r="A57" s="39">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43"/>
      <c r="BK57" s="43"/>
      <c r="BL57" s="43"/>
      <c r="BM57" s="43"/>
      <c r="BN57" s="43"/>
      <c r="BO57" s="42"/>
      <c r="BP57" s="42"/>
      <c r="BQ57" s="39">
        <v>51</v>
      </c>
      <c r="BR57" s="59"/>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35"/>
    </row>
    <row r="58" spans="1:131" ht="26.25" customHeight="1">
      <c r="A58" s="39">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43"/>
      <c r="BK58" s="43"/>
      <c r="BL58" s="43"/>
      <c r="BM58" s="43"/>
      <c r="BN58" s="43"/>
      <c r="BO58" s="42"/>
      <c r="BP58" s="42"/>
      <c r="BQ58" s="39">
        <v>52</v>
      </c>
      <c r="BR58" s="59"/>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35"/>
    </row>
    <row r="59" spans="1:131" ht="26.25" customHeight="1">
      <c r="A59" s="39">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43"/>
      <c r="BK59" s="43"/>
      <c r="BL59" s="43"/>
      <c r="BM59" s="43"/>
      <c r="BN59" s="43"/>
      <c r="BO59" s="42"/>
      <c r="BP59" s="42"/>
      <c r="BQ59" s="39">
        <v>53</v>
      </c>
      <c r="BR59" s="59"/>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35"/>
    </row>
    <row r="60" spans="1:131" ht="26.25" customHeight="1">
      <c r="A60" s="39">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43"/>
      <c r="BK60" s="43"/>
      <c r="BL60" s="43"/>
      <c r="BM60" s="43"/>
      <c r="BN60" s="43"/>
      <c r="BO60" s="42"/>
      <c r="BP60" s="42"/>
      <c r="BQ60" s="39">
        <v>54</v>
      </c>
      <c r="BR60" s="59"/>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35"/>
    </row>
    <row r="61" spans="1:131" ht="26.25" customHeight="1">
      <c r="A61" s="39">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43"/>
      <c r="BK61" s="43"/>
      <c r="BL61" s="43"/>
      <c r="BM61" s="43"/>
      <c r="BN61" s="43"/>
      <c r="BO61" s="42"/>
      <c r="BP61" s="42"/>
      <c r="BQ61" s="39">
        <v>55</v>
      </c>
      <c r="BR61" s="59"/>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35"/>
    </row>
    <row r="62" spans="1:131" ht="26.25" customHeight="1">
      <c r="A62" s="39">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357</v>
      </c>
      <c r="BK62" s="723"/>
      <c r="BL62" s="723"/>
      <c r="BM62" s="723"/>
      <c r="BN62" s="724"/>
      <c r="BO62" s="42"/>
      <c r="BP62" s="42"/>
      <c r="BQ62" s="39">
        <v>56</v>
      </c>
      <c r="BR62" s="59"/>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35"/>
    </row>
    <row r="63" spans="1:131" ht="26.25" customHeight="1">
      <c r="A63" s="40" t="s">
        <v>225</v>
      </c>
      <c r="B63" s="725" t="s">
        <v>304</v>
      </c>
      <c r="C63" s="726"/>
      <c r="D63" s="726"/>
      <c r="E63" s="726"/>
      <c r="F63" s="726"/>
      <c r="G63" s="726"/>
      <c r="H63" s="726"/>
      <c r="I63" s="726"/>
      <c r="J63" s="726"/>
      <c r="K63" s="726"/>
      <c r="L63" s="726"/>
      <c r="M63" s="726"/>
      <c r="N63" s="726"/>
      <c r="O63" s="726"/>
      <c r="P63" s="727"/>
      <c r="Q63" s="769"/>
      <c r="R63" s="734"/>
      <c r="S63" s="734"/>
      <c r="T63" s="734"/>
      <c r="U63" s="734"/>
      <c r="V63" s="734"/>
      <c r="W63" s="734"/>
      <c r="X63" s="734"/>
      <c r="Y63" s="734"/>
      <c r="Z63" s="734"/>
      <c r="AA63" s="734"/>
      <c r="AB63" s="734"/>
      <c r="AC63" s="734"/>
      <c r="AD63" s="734"/>
      <c r="AE63" s="770"/>
      <c r="AF63" s="731">
        <v>2915</v>
      </c>
      <c r="AG63" s="729"/>
      <c r="AH63" s="729"/>
      <c r="AI63" s="729"/>
      <c r="AJ63" s="732"/>
      <c r="AK63" s="733"/>
      <c r="AL63" s="734"/>
      <c r="AM63" s="734"/>
      <c r="AN63" s="734"/>
      <c r="AO63" s="734"/>
      <c r="AP63" s="729">
        <v>33034</v>
      </c>
      <c r="AQ63" s="729"/>
      <c r="AR63" s="729"/>
      <c r="AS63" s="729"/>
      <c r="AT63" s="729"/>
      <c r="AU63" s="729">
        <v>10223</v>
      </c>
      <c r="AV63" s="729"/>
      <c r="AW63" s="729"/>
      <c r="AX63" s="729"/>
      <c r="AY63" s="729"/>
      <c r="AZ63" s="771"/>
      <c r="BA63" s="771"/>
      <c r="BB63" s="771"/>
      <c r="BC63" s="771"/>
      <c r="BD63" s="771"/>
      <c r="BE63" s="735"/>
      <c r="BF63" s="735"/>
      <c r="BG63" s="735"/>
      <c r="BH63" s="735"/>
      <c r="BI63" s="736"/>
      <c r="BJ63" s="737" t="s">
        <v>181</v>
      </c>
      <c r="BK63" s="738"/>
      <c r="BL63" s="738"/>
      <c r="BM63" s="738"/>
      <c r="BN63" s="739"/>
      <c r="BO63" s="42"/>
      <c r="BP63" s="42"/>
      <c r="BQ63" s="39">
        <v>57</v>
      </c>
      <c r="BR63" s="59"/>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35"/>
    </row>
    <row r="64" spans="1:131" ht="26.2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39">
        <v>58</v>
      </c>
      <c r="BR64" s="59"/>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35"/>
    </row>
    <row r="65" spans="1:131" ht="26.25" customHeight="1">
      <c r="A65" s="43" t="s">
        <v>347</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2"/>
      <c r="BF65" s="42"/>
      <c r="BG65" s="42"/>
      <c r="BH65" s="42"/>
      <c r="BI65" s="42"/>
      <c r="BJ65" s="42"/>
      <c r="BK65" s="42"/>
      <c r="BL65" s="42"/>
      <c r="BM65" s="42"/>
      <c r="BN65" s="42"/>
      <c r="BO65" s="42"/>
      <c r="BP65" s="42"/>
      <c r="BQ65" s="39">
        <v>59</v>
      </c>
      <c r="BR65" s="59"/>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35"/>
    </row>
    <row r="66" spans="1:131" ht="26.25" customHeight="1">
      <c r="A66" s="694" t="s">
        <v>342</v>
      </c>
      <c r="B66" s="695"/>
      <c r="C66" s="695"/>
      <c r="D66" s="695"/>
      <c r="E66" s="695"/>
      <c r="F66" s="695"/>
      <c r="G66" s="695"/>
      <c r="H66" s="695"/>
      <c r="I66" s="695"/>
      <c r="J66" s="695"/>
      <c r="K66" s="695"/>
      <c r="L66" s="695"/>
      <c r="M66" s="695"/>
      <c r="N66" s="695"/>
      <c r="O66" s="695"/>
      <c r="P66" s="696"/>
      <c r="Q66" s="688" t="s">
        <v>350</v>
      </c>
      <c r="R66" s="689"/>
      <c r="S66" s="689"/>
      <c r="T66" s="689"/>
      <c r="U66" s="700"/>
      <c r="V66" s="688" t="s">
        <v>351</v>
      </c>
      <c r="W66" s="689"/>
      <c r="X66" s="689"/>
      <c r="Y66" s="689"/>
      <c r="Z66" s="700"/>
      <c r="AA66" s="688" t="s">
        <v>352</v>
      </c>
      <c r="AB66" s="689"/>
      <c r="AC66" s="689"/>
      <c r="AD66" s="689"/>
      <c r="AE66" s="700"/>
      <c r="AF66" s="999" t="s">
        <v>222</v>
      </c>
      <c r="AG66" s="994"/>
      <c r="AH66" s="994"/>
      <c r="AI66" s="994"/>
      <c r="AJ66" s="1000"/>
      <c r="AK66" s="688" t="s">
        <v>310</v>
      </c>
      <c r="AL66" s="695"/>
      <c r="AM66" s="695"/>
      <c r="AN66" s="695"/>
      <c r="AO66" s="696"/>
      <c r="AP66" s="688" t="s">
        <v>300</v>
      </c>
      <c r="AQ66" s="689"/>
      <c r="AR66" s="689"/>
      <c r="AS66" s="689"/>
      <c r="AT66" s="700"/>
      <c r="AU66" s="688" t="s">
        <v>358</v>
      </c>
      <c r="AV66" s="689"/>
      <c r="AW66" s="689"/>
      <c r="AX66" s="689"/>
      <c r="AY66" s="700"/>
      <c r="AZ66" s="688" t="s">
        <v>338</v>
      </c>
      <c r="BA66" s="689"/>
      <c r="BB66" s="689"/>
      <c r="BC66" s="689"/>
      <c r="BD66" s="690"/>
      <c r="BE66" s="42"/>
      <c r="BF66" s="42"/>
      <c r="BG66" s="42"/>
      <c r="BH66" s="42"/>
      <c r="BI66" s="42"/>
      <c r="BJ66" s="42"/>
      <c r="BK66" s="42"/>
      <c r="BL66" s="42"/>
      <c r="BM66" s="42"/>
      <c r="BN66" s="42"/>
      <c r="BO66" s="42"/>
      <c r="BP66" s="42"/>
      <c r="BQ66" s="39">
        <v>60</v>
      </c>
      <c r="BR66" s="60"/>
      <c r="BS66" s="766"/>
      <c r="BT66" s="767"/>
      <c r="BU66" s="767"/>
      <c r="BV66" s="767"/>
      <c r="BW66" s="767"/>
      <c r="BX66" s="767"/>
      <c r="BY66" s="767"/>
      <c r="BZ66" s="767"/>
      <c r="CA66" s="767"/>
      <c r="CB66" s="767"/>
      <c r="CC66" s="767"/>
      <c r="CD66" s="767"/>
      <c r="CE66" s="767"/>
      <c r="CF66" s="767"/>
      <c r="CG66" s="772"/>
      <c r="CH66" s="763"/>
      <c r="CI66" s="764"/>
      <c r="CJ66" s="764"/>
      <c r="CK66" s="764"/>
      <c r="CL66" s="765"/>
      <c r="CM66" s="763"/>
      <c r="CN66" s="764"/>
      <c r="CO66" s="764"/>
      <c r="CP66" s="764"/>
      <c r="CQ66" s="765"/>
      <c r="CR66" s="763"/>
      <c r="CS66" s="764"/>
      <c r="CT66" s="764"/>
      <c r="CU66" s="764"/>
      <c r="CV66" s="765"/>
      <c r="CW66" s="763"/>
      <c r="CX66" s="764"/>
      <c r="CY66" s="764"/>
      <c r="CZ66" s="764"/>
      <c r="DA66" s="765"/>
      <c r="DB66" s="763"/>
      <c r="DC66" s="764"/>
      <c r="DD66" s="764"/>
      <c r="DE66" s="764"/>
      <c r="DF66" s="765"/>
      <c r="DG66" s="763"/>
      <c r="DH66" s="764"/>
      <c r="DI66" s="764"/>
      <c r="DJ66" s="764"/>
      <c r="DK66" s="765"/>
      <c r="DL66" s="763"/>
      <c r="DM66" s="764"/>
      <c r="DN66" s="764"/>
      <c r="DO66" s="764"/>
      <c r="DP66" s="765"/>
      <c r="DQ66" s="763"/>
      <c r="DR66" s="764"/>
      <c r="DS66" s="764"/>
      <c r="DT66" s="764"/>
      <c r="DU66" s="765"/>
      <c r="DV66" s="766"/>
      <c r="DW66" s="767"/>
      <c r="DX66" s="767"/>
      <c r="DY66" s="767"/>
      <c r="DZ66" s="768"/>
      <c r="EA66" s="35"/>
    </row>
    <row r="67" spans="1:131" ht="26.25" customHeight="1">
      <c r="A67" s="697"/>
      <c r="B67" s="698"/>
      <c r="C67" s="698"/>
      <c r="D67" s="698"/>
      <c r="E67" s="698"/>
      <c r="F67" s="698"/>
      <c r="G67" s="698"/>
      <c r="H67" s="698"/>
      <c r="I67" s="698"/>
      <c r="J67" s="698"/>
      <c r="K67" s="698"/>
      <c r="L67" s="698"/>
      <c r="M67" s="698"/>
      <c r="N67" s="698"/>
      <c r="O67" s="698"/>
      <c r="P67" s="699"/>
      <c r="Q67" s="691"/>
      <c r="R67" s="692"/>
      <c r="S67" s="692"/>
      <c r="T67" s="692"/>
      <c r="U67" s="701"/>
      <c r="V67" s="691"/>
      <c r="W67" s="692"/>
      <c r="X67" s="692"/>
      <c r="Y67" s="692"/>
      <c r="Z67" s="701"/>
      <c r="AA67" s="691"/>
      <c r="AB67" s="692"/>
      <c r="AC67" s="692"/>
      <c r="AD67" s="692"/>
      <c r="AE67" s="701"/>
      <c r="AF67" s="1001"/>
      <c r="AG67" s="997"/>
      <c r="AH67" s="997"/>
      <c r="AI67" s="997"/>
      <c r="AJ67" s="1002"/>
      <c r="AK67" s="1003"/>
      <c r="AL67" s="698"/>
      <c r="AM67" s="698"/>
      <c r="AN67" s="698"/>
      <c r="AO67" s="699"/>
      <c r="AP67" s="691"/>
      <c r="AQ67" s="692"/>
      <c r="AR67" s="692"/>
      <c r="AS67" s="692"/>
      <c r="AT67" s="701"/>
      <c r="AU67" s="691"/>
      <c r="AV67" s="692"/>
      <c r="AW67" s="692"/>
      <c r="AX67" s="692"/>
      <c r="AY67" s="701"/>
      <c r="AZ67" s="691"/>
      <c r="BA67" s="692"/>
      <c r="BB67" s="692"/>
      <c r="BC67" s="692"/>
      <c r="BD67" s="693"/>
      <c r="BE67" s="42"/>
      <c r="BF67" s="42"/>
      <c r="BG67" s="42"/>
      <c r="BH67" s="42"/>
      <c r="BI67" s="42"/>
      <c r="BJ67" s="42"/>
      <c r="BK67" s="42"/>
      <c r="BL67" s="42"/>
      <c r="BM67" s="42"/>
      <c r="BN67" s="42"/>
      <c r="BO67" s="42"/>
      <c r="BP67" s="42"/>
      <c r="BQ67" s="39">
        <v>61</v>
      </c>
      <c r="BR67" s="60"/>
      <c r="BS67" s="766"/>
      <c r="BT67" s="767"/>
      <c r="BU67" s="767"/>
      <c r="BV67" s="767"/>
      <c r="BW67" s="767"/>
      <c r="BX67" s="767"/>
      <c r="BY67" s="767"/>
      <c r="BZ67" s="767"/>
      <c r="CA67" s="767"/>
      <c r="CB67" s="767"/>
      <c r="CC67" s="767"/>
      <c r="CD67" s="767"/>
      <c r="CE67" s="767"/>
      <c r="CF67" s="767"/>
      <c r="CG67" s="772"/>
      <c r="CH67" s="763"/>
      <c r="CI67" s="764"/>
      <c r="CJ67" s="764"/>
      <c r="CK67" s="764"/>
      <c r="CL67" s="765"/>
      <c r="CM67" s="763"/>
      <c r="CN67" s="764"/>
      <c r="CO67" s="764"/>
      <c r="CP67" s="764"/>
      <c r="CQ67" s="765"/>
      <c r="CR67" s="763"/>
      <c r="CS67" s="764"/>
      <c r="CT67" s="764"/>
      <c r="CU67" s="764"/>
      <c r="CV67" s="765"/>
      <c r="CW67" s="763"/>
      <c r="CX67" s="764"/>
      <c r="CY67" s="764"/>
      <c r="CZ67" s="764"/>
      <c r="DA67" s="765"/>
      <c r="DB67" s="763"/>
      <c r="DC67" s="764"/>
      <c r="DD67" s="764"/>
      <c r="DE67" s="764"/>
      <c r="DF67" s="765"/>
      <c r="DG67" s="763"/>
      <c r="DH67" s="764"/>
      <c r="DI67" s="764"/>
      <c r="DJ67" s="764"/>
      <c r="DK67" s="765"/>
      <c r="DL67" s="763"/>
      <c r="DM67" s="764"/>
      <c r="DN67" s="764"/>
      <c r="DO67" s="764"/>
      <c r="DP67" s="765"/>
      <c r="DQ67" s="763"/>
      <c r="DR67" s="764"/>
      <c r="DS67" s="764"/>
      <c r="DT67" s="764"/>
      <c r="DU67" s="765"/>
      <c r="DV67" s="766"/>
      <c r="DW67" s="767"/>
      <c r="DX67" s="767"/>
      <c r="DY67" s="767"/>
      <c r="DZ67" s="768"/>
      <c r="EA67" s="35"/>
    </row>
    <row r="68" spans="1:131" ht="26.25" customHeight="1">
      <c r="A68" s="38">
        <v>1</v>
      </c>
      <c r="B68" s="672" t="s">
        <v>333</v>
      </c>
      <c r="C68" s="673"/>
      <c r="D68" s="673"/>
      <c r="E68" s="673"/>
      <c r="F68" s="673"/>
      <c r="G68" s="673"/>
      <c r="H68" s="673"/>
      <c r="I68" s="673"/>
      <c r="J68" s="673"/>
      <c r="K68" s="673"/>
      <c r="L68" s="673"/>
      <c r="M68" s="673"/>
      <c r="N68" s="673"/>
      <c r="O68" s="673"/>
      <c r="P68" s="674"/>
      <c r="Q68" s="675">
        <v>1937</v>
      </c>
      <c r="R68" s="676"/>
      <c r="S68" s="676"/>
      <c r="T68" s="676"/>
      <c r="U68" s="676"/>
      <c r="V68" s="676">
        <v>1788</v>
      </c>
      <c r="W68" s="676"/>
      <c r="X68" s="676"/>
      <c r="Y68" s="676"/>
      <c r="Z68" s="676"/>
      <c r="AA68" s="676">
        <v>150</v>
      </c>
      <c r="AB68" s="676"/>
      <c r="AC68" s="676"/>
      <c r="AD68" s="676"/>
      <c r="AE68" s="676"/>
      <c r="AF68" s="676">
        <v>150</v>
      </c>
      <c r="AG68" s="676"/>
      <c r="AH68" s="676"/>
      <c r="AI68" s="676"/>
      <c r="AJ68" s="676"/>
      <c r="AK68" s="676">
        <v>27</v>
      </c>
      <c r="AL68" s="676"/>
      <c r="AM68" s="676"/>
      <c r="AN68" s="676"/>
      <c r="AO68" s="676"/>
      <c r="AP68" s="676" t="s">
        <v>181</v>
      </c>
      <c r="AQ68" s="676"/>
      <c r="AR68" s="676"/>
      <c r="AS68" s="676"/>
      <c r="AT68" s="676"/>
      <c r="AU68" s="676" t="s">
        <v>181</v>
      </c>
      <c r="AV68" s="676"/>
      <c r="AW68" s="676"/>
      <c r="AX68" s="676"/>
      <c r="AY68" s="676"/>
      <c r="AZ68" s="682"/>
      <c r="BA68" s="682"/>
      <c r="BB68" s="682"/>
      <c r="BC68" s="682"/>
      <c r="BD68" s="683"/>
      <c r="BE68" s="42"/>
      <c r="BF68" s="42"/>
      <c r="BG68" s="42"/>
      <c r="BH68" s="42"/>
      <c r="BI68" s="42"/>
      <c r="BJ68" s="42"/>
      <c r="BK68" s="42"/>
      <c r="BL68" s="42"/>
      <c r="BM68" s="42"/>
      <c r="BN68" s="42"/>
      <c r="BO68" s="42"/>
      <c r="BP68" s="42"/>
      <c r="BQ68" s="39">
        <v>62</v>
      </c>
      <c r="BR68" s="60"/>
      <c r="BS68" s="766"/>
      <c r="BT68" s="767"/>
      <c r="BU68" s="767"/>
      <c r="BV68" s="767"/>
      <c r="BW68" s="767"/>
      <c r="BX68" s="767"/>
      <c r="BY68" s="767"/>
      <c r="BZ68" s="767"/>
      <c r="CA68" s="767"/>
      <c r="CB68" s="767"/>
      <c r="CC68" s="767"/>
      <c r="CD68" s="767"/>
      <c r="CE68" s="767"/>
      <c r="CF68" s="767"/>
      <c r="CG68" s="772"/>
      <c r="CH68" s="763"/>
      <c r="CI68" s="764"/>
      <c r="CJ68" s="764"/>
      <c r="CK68" s="764"/>
      <c r="CL68" s="765"/>
      <c r="CM68" s="763"/>
      <c r="CN68" s="764"/>
      <c r="CO68" s="764"/>
      <c r="CP68" s="764"/>
      <c r="CQ68" s="765"/>
      <c r="CR68" s="763"/>
      <c r="CS68" s="764"/>
      <c r="CT68" s="764"/>
      <c r="CU68" s="764"/>
      <c r="CV68" s="765"/>
      <c r="CW68" s="763"/>
      <c r="CX68" s="764"/>
      <c r="CY68" s="764"/>
      <c r="CZ68" s="764"/>
      <c r="DA68" s="765"/>
      <c r="DB68" s="763"/>
      <c r="DC68" s="764"/>
      <c r="DD68" s="764"/>
      <c r="DE68" s="764"/>
      <c r="DF68" s="765"/>
      <c r="DG68" s="763"/>
      <c r="DH68" s="764"/>
      <c r="DI68" s="764"/>
      <c r="DJ68" s="764"/>
      <c r="DK68" s="765"/>
      <c r="DL68" s="763"/>
      <c r="DM68" s="764"/>
      <c r="DN68" s="764"/>
      <c r="DO68" s="764"/>
      <c r="DP68" s="765"/>
      <c r="DQ68" s="763"/>
      <c r="DR68" s="764"/>
      <c r="DS68" s="764"/>
      <c r="DT68" s="764"/>
      <c r="DU68" s="765"/>
      <c r="DV68" s="766"/>
      <c r="DW68" s="767"/>
      <c r="DX68" s="767"/>
      <c r="DY68" s="767"/>
      <c r="DZ68" s="768"/>
      <c r="EA68" s="35"/>
    </row>
    <row r="69" spans="1:131" ht="26.25" customHeight="1">
      <c r="A69" s="39">
        <v>2</v>
      </c>
      <c r="B69" s="708" t="s">
        <v>89</v>
      </c>
      <c r="C69" s="709"/>
      <c r="D69" s="709"/>
      <c r="E69" s="709"/>
      <c r="F69" s="709"/>
      <c r="G69" s="709"/>
      <c r="H69" s="709"/>
      <c r="I69" s="709"/>
      <c r="J69" s="709"/>
      <c r="K69" s="709"/>
      <c r="L69" s="709"/>
      <c r="M69" s="709"/>
      <c r="N69" s="709"/>
      <c r="O69" s="709"/>
      <c r="P69" s="710"/>
      <c r="Q69" s="711">
        <v>43</v>
      </c>
      <c r="R69" s="712"/>
      <c r="S69" s="712"/>
      <c r="T69" s="712"/>
      <c r="U69" s="712"/>
      <c r="V69" s="712">
        <v>39</v>
      </c>
      <c r="W69" s="712"/>
      <c r="X69" s="712"/>
      <c r="Y69" s="712"/>
      <c r="Z69" s="712"/>
      <c r="AA69" s="712">
        <v>4</v>
      </c>
      <c r="AB69" s="712"/>
      <c r="AC69" s="712"/>
      <c r="AD69" s="712"/>
      <c r="AE69" s="712"/>
      <c r="AF69" s="712">
        <v>4</v>
      </c>
      <c r="AG69" s="712"/>
      <c r="AH69" s="712"/>
      <c r="AI69" s="712"/>
      <c r="AJ69" s="712"/>
      <c r="AK69" s="712">
        <v>26</v>
      </c>
      <c r="AL69" s="712"/>
      <c r="AM69" s="712"/>
      <c r="AN69" s="712"/>
      <c r="AO69" s="712"/>
      <c r="AP69" s="712" t="s">
        <v>181</v>
      </c>
      <c r="AQ69" s="712"/>
      <c r="AR69" s="712"/>
      <c r="AS69" s="712"/>
      <c r="AT69" s="712"/>
      <c r="AU69" s="712" t="s">
        <v>181</v>
      </c>
      <c r="AV69" s="712"/>
      <c r="AW69" s="712"/>
      <c r="AX69" s="712"/>
      <c r="AY69" s="712"/>
      <c r="AZ69" s="718"/>
      <c r="BA69" s="718"/>
      <c r="BB69" s="718"/>
      <c r="BC69" s="718"/>
      <c r="BD69" s="719"/>
      <c r="BE69" s="42"/>
      <c r="BF69" s="42"/>
      <c r="BG69" s="42"/>
      <c r="BH69" s="42"/>
      <c r="BI69" s="42"/>
      <c r="BJ69" s="42"/>
      <c r="BK69" s="42"/>
      <c r="BL69" s="42"/>
      <c r="BM69" s="42"/>
      <c r="BN69" s="42"/>
      <c r="BO69" s="42"/>
      <c r="BP69" s="42"/>
      <c r="BQ69" s="39">
        <v>63</v>
      </c>
      <c r="BR69" s="60"/>
      <c r="BS69" s="766"/>
      <c r="BT69" s="767"/>
      <c r="BU69" s="767"/>
      <c r="BV69" s="767"/>
      <c r="BW69" s="767"/>
      <c r="BX69" s="767"/>
      <c r="BY69" s="767"/>
      <c r="BZ69" s="767"/>
      <c r="CA69" s="767"/>
      <c r="CB69" s="767"/>
      <c r="CC69" s="767"/>
      <c r="CD69" s="767"/>
      <c r="CE69" s="767"/>
      <c r="CF69" s="767"/>
      <c r="CG69" s="772"/>
      <c r="CH69" s="763"/>
      <c r="CI69" s="764"/>
      <c r="CJ69" s="764"/>
      <c r="CK69" s="764"/>
      <c r="CL69" s="765"/>
      <c r="CM69" s="763"/>
      <c r="CN69" s="764"/>
      <c r="CO69" s="764"/>
      <c r="CP69" s="764"/>
      <c r="CQ69" s="765"/>
      <c r="CR69" s="763"/>
      <c r="CS69" s="764"/>
      <c r="CT69" s="764"/>
      <c r="CU69" s="764"/>
      <c r="CV69" s="765"/>
      <c r="CW69" s="763"/>
      <c r="CX69" s="764"/>
      <c r="CY69" s="764"/>
      <c r="CZ69" s="764"/>
      <c r="DA69" s="765"/>
      <c r="DB69" s="763"/>
      <c r="DC69" s="764"/>
      <c r="DD69" s="764"/>
      <c r="DE69" s="764"/>
      <c r="DF69" s="765"/>
      <c r="DG69" s="763"/>
      <c r="DH69" s="764"/>
      <c r="DI69" s="764"/>
      <c r="DJ69" s="764"/>
      <c r="DK69" s="765"/>
      <c r="DL69" s="763"/>
      <c r="DM69" s="764"/>
      <c r="DN69" s="764"/>
      <c r="DO69" s="764"/>
      <c r="DP69" s="765"/>
      <c r="DQ69" s="763"/>
      <c r="DR69" s="764"/>
      <c r="DS69" s="764"/>
      <c r="DT69" s="764"/>
      <c r="DU69" s="765"/>
      <c r="DV69" s="766"/>
      <c r="DW69" s="767"/>
      <c r="DX69" s="767"/>
      <c r="DY69" s="767"/>
      <c r="DZ69" s="768"/>
      <c r="EA69" s="35"/>
    </row>
    <row r="70" spans="1:131" ht="26.25" customHeight="1">
      <c r="A70" s="39">
        <v>3</v>
      </c>
      <c r="B70" s="708" t="s">
        <v>427</v>
      </c>
      <c r="C70" s="709"/>
      <c r="D70" s="709"/>
      <c r="E70" s="709"/>
      <c r="F70" s="709"/>
      <c r="G70" s="709"/>
      <c r="H70" s="709"/>
      <c r="I70" s="709"/>
      <c r="J70" s="709"/>
      <c r="K70" s="709"/>
      <c r="L70" s="709"/>
      <c r="M70" s="709"/>
      <c r="N70" s="709"/>
      <c r="O70" s="709"/>
      <c r="P70" s="710"/>
      <c r="Q70" s="711">
        <v>22</v>
      </c>
      <c r="R70" s="712"/>
      <c r="S70" s="712"/>
      <c r="T70" s="712"/>
      <c r="U70" s="712"/>
      <c r="V70" s="712">
        <v>19</v>
      </c>
      <c r="W70" s="712"/>
      <c r="X70" s="712"/>
      <c r="Y70" s="712"/>
      <c r="Z70" s="712"/>
      <c r="AA70" s="712">
        <v>2</v>
      </c>
      <c r="AB70" s="712"/>
      <c r="AC70" s="712"/>
      <c r="AD70" s="712"/>
      <c r="AE70" s="712"/>
      <c r="AF70" s="712">
        <v>2</v>
      </c>
      <c r="AG70" s="712"/>
      <c r="AH70" s="712"/>
      <c r="AI70" s="712"/>
      <c r="AJ70" s="712"/>
      <c r="AK70" s="712" t="s">
        <v>181</v>
      </c>
      <c r="AL70" s="712"/>
      <c r="AM70" s="712"/>
      <c r="AN70" s="712"/>
      <c r="AO70" s="712"/>
      <c r="AP70" s="712" t="s">
        <v>181</v>
      </c>
      <c r="AQ70" s="712"/>
      <c r="AR70" s="712"/>
      <c r="AS70" s="712"/>
      <c r="AT70" s="712"/>
      <c r="AU70" s="712" t="s">
        <v>181</v>
      </c>
      <c r="AV70" s="712"/>
      <c r="AW70" s="712"/>
      <c r="AX70" s="712"/>
      <c r="AY70" s="712"/>
      <c r="AZ70" s="718"/>
      <c r="BA70" s="718"/>
      <c r="BB70" s="718"/>
      <c r="BC70" s="718"/>
      <c r="BD70" s="719"/>
      <c r="BE70" s="42"/>
      <c r="BF70" s="42"/>
      <c r="BG70" s="42"/>
      <c r="BH70" s="42"/>
      <c r="BI70" s="42"/>
      <c r="BJ70" s="42"/>
      <c r="BK70" s="42"/>
      <c r="BL70" s="42"/>
      <c r="BM70" s="42"/>
      <c r="BN70" s="42"/>
      <c r="BO70" s="42"/>
      <c r="BP70" s="42"/>
      <c r="BQ70" s="39">
        <v>64</v>
      </c>
      <c r="BR70" s="60"/>
      <c r="BS70" s="766"/>
      <c r="BT70" s="767"/>
      <c r="BU70" s="767"/>
      <c r="BV70" s="767"/>
      <c r="BW70" s="767"/>
      <c r="BX70" s="767"/>
      <c r="BY70" s="767"/>
      <c r="BZ70" s="767"/>
      <c r="CA70" s="767"/>
      <c r="CB70" s="767"/>
      <c r="CC70" s="767"/>
      <c r="CD70" s="767"/>
      <c r="CE70" s="767"/>
      <c r="CF70" s="767"/>
      <c r="CG70" s="772"/>
      <c r="CH70" s="763"/>
      <c r="CI70" s="764"/>
      <c r="CJ70" s="764"/>
      <c r="CK70" s="764"/>
      <c r="CL70" s="765"/>
      <c r="CM70" s="763"/>
      <c r="CN70" s="764"/>
      <c r="CO70" s="764"/>
      <c r="CP70" s="764"/>
      <c r="CQ70" s="765"/>
      <c r="CR70" s="763"/>
      <c r="CS70" s="764"/>
      <c r="CT70" s="764"/>
      <c r="CU70" s="764"/>
      <c r="CV70" s="765"/>
      <c r="CW70" s="763"/>
      <c r="CX70" s="764"/>
      <c r="CY70" s="764"/>
      <c r="CZ70" s="764"/>
      <c r="DA70" s="765"/>
      <c r="DB70" s="763"/>
      <c r="DC70" s="764"/>
      <c r="DD70" s="764"/>
      <c r="DE70" s="764"/>
      <c r="DF70" s="765"/>
      <c r="DG70" s="763"/>
      <c r="DH70" s="764"/>
      <c r="DI70" s="764"/>
      <c r="DJ70" s="764"/>
      <c r="DK70" s="765"/>
      <c r="DL70" s="763"/>
      <c r="DM70" s="764"/>
      <c r="DN70" s="764"/>
      <c r="DO70" s="764"/>
      <c r="DP70" s="765"/>
      <c r="DQ70" s="763"/>
      <c r="DR70" s="764"/>
      <c r="DS70" s="764"/>
      <c r="DT70" s="764"/>
      <c r="DU70" s="765"/>
      <c r="DV70" s="766"/>
      <c r="DW70" s="767"/>
      <c r="DX70" s="767"/>
      <c r="DY70" s="767"/>
      <c r="DZ70" s="768"/>
      <c r="EA70" s="35"/>
    </row>
    <row r="71" spans="1:131" ht="26.25" customHeight="1">
      <c r="A71" s="39">
        <v>4</v>
      </c>
      <c r="B71" s="708" t="s">
        <v>436</v>
      </c>
      <c r="C71" s="709"/>
      <c r="D71" s="709"/>
      <c r="E71" s="709"/>
      <c r="F71" s="709"/>
      <c r="G71" s="709"/>
      <c r="H71" s="709"/>
      <c r="I71" s="709"/>
      <c r="J71" s="709"/>
      <c r="K71" s="709"/>
      <c r="L71" s="709"/>
      <c r="M71" s="709"/>
      <c r="N71" s="709"/>
      <c r="O71" s="709"/>
      <c r="P71" s="710"/>
      <c r="Q71" s="711">
        <v>207</v>
      </c>
      <c r="R71" s="712"/>
      <c r="S71" s="712"/>
      <c r="T71" s="712"/>
      <c r="U71" s="712"/>
      <c r="V71" s="712">
        <v>201</v>
      </c>
      <c r="W71" s="712"/>
      <c r="X71" s="712"/>
      <c r="Y71" s="712"/>
      <c r="Z71" s="712"/>
      <c r="AA71" s="712">
        <v>6</v>
      </c>
      <c r="AB71" s="712"/>
      <c r="AC71" s="712"/>
      <c r="AD71" s="712"/>
      <c r="AE71" s="712"/>
      <c r="AF71" s="712">
        <v>6</v>
      </c>
      <c r="AG71" s="712"/>
      <c r="AH71" s="712"/>
      <c r="AI71" s="712"/>
      <c r="AJ71" s="712"/>
      <c r="AK71" s="712">
        <v>5</v>
      </c>
      <c r="AL71" s="712"/>
      <c r="AM71" s="712"/>
      <c r="AN71" s="712"/>
      <c r="AO71" s="712"/>
      <c r="AP71" s="712" t="s">
        <v>181</v>
      </c>
      <c r="AQ71" s="712"/>
      <c r="AR71" s="712"/>
      <c r="AS71" s="712"/>
      <c r="AT71" s="712"/>
      <c r="AU71" s="712" t="s">
        <v>181</v>
      </c>
      <c r="AV71" s="712"/>
      <c r="AW71" s="712"/>
      <c r="AX71" s="712"/>
      <c r="AY71" s="712"/>
      <c r="AZ71" s="718"/>
      <c r="BA71" s="718"/>
      <c r="BB71" s="718"/>
      <c r="BC71" s="718"/>
      <c r="BD71" s="719"/>
      <c r="BE71" s="42"/>
      <c r="BF71" s="42"/>
      <c r="BG71" s="42"/>
      <c r="BH71" s="42"/>
      <c r="BI71" s="42"/>
      <c r="BJ71" s="42"/>
      <c r="BK71" s="42"/>
      <c r="BL71" s="42"/>
      <c r="BM71" s="42"/>
      <c r="BN71" s="42"/>
      <c r="BO71" s="42"/>
      <c r="BP71" s="42"/>
      <c r="BQ71" s="39">
        <v>65</v>
      </c>
      <c r="BR71" s="60"/>
      <c r="BS71" s="766"/>
      <c r="BT71" s="767"/>
      <c r="BU71" s="767"/>
      <c r="BV71" s="767"/>
      <c r="BW71" s="767"/>
      <c r="BX71" s="767"/>
      <c r="BY71" s="767"/>
      <c r="BZ71" s="767"/>
      <c r="CA71" s="767"/>
      <c r="CB71" s="767"/>
      <c r="CC71" s="767"/>
      <c r="CD71" s="767"/>
      <c r="CE71" s="767"/>
      <c r="CF71" s="767"/>
      <c r="CG71" s="772"/>
      <c r="CH71" s="763"/>
      <c r="CI71" s="764"/>
      <c r="CJ71" s="764"/>
      <c r="CK71" s="764"/>
      <c r="CL71" s="765"/>
      <c r="CM71" s="763"/>
      <c r="CN71" s="764"/>
      <c r="CO71" s="764"/>
      <c r="CP71" s="764"/>
      <c r="CQ71" s="765"/>
      <c r="CR71" s="763"/>
      <c r="CS71" s="764"/>
      <c r="CT71" s="764"/>
      <c r="CU71" s="764"/>
      <c r="CV71" s="765"/>
      <c r="CW71" s="763"/>
      <c r="CX71" s="764"/>
      <c r="CY71" s="764"/>
      <c r="CZ71" s="764"/>
      <c r="DA71" s="765"/>
      <c r="DB71" s="763"/>
      <c r="DC71" s="764"/>
      <c r="DD71" s="764"/>
      <c r="DE71" s="764"/>
      <c r="DF71" s="765"/>
      <c r="DG71" s="763"/>
      <c r="DH71" s="764"/>
      <c r="DI71" s="764"/>
      <c r="DJ71" s="764"/>
      <c r="DK71" s="765"/>
      <c r="DL71" s="763"/>
      <c r="DM71" s="764"/>
      <c r="DN71" s="764"/>
      <c r="DO71" s="764"/>
      <c r="DP71" s="765"/>
      <c r="DQ71" s="763"/>
      <c r="DR71" s="764"/>
      <c r="DS71" s="764"/>
      <c r="DT71" s="764"/>
      <c r="DU71" s="765"/>
      <c r="DV71" s="766"/>
      <c r="DW71" s="767"/>
      <c r="DX71" s="767"/>
      <c r="DY71" s="767"/>
      <c r="DZ71" s="768"/>
      <c r="EA71" s="35"/>
    </row>
    <row r="72" spans="1:131" ht="26.25" customHeight="1">
      <c r="A72" s="39">
        <v>5</v>
      </c>
      <c r="B72" s="708" t="s">
        <v>371</v>
      </c>
      <c r="C72" s="709"/>
      <c r="D72" s="709"/>
      <c r="E72" s="709"/>
      <c r="F72" s="709"/>
      <c r="G72" s="709"/>
      <c r="H72" s="709"/>
      <c r="I72" s="709"/>
      <c r="J72" s="709"/>
      <c r="K72" s="709"/>
      <c r="L72" s="709"/>
      <c r="M72" s="709"/>
      <c r="N72" s="709"/>
      <c r="O72" s="709"/>
      <c r="P72" s="710"/>
      <c r="Q72" s="711">
        <v>165588</v>
      </c>
      <c r="R72" s="712"/>
      <c r="S72" s="712"/>
      <c r="T72" s="712"/>
      <c r="U72" s="712"/>
      <c r="V72" s="712">
        <v>158226</v>
      </c>
      <c r="W72" s="712"/>
      <c r="X72" s="712"/>
      <c r="Y72" s="712"/>
      <c r="Z72" s="712"/>
      <c r="AA72" s="712">
        <v>7362</v>
      </c>
      <c r="AB72" s="712"/>
      <c r="AC72" s="712"/>
      <c r="AD72" s="712"/>
      <c r="AE72" s="712"/>
      <c r="AF72" s="712">
        <v>7362</v>
      </c>
      <c r="AG72" s="712"/>
      <c r="AH72" s="712"/>
      <c r="AI72" s="712"/>
      <c r="AJ72" s="712"/>
      <c r="AK72" s="712">
        <v>1484</v>
      </c>
      <c r="AL72" s="712"/>
      <c r="AM72" s="712"/>
      <c r="AN72" s="712"/>
      <c r="AO72" s="712"/>
      <c r="AP72" s="712" t="s">
        <v>181</v>
      </c>
      <c r="AQ72" s="712"/>
      <c r="AR72" s="712"/>
      <c r="AS72" s="712"/>
      <c r="AT72" s="712"/>
      <c r="AU72" s="712" t="s">
        <v>181</v>
      </c>
      <c r="AV72" s="712"/>
      <c r="AW72" s="712"/>
      <c r="AX72" s="712"/>
      <c r="AY72" s="712"/>
      <c r="AZ72" s="718"/>
      <c r="BA72" s="718"/>
      <c r="BB72" s="718"/>
      <c r="BC72" s="718"/>
      <c r="BD72" s="719"/>
      <c r="BE72" s="42"/>
      <c r="BF72" s="42"/>
      <c r="BG72" s="42"/>
      <c r="BH72" s="42"/>
      <c r="BI72" s="42"/>
      <c r="BJ72" s="42"/>
      <c r="BK72" s="42"/>
      <c r="BL72" s="42"/>
      <c r="BM72" s="42"/>
      <c r="BN72" s="42"/>
      <c r="BO72" s="42"/>
      <c r="BP72" s="42"/>
      <c r="BQ72" s="39">
        <v>66</v>
      </c>
      <c r="BR72" s="60"/>
      <c r="BS72" s="766"/>
      <c r="BT72" s="767"/>
      <c r="BU72" s="767"/>
      <c r="BV72" s="767"/>
      <c r="BW72" s="767"/>
      <c r="BX72" s="767"/>
      <c r="BY72" s="767"/>
      <c r="BZ72" s="767"/>
      <c r="CA72" s="767"/>
      <c r="CB72" s="767"/>
      <c r="CC72" s="767"/>
      <c r="CD72" s="767"/>
      <c r="CE72" s="767"/>
      <c r="CF72" s="767"/>
      <c r="CG72" s="772"/>
      <c r="CH72" s="763"/>
      <c r="CI72" s="764"/>
      <c r="CJ72" s="764"/>
      <c r="CK72" s="764"/>
      <c r="CL72" s="765"/>
      <c r="CM72" s="763"/>
      <c r="CN72" s="764"/>
      <c r="CO72" s="764"/>
      <c r="CP72" s="764"/>
      <c r="CQ72" s="765"/>
      <c r="CR72" s="763"/>
      <c r="CS72" s="764"/>
      <c r="CT72" s="764"/>
      <c r="CU72" s="764"/>
      <c r="CV72" s="765"/>
      <c r="CW72" s="763"/>
      <c r="CX72" s="764"/>
      <c r="CY72" s="764"/>
      <c r="CZ72" s="764"/>
      <c r="DA72" s="765"/>
      <c r="DB72" s="763"/>
      <c r="DC72" s="764"/>
      <c r="DD72" s="764"/>
      <c r="DE72" s="764"/>
      <c r="DF72" s="765"/>
      <c r="DG72" s="763"/>
      <c r="DH72" s="764"/>
      <c r="DI72" s="764"/>
      <c r="DJ72" s="764"/>
      <c r="DK72" s="765"/>
      <c r="DL72" s="763"/>
      <c r="DM72" s="764"/>
      <c r="DN72" s="764"/>
      <c r="DO72" s="764"/>
      <c r="DP72" s="765"/>
      <c r="DQ72" s="763"/>
      <c r="DR72" s="764"/>
      <c r="DS72" s="764"/>
      <c r="DT72" s="764"/>
      <c r="DU72" s="765"/>
      <c r="DV72" s="766"/>
      <c r="DW72" s="767"/>
      <c r="DX72" s="767"/>
      <c r="DY72" s="767"/>
      <c r="DZ72" s="768"/>
      <c r="EA72" s="35"/>
    </row>
    <row r="73" spans="1:131" ht="26.25" customHeight="1">
      <c r="A73" s="39">
        <v>6</v>
      </c>
      <c r="B73" s="708" t="s">
        <v>437</v>
      </c>
      <c r="C73" s="709"/>
      <c r="D73" s="709"/>
      <c r="E73" s="709"/>
      <c r="F73" s="709"/>
      <c r="G73" s="709"/>
      <c r="H73" s="709"/>
      <c r="I73" s="709"/>
      <c r="J73" s="709"/>
      <c r="K73" s="709"/>
      <c r="L73" s="709"/>
      <c r="M73" s="709"/>
      <c r="N73" s="709"/>
      <c r="O73" s="709"/>
      <c r="P73" s="710"/>
      <c r="Q73" s="711">
        <v>3</v>
      </c>
      <c r="R73" s="712"/>
      <c r="S73" s="712"/>
      <c r="T73" s="712"/>
      <c r="U73" s="712"/>
      <c r="V73" s="712">
        <v>3</v>
      </c>
      <c r="W73" s="712"/>
      <c r="X73" s="712"/>
      <c r="Y73" s="712"/>
      <c r="Z73" s="712"/>
      <c r="AA73" s="712">
        <v>0</v>
      </c>
      <c r="AB73" s="712"/>
      <c r="AC73" s="712"/>
      <c r="AD73" s="712"/>
      <c r="AE73" s="712"/>
      <c r="AF73" s="712">
        <v>0</v>
      </c>
      <c r="AG73" s="712"/>
      <c r="AH73" s="712"/>
      <c r="AI73" s="712"/>
      <c r="AJ73" s="712"/>
      <c r="AK73" s="712" t="s">
        <v>181</v>
      </c>
      <c r="AL73" s="712"/>
      <c r="AM73" s="712"/>
      <c r="AN73" s="712"/>
      <c r="AO73" s="712"/>
      <c r="AP73" s="712" t="s">
        <v>181</v>
      </c>
      <c r="AQ73" s="712"/>
      <c r="AR73" s="712"/>
      <c r="AS73" s="712"/>
      <c r="AT73" s="712"/>
      <c r="AU73" s="712" t="s">
        <v>181</v>
      </c>
      <c r="AV73" s="712"/>
      <c r="AW73" s="712"/>
      <c r="AX73" s="712"/>
      <c r="AY73" s="712"/>
      <c r="AZ73" s="718"/>
      <c r="BA73" s="718"/>
      <c r="BB73" s="718"/>
      <c r="BC73" s="718"/>
      <c r="BD73" s="719"/>
      <c r="BE73" s="42"/>
      <c r="BF73" s="42"/>
      <c r="BG73" s="42"/>
      <c r="BH73" s="42"/>
      <c r="BI73" s="42"/>
      <c r="BJ73" s="42"/>
      <c r="BK73" s="42"/>
      <c r="BL73" s="42"/>
      <c r="BM73" s="42"/>
      <c r="BN73" s="42"/>
      <c r="BO73" s="42"/>
      <c r="BP73" s="42"/>
      <c r="BQ73" s="39">
        <v>67</v>
      </c>
      <c r="BR73" s="60"/>
      <c r="BS73" s="766"/>
      <c r="BT73" s="767"/>
      <c r="BU73" s="767"/>
      <c r="BV73" s="767"/>
      <c r="BW73" s="767"/>
      <c r="BX73" s="767"/>
      <c r="BY73" s="767"/>
      <c r="BZ73" s="767"/>
      <c r="CA73" s="767"/>
      <c r="CB73" s="767"/>
      <c r="CC73" s="767"/>
      <c r="CD73" s="767"/>
      <c r="CE73" s="767"/>
      <c r="CF73" s="767"/>
      <c r="CG73" s="772"/>
      <c r="CH73" s="763"/>
      <c r="CI73" s="764"/>
      <c r="CJ73" s="764"/>
      <c r="CK73" s="764"/>
      <c r="CL73" s="765"/>
      <c r="CM73" s="763"/>
      <c r="CN73" s="764"/>
      <c r="CO73" s="764"/>
      <c r="CP73" s="764"/>
      <c r="CQ73" s="765"/>
      <c r="CR73" s="763"/>
      <c r="CS73" s="764"/>
      <c r="CT73" s="764"/>
      <c r="CU73" s="764"/>
      <c r="CV73" s="765"/>
      <c r="CW73" s="763"/>
      <c r="CX73" s="764"/>
      <c r="CY73" s="764"/>
      <c r="CZ73" s="764"/>
      <c r="DA73" s="765"/>
      <c r="DB73" s="763"/>
      <c r="DC73" s="764"/>
      <c r="DD73" s="764"/>
      <c r="DE73" s="764"/>
      <c r="DF73" s="765"/>
      <c r="DG73" s="763"/>
      <c r="DH73" s="764"/>
      <c r="DI73" s="764"/>
      <c r="DJ73" s="764"/>
      <c r="DK73" s="765"/>
      <c r="DL73" s="763"/>
      <c r="DM73" s="764"/>
      <c r="DN73" s="764"/>
      <c r="DO73" s="764"/>
      <c r="DP73" s="765"/>
      <c r="DQ73" s="763"/>
      <c r="DR73" s="764"/>
      <c r="DS73" s="764"/>
      <c r="DT73" s="764"/>
      <c r="DU73" s="765"/>
      <c r="DV73" s="766"/>
      <c r="DW73" s="767"/>
      <c r="DX73" s="767"/>
      <c r="DY73" s="767"/>
      <c r="DZ73" s="768"/>
      <c r="EA73" s="35"/>
    </row>
    <row r="74" spans="1:131" ht="26.25" customHeight="1">
      <c r="A74" s="39">
        <v>7</v>
      </c>
      <c r="B74" s="708" t="s">
        <v>386</v>
      </c>
      <c r="C74" s="709"/>
      <c r="D74" s="709"/>
      <c r="E74" s="709"/>
      <c r="F74" s="709"/>
      <c r="G74" s="709"/>
      <c r="H74" s="709"/>
      <c r="I74" s="709"/>
      <c r="J74" s="709"/>
      <c r="K74" s="709"/>
      <c r="L74" s="709"/>
      <c r="M74" s="709"/>
      <c r="N74" s="709"/>
      <c r="O74" s="709"/>
      <c r="P74" s="710"/>
      <c r="Q74" s="711">
        <v>28</v>
      </c>
      <c r="R74" s="712"/>
      <c r="S74" s="712"/>
      <c r="T74" s="712"/>
      <c r="U74" s="712"/>
      <c r="V74" s="712">
        <v>24</v>
      </c>
      <c r="W74" s="712"/>
      <c r="X74" s="712"/>
      <c r="Y74" s="712"/>
      <c r="Z74" s="712"/>
      <c r="AA74" s="712">
        <v>4</v>
      </c>
      <c r="AB74" s="712"/>
      <c r="AC74" s="712"/>
      <c r="AD74" s="712"/>
      <c r="AE74" s="712"/>
      <c r="AF74" s="712">
        <v>4</v>
      </c>
      <c r="AG74" s="712"/>
      <c r="AH74" s="712"/>
      <c r="AI74" s="712"/>
      <c r="AJ74" s="712"/>
      <c r="AK74" s="712">
        <v>24</v>
      </c>
      <c r="AL74" s="712"/>
      <c r="AM74" s="712"/>
      <c r="AN74" s="712"/>
      <c r="AO74" s="712"/>
      <c r="AP74" s="712" t="s">
        <v>181</v>
      </c>
      <c r="AQ74" s="712"/>
      <c r="AR74" s="712"/>
      <c r="AS74" s="712"/>
      <c r="AT74" s="712"/>
      <c r="AU74" s="712" t="s">
        <v>181</v>
      </c>
      <c r="AV74" s="712"/>
      <c r="AW74" s="712"/>
      <c r="AX74" s="712"/>
      <c r="AY74" s="712"/>
      <c r="AZ74" s="718"/>
      <c r="BA74" s="718"/>
      <c r="BB74" s="718"/>
      <c r="BC74" s="718"/>
      <c r="BD74" s="719"/>
      <c r="BE74" s="42"/>
      <c r="BF74" s="42"/>
      <c r="BG74" s="42"/>
      <c r="BH74" s="42"/>
      <c r="BI74" s="42"/>
      <c r="BJ74" s="42"/>
      <c r="BK74" s="42"/>
      <c r="BL74" s="42"/>
      <c r="BM74" s="42"/>
      <c r="BN74" s="42"/>
      <c r="BO74" s="42"/>
      <c r="BP74" s="42"/>
      <c r="BQ74" s="39">
        <v>68</v>
      </c>
      <c r="BR74" s="60"/>
      <c r="BS74" s="766"/>
      <c r="BT74" s="767"/>
      <c r="BU74" s="767"/>
      <c r="BV74" s="767"/>
      <c r="BW74" s="767"/>
      <c r="BX74" s="767"/>
      <c r="BY74" s="767"/>
      <c r="BZ74" s="767"/>
      <c r="CA74" s="767"/>
      <c r="CB74" s="767"/>
      <c r="CC74" s="767"/>
      <c r="CD74" s="767"/>
      <c r="CE74" s="767"/>
      <c r="CF74" s="767"/>
      <c r="CG74" s="772"/>
      <c r="CH74" s="763"/>
      <c r="CI74" s="764"/>
      <c r="CJ74" s="764"/>
      <c r="CK74" s="764"/>
      <c r="CL74" s="765"/>
      <c r="CM74" s="763"/>
      <c r="CN74" s="764"/>
      <c r="CO74" s="764"/>
      <c r="CP74" s="764"/>
      <c r="CQ74" s="765"/>
      <c r="CR74" s="763"/>
      <c r="CS74" s="764"/>
      <c r="CT74" s="764"/>
      <c r="CU74" s="764"/>
      <c r="CV74" s="765"/>
      <c r="CW74" s="763"/>
      <c r="CX74" s="764"/>
      <c r="CY74" s="764"/>
      <c r="CZ74" s="764"/>
      <c r="DA74" s="765"/>
      <c r="DB74" s="763"/>
      <c r="DC74" s="764"/>
      <c r="DD74" s="764"/>
      <c r="DE74" s="764"/>
      <c r="DF74" s="765"/>
      <c r="DG74" s="763"/>
      <c r="DH74" s="764"/>
      <c r="DI74" s="764"/>
      <c r="DJ74" s="764"/>
      <c r="DK74" s="765"/>
      <c r="DL74" s="763"/>
      <c r="DM74" s="764"/>
      <c r="DN74" s="764"/>
      <c r="DO74" s="764"/>
      <c r="DP74" s="765"/>
      <c r="DQ74" s="763"/>
      <c r="DR74" s="764"/>
      <c r="DS74" s="764"/>
      <c r="DT74" s="764"/>
      <c r="DU74" s="765"/>
      <c r="DV74" s="766"/>
      <c r="DW74" s="767"/>
      <c r="DX74" s="767"/>
      <c r="DY74" s="767"/>
      <c r="DZ74" s="768"/>
      <c r="EA74" s="35"/>
    </row>
    <row r="75" spans="1:131" ht="26.25" customHeight="1">
      <c r="A75" s="39">
        <v>8</v>
      </c>
      <c r="B75" s="708"/>
      <c r="C75" s="709"/>
      <c r="D75" s="709"/>
      <c r="E75" s="709"/>
      <c r="F75" s="709"/>
      <c r="G75" s="709"/>
      <c r="H75" s="709"/>
      <c r="I75" s="709"/>
      <c r="J75" s="709"/>
      <c r="K75" s="709"/>
      <c r="L75" s="709"/>
      <c r="M75" s="709"/>
      <c r="N75" s="709"/>
      <c r="O75" s="709"/>
      <c r="P75" s="710"/>
      <c r="Q75" s="720"/>
      <c r="R75" s="715"/>
      <c r="S75" s="715"/>
      <c r="T75" s="715"/>
      <c r="U75" s="717"/>
      <c r="V75" s="713"/>
      <c r="W75" s="715"/>
      <c r="X75" s="715"/>
      <c r="Y75" s="715"/>
      <c r="Z75" s="717"/>
      <c r="AA75" s="713"/>
      <c r="AB75" s="715"/>
      <c r="AC75" s="715"/>
      <c r="AD75" s="715"/>
      <c r="AE75" s="717"/>
      <c r="AF75" s="713"/>
      <c r="AG75" s="715"/>
      <c r="AH75" s="715"/>
      <c r="AI75" s="715"/>
      <c r="AJ75" s="717"/>
      <c r="AK75" s="713"/>
      <c r="AL75" s="715"/>
      <c r="AM75" s="715"/>
      <c r="AN75" s="715"/>
      <c r="AO75" s="717"/>
      <c r="AP75" s="713"/>
      <c r="AQ75" s="715"/>
      <c r="AR75" s="715"/>
      <c r="AS75" s="715"/>
      <c r="AT75" s="717"/>
      <c r="AU75" s="713"/>
      <c r="AV75" s="715"/>
      <c r="AW75" s="715"/>
      <c r="AX75" s="715"/>
      <c r="AY75" s="717"/>
      <c r="AZ75" s="718"/>
      <c r="BA75" s="718"/>
      <c r="BB75" s="718"/>
      <c r="BC75" s="718"/>
      <c r="BD75" s="719"/>
      <c r="BE75" s="42"/>
      <c r="BF75" s="42"/>
      <c r="BG75" s="42"/>
      <c r="BH75" s="42"/>
      <c r="BI75" s="42"/>
      <c r="BJ75" s="42"/>
      <c r="BK75" s="42"/>
      <c r="BL75" s="42"/>
      <c r="BM75" s="42"/>
      <c r="BN75" s="42"/>
      <c r="BO75" s="42"/>
      <c r="BP75" s="42"/>
      <c r="BQ75" s="39">
        <v>69</v>
      </c>
      <c r="BR75" s="60"/>
      <c r="BS75" s="766"/>
      <c r="BT75" s="767"/>
      <c r="BU75" s="767"/>
      <c r="BV75" s="767"/>
      <c r="BW75" s="767"/>
      <c r="BX75" s="767"/>
      <c r="BY75" s="767"/>
      <c r="BZ75" s="767"/>
      <c r="CA75" s="767"/>
      <c r="CB75" s="767"/>
      <c r="CC75" s="767"/>
      <c r="CD75" s="767"/>
      <c r="CE75" s="767"/>
      <c r="CF75" s="767"/>
      <c r="CG75" s="772"/>
      <c r="CH75" s="763"/>
      <c r="CI75" s="764"/>
      <c r="CJ75" s="764"/>
      <c r="CK75" s="764"/>
      <c r="CL75" s="765"/>
      <c r="CM75" s="763"/>
      <c r="CN75" s="764"/>
      <c r="CO75" s="764"/>
      <c r="CP75" s="764"/>
      <c r="CQ75" s="765"/>
      <c r="CR75" s="763"/>
      <c r="CS75" s="764"/>
      <c r="CT75" s="764"/>
      <c r="CU75" s="764"/>
      <c r="CV75" s="765"/>
      <c r="CW75" s="763"/>
      <c r="CX75" s="764"/>
      <c r="CY75" s="764"/>
      <c r="CZ75" s="764"/>
      <c r="DA75" s="765"/>
      <c r="DB75" s="763"/>
      <c r="DC75" s="764"/>
      <c r="DD75" s="764"/>
      <c r="DE75" s="764"/>
      <c r="DF75" s="765"/>
      <c r="DG75" s="763"/>
      <c r="DH75" s="764"/>
      <c r="DI75" s="764"/>
      <c r="DJ75" s="764"/>
      <c r="DK75" s="765"/>
      <c r="DL75" s="763"/>
      <c r="DM75" s="764"/>
      <c r="DN75" s="764"/>
      <c r="DO75" s="764"/>
      <c r="DP75" s="765"/>
      <c r="DQ75" s="763"/>
      <c r="DR75" s="764"/>
      <c r="DS75" s="764"/>
      <c r="DT75" s="764"/>
      <c r="DU75" s="765"/>
      <c r="DV75" s="766"/>
      <c r="DW75" s="767"/>
      <c r="DX75" s="767"/>
      <c r="DY75" s="767"/>
      <c r="DZ75" s="768"/>
      <c r="EA75" s="35"/>
    </row>
    <row r="76" spans="1:131" ht="26.25" customHeight="1">
      <c r="A76" s="39">
        <v>9</v>
      </c>
      <c r="B76" s="708"/>
      <c r="C76" s="709"/>
      <c r="D76" s="709"/>
      <c r="E76" s="709"/>
      <c r="F76" s="709"/>
      <c r="G76" s="709"/>
      <c r="H76" s="709"/>
      <c r="I76" s="709"/>
      <c r="J76" s="709"/>
      <c r="K76" s="709"/>
      <c r="L76" s="709"/>
      <c r="M76" s="709"/>
      <c r="N76" s="709"/>
      <c r="O76" s="709"/>
      <c r="P76" s="710"/>
      <c r="Q76" s="720"/>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42"/>
      <c r="BF76" s="42"/>
      <c r="BG76" s="42"/>
      <c r="BH76" s="42"/>
      <c r="BI76" s="42"/>
      <c r="BJ76" s="42"/>
      <c r="BK76" s="42"/>
      <c r="BL76" s="42"/>
      <c r="BM76" s="42"/>
      <c r="BN76" s="42"/>
      <c r="BO76" s="42"/>
      <c r="BP76" s="42"/>
      <c r="BQ76" s="39">
        <v>70</v>
      </c>
      <c r="BR76" s="60"/>
      <c r="BS76" s="766"/>
      <c r="BT76" s="767"/>
      <c r="BU76" s="767"/>
      <c r="BV76" s="767"/>
      <c r="BW76" s="767"/>
      <c r="BX76" s="767"/>
      <c r="BY76" s="767"/>
      <c r="BZ76" s="767"/>
      <c r="CA76" s="767"/>
      <c r="CB76" s="767"/>
      <c r="CC76" s="767"/>
      <c r="CD76" s="767"/>
      <c r="CE76" s="767"/>
      <c r="CF76" s="767"/>
      <c r="CG76" s="772"/>
      <c r="CH76" s="763"/>
      <c r="CI76" s="764"/>
      <c r="CJ76" s="764"/>
      <c r="CK76" s="764"/>
      <c r="CL76" s="765"/>
      <c r="CM76" s="763"/>
      <c r="CN76" s="764"/>
      <c r="CO76" s="764"/>
      <c r="CP76" s="764"/>
      <c r="CQ76" s="765"/>
      <c r="CR76" s="763"/>
      <c r="CS76" s="764"/>
      <c r="CT76" s="764"/>
      <c r="CU76" s="764"/>
      <c r="CV76" s="765"/>
      <c r="CW76" s="763"/>
      <c r="CX76" s="764"/>
      <c r="CY76" s="764"/>
      <c r="CZ76" s="764"/>
      <c r="DA76" s="765"/>
      <c r="DB76" s="763"/>
      <c r="DC76" s="764"/>
      <c r="DD76" s="764"/>
      <c r="DE76" s="764"/>
      <c r="DF76" s="765"/>
      <c r="DG76" s="763"/>
      <c r="DH76" s="764"/>
      <c r="DI76" s="764"/>
      <c r="DJ76" s="764"/>
      <c r="DK76" s="765"/>
      <c r="DL76" s="763"/>
      <c r="DM76" s="764"/>
      <c r="DN76" s="764"/>
      <c r="DO76" s="764"/>
      <c r="DP76" s="765"/>
      <c r="DQ76" s="763"/>
      <c r="DR76" s="764"/>
      <c r="DS76" s="764"/>
      <c r="DT76" s="764"/>
      <c r="DU76" s="765"/>
      <c r="DV76" s="766"/>
      <c r="DW76" s="767"/>
      <c r="DX76" s="767"/>
      <c r="DY76" s="767"/>
      <c r="DZ76" s="768"/>
      <c r="EA76" s="35"/>
    </row>
    <row r="77" spans="1:131" ht="26.25" customHeight="1">
      <c r="A77" s="39">
        <v>10</v>
      </c>
      <c r="B77" s="708"/>
      <c r="C77" s="709"/>
      <c r="D77" s="709"/>
      <c r="E77" s="709"/>
      <c r="F77" s="709"/>
      <c r="G77" s="709"/>
      <c r="H77" s="709"/>
      <c r="I77" s="709"/>
      <c r="J77" s="709"/>
      <c r="K77" s="709"/>
      <c r="L77" s="709"/>
      <c r="M77" s="709"/>
      <c r="N77" s="709"/>
      <c r="O77" s="709"/>
      <c r="P77" s="710"/>
      <c r="Q77" s="720"/>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42"/>
      <c r="BF77" s="42"/>
      <c r="BG77" s="42"/>
      <c r="BH77" s="42"/>
      <c r="BI77" s="42"/>
      <c r="BJ77" s="42"/>
      <c r="BK77" s="42"/>
      <c r="BL77" s="42"/>
      <c r="BM77" s="42"/>
      <c r="BN77" s="42"/>
      <c r="BO77" s="42"/>
      <c r="BP77" s="42"/>
      <c r="BQ77" s="39">
        <v>71</v>
      </c>
      <c r="BR77" s="60"/>
      <c r="BS77" s="766"/>
      <c r="BT77" s="767"/>
      <c r="BU77" s="767"/>
      <c r="BV77" s="767"/>
      <c r="BW77" s="767"/>
      <c r="BX77" s="767"/>
      <c r="BY77" s="767"/>
      <c r="BZ77" s="767"/>
      <c r="CA77" s="767"/>
      <c r="CB77" s="767"/>
      <c r="CC77" s="767"/>
      <c r="CD77" s="767"/>
      <c r="CE77" s="767"/>
      <c r="CF77" s="767"/>
      <c r="CG77" s="772"/>
      <c r="CH77" s="763"/>
      <c r="CI77" s="764"/>
      <c r="CJ77" s="764"/>
      <c r="CK77" s="764"/>
      <c r="CL77" s="765"/>
      <c r="CM77" s="763"/>
      <c r="CN77" s="764"/>
      <c r="CO77" s="764"/>
      <c r="CP77" s="764"/>
      <c r="CQ77" s="765"/>
      <c r="CR77" s="763"/>
      <c r="CS77" s="764"/>
      <c r="CT77" s="764"/>
      <c r="CU77" s="764"/>
      <c r="CV77" s="765"/>
      <c r="CW77" s="763"/>
      <c r="CX77" s="764"/>
      <c r="CY77" s="764"/>
      <c r="CZ77" s="764"/>
      <c r="DA77" s="765"/>
      <c r="DB77" s="763"/>
      <c r="DC77" s="764"/>
      <c r="DD77" s="764"/>
      <c r="DE77" s="764"/>
      <c r="DF77" s="765"/>
      <c r="DG77" s="763"/>
      <c r="DH77" s="764"/>
      <c r="DI77" s="764"/>
      <c r="DJ77" s="764"/>
      <c r="DK77" s="765"/>
      <c r="DL77" s="763"/>
      <c r="DM77" s="764"/>
      <c r="DN77" s="764"/>
      <c r="DO77" s="764"/>
      <c r="DP77" s="765"/>
      <c r="DQ77" s="763"/>
      <c r="DR77" s="764"/>
      <c r="DS77" s="764"/>
      <c r="DT77" s="764"/>
      <c r="DU77" s="765"/>
      <c r="DV77" s="766"/>
      <c r="DW77" s="767"/>
      <c r="DX77" s="767"/>
      <c r="DY77" s="767"/>
      <c r="DZ77" s="768"/>
      <c r="EA77" s="35"/>
    </row>
    <row r="78" spans="1:131" ht="26.25" customHeight="1">
      <c r="A78" s="39">
        <v>11</v>
      </c>
      <c r="B78" s="708"/>
      <c r="C78" s="709"/>
      <c r="D78" s="709"/>
      <c r="E78" s="709"/>
      <c r="F78" s="709"/>
      <c r="G78" s="709"/>
      <c r="H78" s="709"/>
      <c r="I78" s="709"/>
      <c r="J78" s="709"/>
      <c r="K78" s="709"/>
      <c r="L78" s="709"/>
      <c r="M78" s="709"/>
      <c r="N78" s="709"/>
      <c r="O78" s="709"/>
      <c r="P78" s="710"/>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42"/>
      <c r="BF78" s="42"/>
      <c r="BG78" s="42"/>
      <c r="BH78" s="42"/>
      <c r="BI78" s="42"/>
      <c r="BJ78" s="35"/>
      <c r="BK78" s="35"/>
      <c r="BL78" s="35"/>
      <c r="BM78" s="35"/>
      <c r="BN78" s="35"/>
      <c r="BO78" s="42"/>
      <c r="BP78" s="42"/>
      <c r="BQ78" s="39">
        <v>72</v>
      </c>
      <c r="BR78" s="60"/>
      <c r="BS78" s="766"/>
      <c r="BT78" s="767"/>
      <c r="BU78" s="767"/>
      <c r="BV78" s="767"/>
      <c r="BW78" s="767"/>
      <c r="BX78" s="767"/>
      <c r="BY78" s="767"/>
      <c r="BZ78" s="767"/>
      <c r="CA78" s="767"/>
      <c r="CB78" s="767"/>
      <c r="CC78" s="767"/>
      <c r="CD78" s="767"/>
      <c r="CE78" s="767"/>
      <c r="CF78" s="767"/>
      <c r="CG78" s="772"/>
      <c r="CH78" s="763"/>
      <c r="CI78" s="764"/>
      <c r="CJ78" s="764"/>
      <c r="CK78" s="764"/>
      <c r="CL78" s="765"/>
      <c r="CM78" s="763"/>
      <c r="CN78" s="764"/>
      <c r="CO78" s="764"/>
      <c r="CP78" s="764"/>
      <c r="CQ78" s="765"/>
      <c r="CR78" s="763"/>
      <c r="CS78" s="764"/>
      <c r="CT78" s="764"/>
      <c r="CU78" s="764"/>
      <c r="CV78" s="765"/>
      <c r="CW78" s="763"/>
      <c r="CX78" s="764"/>
      <c r="CY78" s="764"/>
      <c r="CZ78" s="764"/>
      <c r="DA78" s="765"/>
      <c r="DB78" s="763"/>
      <c r="DC78" s="764"/>
      <c r="DD78" s="764"/>
      <c r="DE78" s="764"/>
      <c r="DF78" s="765"/>
      <c r="DG78" s="763"/>
      <c r="DH78" s="764"/>
      <c r="DI78" s="764"/>
      <c r="DJ78" s="764"/>
      <c r="DK78" s="765"/>
      <c r="DL78" s="763"/>
      <c r="DM78" s="764"/>
      <c r="DN78" s="764"/>
      <c r="DO78" s="764"/>
      <c r="DP78" s="765"/>
      <c r="DQ78" s="763"/>
      <c r="DR78" s="764"/>
      <c r="DS78" s="764"/>
      <c r="DT78" s="764"/>
      <c r="DU78" s="765"/>
      <c r="DV78" s="766"/>
      <c r="DW78" s="767"/>
      <c r="DX78" s="767"/>
      <c r="DY78" s="767"/>
      <c r="DZ78" s="768"/>
      <c r="EA78" s="35"/>
    </row>
    <row r="79" spans="1:131" ht="26.25" customHeight="1">
      <c r="A79" s="39">
        <v>12</v>
      </c>
      <c r="B79" s="708"/>
      <c r="C79" s="709"/>
      <c r="D79" s="709"/>
      <c r="E79" s="709"/>
      <c r="F79" s="709"/>
      <c r="G79" s="709"/>
      <c r="H79" s="709"/>
      <c r="I79" s="709"/>
      <c r="J79" s="709"/>
      <c r="K79" s="709"/>
      <c r="L79" s="709"/>
      <c r="M79" s="709"/>
      <c r="N79" s="709"/>
      <c r="O79" s="709"/>
      <c r="P79" s="710"/>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42"/>
      <c r="BF79" s="42"/>
      <c r="BG79" s="42"/>
      <c r="BH79" s="42"/>
      <c r="BI79" s="42"/>
      <c r="BJ79" s="35"/>
      <c r="BK79" s="35"/>
      <c r="BL79" s="35"/>
      <c r="BM79" s="35"/>
      <c r="BN79" s="35"/>
      <c r="BO79" s="42"/>
      <c r="BP79" s="42"/>
      <c r="BQ79" s="39">
        <v>73</v>
      </c>
      <c r="BR79" s="60"/>
      <c r="BS79" s="766"/>
      <c r="BT79" s="767"/>
      <c r="BU79" s="767"/>
      <c r="BV79" s="767"/>
      <c r="BW79" s="767"/>
      <c r="BX79" s="767"/>
      <c r="BY79" s="767"/>
      <c r="BZ79" s="767"/>
      <c r="CA79" s="767"/>
      <c r="CB79" s="767"/>
      <c r="CC79" s="767"/>
      <c r="CD79" s="767"/>
      <c r="CE79" s="767"/>
      <c r="CF79" s="767"/>
      <c r="CG79" s="772"/>
      <c r="CH79" s="763"/>
      <c r="CI79" s="764"/>
      <c r="CJ79" s="764"/>
      <c r="CK79" s="764"/>
      <c r="CL79" s="765"/>
      <c r="CM79" s="763"/>
      <c r="CN79" s="764"/>
      <c r="CO79" s="764"/>
      <c r="CP79" s="764"/>
      <c r="CQ79" s="765"/>
      <c r="CR79" s="763"/>
      <c r="CS79" s="764"/>
      <c r="CT79" s="764"/>
      <c r="CU79" s="764"/>
      <c r="CV79" s="765"/>
      <c r="CW79" s="763"/>
      <c r="CX79" s="764"/>
      <c r="CY79" s="764"/>
      <c r="CZ79" s="764"/>
      <c r="DA79" s="765"/>
      <c r="DB79" s="763"/>
      <c r="DC79" s="764"/>
      <c r="DD79" s="764"/>
      <c r="DE79" s="764"/>
      <c r="DF79" s="765"/>
      <c r="DG79" s="763"/>
      <c r="DH79" s="764"/>
      <c r="DI79" s="764"/>
      <c r="DJ79" s="764"/>
      <c r="DK79" s="765"/>
      <c r="DL79" s="763"/>
      <c r="DM79" s="764"/>
      <c r="DN79" s="764"/>
      <c r="DO79" s="764"/>
      <c r="DP79" s="765"/>
      <c r="DQ79" s="763"/>
      <c r="DR79" s="764"/>
      <c r="DS79" s="764"/>
      <c r="DT79" s="764"/>
      <c r="DU79" s="765"/>
      <c r="DV79" s="766"/>
      <c r="DW79" s="767"/>
      <c r="DX79" s="767"/>
      <c r="DY79" s="767"/>
      <c r="DZ79" s="768"/>
      <c r="EA79" s="35"/>
    </row>
    <row r="80" spans="1:131" ht="26.25" customHeight="1">
      <c r="A80" s="39">
        <v>13</v>
      </c>
      <c r="B80" s="708"/>
      <c r="C80" s="709"/>
      <c r="D80" s="709"/>
      <c r="E80" s="709"/>
      <c r="F80" s="709"/>
      <c r="G80" s="709"/>
      <c r="H80" s="709"/>
      <c r="I80" s="709"/>
      <c r="J80" s="709"/>
      <c r="K80" s="709"/>
      <c r="L80" s="709"/>
      <c r="M80" s="709"/>
      <c r="N80" s="709"/>
      <c r="O80" s="709"/>
      <c r="P80" s="710"/>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42"/>
      <c r="BF80" s="42"/>
      <c r="BG80" s="42"/>
      <c r="BH80" s="42"/>
      <c r="BI80" s="42"/>
      <c r="BJ80" s="42"/>
      <c r="BK80" s="42"/>
      <c r="BL80" s="42"/>
      <c r="BM80" s="42"/>
      <c r="BN80" s="42"/>
      <c r="BO80" s="42"/>
      <c r="BP80" s="42"/>
      <c r="BQ80" s="39">
        <v>74</v>
      </c>
      <c r="BR80" s="60"/>
      <c r="BS80" s="766"/>
      <c r="BT80" s="767"/>
      <c r="BU80" s="767"/>
      <c r="BV80" s="767"/>
      <c r="BW80" s="767"/>
      <c r="BX80" s="767"/>
      <c r="BY80" s="767"/>
      <c r="BZ80" s="767"/>
      <c r="CA80" s="767"/>
      <c r="CB80" s="767"/>
      <c r="CC80" s="767"/>
      <c r="CD80" s="767"/>
      <c r="CE80" s="767"/>
      <c r="CF80" s="767"/>
      <c r="CG80" s="772"/>
      <c r="CH80" s="763"/>
      <c r="CI80" s="764"/>
      <c r="CJ80" s="764"/>
      <c r="CK80" s="764"/>
      <c r="CL80" s="765"/>
      <c r="CM80" s="763"/>
      <c r="CN80" s="764"/>
      <c r="CO80" s="764"/>
      <c r="CP80" s="764"/>
      <c r="CQ80" s="765"/>
      <c r="CR80" s="763"/>
      <c r="CS80" s="764"/>
      <c r="CT80" s="764"/>
      <c r="CU80" s="764"/>
      <c r="CV80" s="765"/>
      <c r="CW80" s="763"/>
      <c r="CX80" s="764"/>
      <c r="CY80" s="764"/>
      <c r="CZ80" s="764"/>
      <c r="DA80" s="765"/>
      <c r="DB80" s="763"/>
      <c r="DC80" s="764"/>
      <c r="DD80" s="764"/>
      <c r="DE80" s="764"/>
      <c r="DF80" s="765"/>
      <c r="DG80" s="763"/>
      <c r="DH80" s="764"/>
      <c r="DI80" s="764"/>
      <c r="DJ80" s="764"/>
      <c r="DK80" s="765"/>
      <c r="DL80" s="763"/>
      <c r="DM80" s="764"/>
      <c r="DN80" s="764"/>
      <c r="DO80" s="764"/>
      <c r="DP80" s="765"/>
      <c r="DQ80" s="763"/>
      <c r="DR80" s="764"/>
      <c r="DS80" s="764"/>
      <c r="DT80" s="764"/>
      <c r="DU80" s="765"/>
      <c r="DV80" s="766"/>
      <c r="DW80" s="767"/>
      <c r="DX80" s="767"/>
      <c r="DY80" s="767"/>
      <c r="DZ80" s="768"/>
      <c r="EA80" s="35"/>
    </row>
    <row r="81" spans="1:131" ht="26.25" customHeight="1">
      <c r="A81" s="39">
        <v>14</v>
      </c>
      <c r="B81" s="708"/>
      <c r="C81" s="709"/>
      <c r="D81" s="709"/>
      <c r="E81" s="709"/>
      <c r="F81" s="709"/>
      <c r="G81" s="709"/>
      <c r="H81" s="709"/>
      <c r="I81" s="709"/>
      <c r="J81" s="709"/>
      <c r="K81" s="709"/>
      <c r="L81" s="709"/>
      <c r="M81" s="709"/>
      <c r="N81" s="709"/>
      <c r="O81" s="709"/>
      <c r="P81" s="710"/>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42"/>
      <c r="BF81" s="42"/>
      <c r="BG81" s="42"/>
      <c r="BH81" s="42"/>
      <c r="BI81" s="42"/>
      <c r="BJ81" s="42"/>
      <c r="BK81" s="42"/>
      <c r="BL81" s="42"/>
      <c r="BM81" s="42"/>
      <c r="BN81" s="42"/>
      <c r="BO81" s="42"/>
      <c r="BP81" s="42"/>
      <c r="BQ81" s="39">
        <v>75</v>
      </c>
      <c r="BR81" s="60"/>
      <c r="BS81" s="766"/>
      <c r="BT81" s="767"/>
      <c r="BU81" s="767"/>
      <c r="BV81" s="767"/>
      <c r="BW81" s="767"/>
      <c r="BX81" s="767"/>
      <c r="BY81" s="767"/>
      <c r="BZ81" s="767"/>
      <c r="CA81" s="767"/>
      <c r="CB81" s="767"/>
      <c r="CC81" s="767"/>
      <c r="CD81" s="767"/>
      <c r="CE81" s="767"/>
      <c r="CF81" s="767"/>
      <c r="CG81" s="772"/>
      <c r="CH81" s="763"/>
      <c r="CI81" s="764"/>
      <c r="CJ81" s="764"/>
      <c r="CK81" s="764"/>
      <c r="CL81" s="765"/>
      <c r="CM81" s="763"/>
      <c r="CN81" s="764"/>
      <c r="CO81" s="764"/>
      <c r="CP81" s="764"/>
      <c r="CQ81" s="765"/>
      <c r="CR81" s="763"/>
      <c r="CS81" s="764"/>
      <c r="CT81" s="764"/>
      <c r="CU81" s="764"/>
      <c r="CV81" s="765"/>
      <c r="CW81" s="763"/>
      <c r="CX81" s="764"/>
      <c r="CY81" s="764"/>
      <c r="CZ81" s="764"/>
      <c r="DA81" s="765"/>
      <c r="DB81" s="763"/>
      <c r="DC81" s="764"/>
      <c r="DD81" s="764"/>
      <c r="DE81" s="764"/>
      <c r="DF81" s="765"/>
      <c r="DG81" s="763"/>
      <c r="DH81" s="764"/>
      <c r="DI81" s="764"/>
      <c r="DJ81" s="764"/>
      <c r="DK81" s="765"/>
      <c r="DL81" s="763"/>
      <c r="DM81" s="764"/>
      <c r="DN81" s="764"/>
      <c r="DO81" s="764"/>
      <c r="DP81" s="765"/>
      <c r="DQ81" s="763"/>
      <c r="DR81" s="764"/>
      <c r="DS81" s="764"/>
      <c r="DT81" s="764"/>
      <c r="DU81" s="765"/>
      <c r="DV81" s="766"/>
      <c r="DW81" s="767"/>
      <c r="DX81" s="767"/>
      <c r="DY81" s="767"/>
      <c r="DZ81" s="768"/>
      <c r="EA81" s="35"/>
    </row>
    <row r="82" spans="1:131" ht="26.25" customHeight="1">
      <c r="A82" s="39">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42"/>
      <c r="BF82" s="42"/>
      <c r="BG82" s="42"/>
      <c r="BH82" s="42"/>
      <c r="BI82" s="42"/>
      <c r="BJ82" s="42"/>
      <c r="BK82" s="42"/>
      <c r="BL82" s="42"/>
      <c r="BM82" s="42"/>
      <c r="BN82" s="42"/>
      <c r="BO82" s="42"/>
      <c r="BP82" s="42"/>
      <c r="BQ82" s="39">
        <v>76</v>
      </c>
      <c r="BR82" s="60"/>
      <c r="BS82" s="766"/>
      <c r="BT82" s="767"/>
      <c r="BU82" s="767"/>
      <c r="BV82" s="767"/>
      <c r="BW82" s="767"/>
      <c r="BX82" s="767"/>
      <c r="BY82" s="767"/>
      <c r="BZ82" s="767"/>
      <c r="CA82" s="767"/>
      <c r="CB82" s="767"/>
      <c r="CC82" s="767"/>
      <c r="CD82" s="767"/>
      <c r="CE82" s="767"/>
      <c r="CF82" s="767"/>
      <c r="CG82" s="772"/>
      <c r="CH82" s="763"/>
      <c r="CI82" s="764"/>
      <c r="CJ82" s="764"/>
      <c r="CK82" s="764"/>
      <c r="CL82" s="765"/>
      <c r="CM82" s="763"/>
      <c r="CN82" s="764"/>
      <c r="CO82" s="764"/>
      <c r="CP82" s="764"/>
      <c r="CQ82" s="765"/>
      <c r="CR82" s="763"/>
      <c r="CS82" s="764"/>
      <c r="CT82" s="764"/>
      <c r="CU82" s="764"/>
      <c r="CV82" s="765"/>
      <c r="CW82" s="763"/>
      <c r="CX82" s="764"/>
      <c r="CY82" s="764"/>
      <c r="CZ82" s="764"/>
      <c r="DA82" s="765"/>
      <c r="DB82" s="763"/>
      <c r="DC82" s="764"/>
      <c r="DD82" s="764"/>
      <c r="DE82" s="764"/>
      <c r="DF82" s="765"/>
      <c r="DG82" s="763"/>
      <c r="DH82" s="764"/>
      <c r="DI82" s="764"/>
      <c r="DJ82" s="764"/>
      <c r="DK82" s="765"/>
      <c r="DL82" s="763"/>
      <c r="DM82" s="764"/>
      <c r="DN82" s="764"/>
      <c r="DO82" s="764"/>
      <c r="DP82" s="765"/>
      <c r="DQ82" s="763"/>
      <c r="DR82" s="764"/>
      <c r="DS82" s="764"/>
      <c r="DT82" s="764"/>
      <c r="DU82" s="765"/>
      <c r="DV82" s="766"/>
      <c r="DW82" s="767"/>
      <c r="DX82" s="767"/>
      <c r="DY82" s="767"/>
      <c r="DZ82" s="768"/>
      <c r="EA82" s="35"/>
    </row>
    <row r="83" spans="1:131" ht="26.25" customHeight="1">
      <c r="A83" s="39">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42"/>
      <c r="BF83" s="42"/>
      <c r="BG83" s="42"/>
      <c r="BH83" s="42"/>
      <c r="BI83" s="42"/>
      <c r="BJ83" s="42"/>
      <c r="BK83" s="42"/>
      <c r="BL83" s="42"/>
      <c r="BM83" s="42"/>
      <c r="BN83" s="42"/>
      <c r="BO83" s="42"/>
      <c r="BP83" s="42"/>
      <c r="BQ83" s="39">
        <v>77</v>
      </c>
      <c r="BR83" s="60"/>
      <c r="BS83" s="766"/>
      <c r="BT83" s="767"/>
      <c r="BU83" s="767"/>
      <c r="BV83" s="767"/>
      <c r="BW83" s="767"/>
      <c r="BX83" s="767"/>
      <c r="BY83" s="767"/>
      <c r="BZ83" s="767"/>
      <c r="CA83" s="767"/>
      <c r="CB83" s="767"/>
      <c r="CC83" s="767"/>
      <c r="CD83" s="767"/>
      <c r="CE83" s="767"/>
      <c r="CF83" s="767"/>
      <c r="CG83" s="772"/>
      <c r="CH83" s="763"/>
      <c r="CI83" s="764"/>
      <c r="CJ83" s="764"/>
      <c r="CK83" s="764"/>
      <c r="CL83" s="765"/>
      <c r="CM83" s="763"/>
      <c r="CN83" s="764"/>
      <c r="CO83" s="764"/>
      <c r="CP83" s="764"/>
      <c r="CQ83" s="765"/>
      <c r="CR83" s="763"/>
      <c r="CS83" s="764"/>
      <c r="CT83" s="764"/>
      <c r="CU83" s="764"/>
      <c r="CV83" s="765"/>
      <c r="CW83" s="763"/>
      <c r="CX83" s="764"/>
      <c r="CY83" s="764"/>
      <c r="CZ83" s="764"/>
      <c r="DA83" s="765"/>
      <c r="DB83" s="763"/>
      <c r="DC83" s="764"/>
      <c r="DD83" s="764"/>
      <c r="DE83" s="764"/>
      <c r="DF83" s="765"/>
      <c r="DG83" s="763"/>
      <c r="DH83" s="764"/>
      <c r="DI83" s="764"/>
      <c r="DJ83" s="764"/>
      <c r="DK83" s="765"/>
      <c r="DL83" s="763"/>
      <c r="DM83" s="764"/>
      <c r="DN83" s="764"/>
      <c r="DO83" s="764"/>
      <c r="DP83" s="765"/>
      <c r="DQ83" s="763"/>
      <c r="DR83" s="764"/>
      <c r="DS83" s="764"/>
      <c r="DT83" s="764"/>
      <c r="DU83" s="765"/>
      <c r="DV83" s="766"/>
      <c r="DW83" s="767"/>
      <c r="DX83" s="767"/>
      <c r="DY83" s="767"/>
      <c r="DZ83" s="768"/>
      <c r="EA83" s="35"/>
    </row>
    <row r="84" spans="1:131" ht="26.25" customHeight="1">
      <c r="A84" s="39">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42"/>
      <c r="BF84" s="42"/>
      <c r="BG84" s="42"/>
      <c r="BH84" s="42"/>
      <c r="BI84" s="42"/>
      <c r="BJ84" s="42"/>
      <c r="BK84" s="42"/>
      <c r="BL84" s="42"/>
      <c r="BM84" s="42"/>
      <c r="BN84" s="42"/>
      <c r="BO84" s="42"/>
      <c r="BP84" s="42"/>
      <c r="BQ84" s="39">
        <v>78</v>
      </c>
      <c r="BR84" s="60"/>
      <c r="BS84" s="766"/>
      <c r="BT84" s="767"/>
      <c r="BU84" s="767"/>
      <c r="BV84" s="767"/>
      <c r="BW84" s="767"/>
      <c r="BX84" s="767"/>
      <c r="BY84" s="767"/>
      <c r="BZ84" s="767"/>
      <c r="CA84" s="767"/>
      <c r="CB84" s="767"/>
      <c r="CC84" s="767"/>
      <c r="CD84" s="767"/>
      <c r="CE84" s="767"/>
      <c r="CF84" s="767"/>
      <c r="CG84" s="772"/>
      <c r="CH84" s="763"/>
      <c r="CI84" s="764"/>
      <c r="CJ84" s="764"/>
      <c r="CK84" s="764"/>
      <c r="CL84" s="765"/>
      <c r="CM84" s="763"/>
      <c r="CN84" s="764"/>
      <c r="CO84" s="764"/>
      <c r="CP84" s="764"/>
      <c r="CQ84" s="765"/>
      <c r="CR84" s="763"/>
      <c r="CS84" s="764"/>
      <c r="CT84" s="764"/>
      <c r="CU84" s="764"/>
      <c r="CV84" s="765"/>
      <c r="CW84" s="763"/>
      <c r="CX84" s="764"/>
      <c r="CY84" s="764"/>
      <c r="CZ84" s="764"/>
      <c r="DA84" s="765"/>
      <c r="DB84" s="763"/>
      <c r="DC84" s="764"/>
      <c r="DD84" s="764"/>
      <c r="DE84" s="764"/>
      <c r="DF84" s="765"/>
      <c r="DG84" s="763"/>
      <c r="DH84" s="764"/>
      <c r="DI84" s="764"/>
      <c r="DJ84" s="764"/>
      <c r="DK84" s="765"/>
      <c r="DL84" s="763"/>
      <c r="DM84" s="764"/>
      <c r="DN84" s="764"/>
      <c r="DO84" s="764"/>
      <c r="DP84" s="765"/>
      <c r="DQ84" s="763"/>
      <c r="DR84" s="764"/>
      <c r="DS84" s="764"/>
      <c r="DT84" s="764"/>
      <c r="DU84" s="765"/>
      <c r="DV84" s="766"/>
      <c r="DW84" s="767"/>
      <c r="DX84" s="767"/>
      <c r="DY84" s="767"/>
      <c r="DZ84" s="768"/>
      <c r="EA84" s="35"/>
    </row>
    <row r="85" spans="1:131" ht="26.25" customHeight="1">
      <c r="A85" s="39">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42"/>
      <c r="BF85" s="42"/>
      <c r="BG85" s="42"/>
      <c r="BH85" s="42"/>
      <c r="BI85" s="42"/>
      <c r="BJ85" s="42"/>
      <c r="BK85" s="42"/>
      <c r="BL85" s="42"/>
      <c r="BM85" s="42"/>
      <c r="BN85" s="42"/>
      <c r="BO85" s="42"/>
      <c r="BP85" s="42"/>
      <c r="BQ85" s="39">
        <v>79</v>
      </c>
      <c r="BR85" s="60"/>
      <c r="BS85" s="766"/>
      <c r="BT85" s="767"/>
      <c r="BU85" s="767"/>
      <c r="BV85" s="767"/>
      <c r="BW85" s="767"/>
      <c r="BX85" s="767"/>
      <c r="BY85" s="767"/>
      <c r="BZ85" s="767"/>
      <c r="CA85" s="767"/>
      <c r="CB85" s="767"/>
      <c r="CC85" s="767"/>
      <c r="CD85" s="767"/>
      <c r="CE85" s="767"/>
      <c r="CF85" s="767"/>
      <c r="CG85" s="772"/>
      <c r="CH85" s="763"/>
      <c r="CI85" s="764"/>
      <c r="CJ85" s="764"/>
      <c r="CK85" s="764"/>
      <c r="CL85" s="765"/>
      <c r="CM85" s="763"/>
      <c r="CN85" s="764"/>
      <c r="CO85" s="764"/>
      <c r="CP85" s="764"/>
      <c r="CQ85" s="765"/>
      <c r="CR85" s="763"/>
      <c r="CS85" s="764"/>
      <c r="CT85" s="764"/>
      <c r="CU85" s="764"/>
      <c r="CV85" s="765"/>
      <c r="CW85" s="763"/>
      <c r="CX85" s="764"/>
      <c r="CY85" s="764"/>
      <c r="CZ85" s="764"/>
      <c r="DA85" s="765"/>
      <c r="DB85" s="763"/>
      <c r="DC85" s="764"/>
      <c r="DD85" s="764"/>
      <c r="DE85" s="764"/>
      <c r="DF85" s="765"/>
      <c r="DG85" s="763"/>
      <c r="DH85" s="764"/>
      <c r="DI85" s="764"/>
      <c r="DJ85" s="764"/>
      <c r="DK85" s="765"/>
      <c r="DL85" s="763"/>
      <c r="DM85" s="764"/>
      <c r="DN85" s="764"/>
      <c r="DO85" s="764"/>
      <c r="DP85" s="765"/>
      <c r="DQ85" s="763"/>
      <c r="DR85" s="764"/>
      <c r="DS85" s="764"/>
      <c r="DT85" s="764"/>
      <c r="DU85" s="765"/>
      <c r="DV85" s="766"/>
      <c r="DW85" s="767"/>
      <c r="DX85" s="767"/>
      <c r="DY85" s="767"/>
      <c r="DZ85" s="768"/>
      <c r="EA85" s="35"/>
    </row>
    <row r="86" spans="1:131" ht="26.25" customHeight="1">
      <c r="A86" s="39">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42"/>
      <c r="BF86" s="42"/>
      <c r="BG86" s="42"/>
      <c r="BH86" s="42"/>
      <c r="BI86" s="42"/>
      <c r="BJ86" s="42"/>
      <c r="BK86" s="42"/>
      <c r="BL86" s="42"/>
      <c r="BM86" s="42"/>
      <c r="BN86" s="42"/>
      <c r="BO86" s="42"/>
      <c r="BP86" s="42"/>
      <c r="BQ86" s="39">
        <v>80</v>
      </c>
      <c r="BR86" s="60"/>
      <c r="BS86" s="766"/>
      <c r="BT86" s="767"/>
      <c r="BU86" s="767"/>
      <c r="BV86" s="767"/>
      <c r="BW86" s="767"/>
      <c r="BX86" s="767"/>
      <c r="BY86" s="767"/>
      <c r="BZ86" s="767"/>
      <c r="CA86" s="767"/>
      <c r="CB86" s="767"/>
      <c r="CC86" s="767"/>
      <c r="CD86" s="767"/>
      <c r="CE86" s="767"/>
      <c r="CF86" s="767"/>
      <c r="CG86" s="772"/>
      <c r="CH86" s="763"/>
      <c r="CI86" s="764"/>
      <c r="CJ86" s="764"/>
      <c r="CK86" s="764"/>
      <c r="CL86" s="765"/>
      <c r="CM86" s="763"/>
      <c r="CN86" s="764"/>
      <c r="CO86" s="764"/>
      <c r="CP86" s="764"/>
      <c r="CQ86" s="765"/>
      <c r="CR86" s="763"/>
      <c r="CS86" s="764"/>
      <c r="CT86" s="764"/>
      <c r="CU86" s="764"/>
      <c r="CV86" s="765"/>
      <c r="CW86" s="763"/>
      <c r="CX86" s="764"/>
      <c r="CY86" s="764"/>
      <c r="CZ86" s="764"/>
      <c r="DA86" s="765"/>
      <c r="DB86" s="763"/>
      <c r="DC86" s="764"/>
      <c r="DD86" s="764"/>
      <c r="DE86" s="764"/>
      <c r="DF86" s="765"/>
      <c r="DG86" s="763"/>
      <c r="DH86" s="764"/>
      <c r="DI86" s="764"/>
      <c r="DJ86" s="764"/>
      <c r="DK86" s="765"/>
      <c r="DL86" s="763"/>
      <c r="DM86" s="764"/>
      <c r="DN86" s="764"/>
      <c r="DO86" s="764"/>
      <c r="DP86" s="765"/>
      <c r="DQ86" s="763"/>
      <c r="DR86" s="764"/>
      <c r="DS86" s="764"/>
      <c r="DT86" s="764"/>
      <c r="DU86" s="765"/>
      <c r="DV86" s="766"/>
      <c r="DW86" s="767"/>
      <c r="DX86" s="767"/>
      <c r="DY86" s="767"/>
      <c r="DZ86" s="768"/>
      <c r="EA86" s="35"/>
    </row>
    <row r="87" spans="1:131" ht="26.25" customHeight="1">
      <c r="A87" s="44">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42"/>
      <c r="BF87" s="42"/>
      <c r="BG87" s="42"/>
      <c r="BH87" s="42"/>
      <c r="BI87" s="42"/>
      <c r="BJ87" s="42"/>
      <c r="BK87" s="42"/>
      <c r="BL87" s="42"/>
      <c r="BM87" s="42"/>
      <c r="BN87" s="42"/>
      <c r="BO87" s="42"/>
      <c r="BP87" s="42"/>
      <c r="BQ87" s="39">
        <v>81</v>
      </c>
      <c r="BR87" s="60"/>
      <c r="BS87" s="766"/>
      <c r="BT87" s="767"/>
      <c r="BU87" s="767"/>
      <c r="BV87" s="767"/>
      <c r="BW87" s="767"/>
      <c r="BX87" s="767"/>
      <c r="BY87" s="767"/>
      <c r="BZ87" s="767"/>
      <c r="CA87" s="767"/>
      <c r="CB87" s="767"/>
      <c r="CC87" s="767"/>
      <c r="CD87" s="767"/>
      <c r="CE87" s="767"/>
      <c r="CF87" s="767"/>
      <c r="CG87" s="772"/>
      <c r="CH87" s="763"/>
      <c r="CI87" s="764"/>
      <c r="CJ87" s="764"/>
      <c r="CK87" s="764"/>
      <c r="CL87" s="765"/>
      <c r="CM87" s="763"/>
      <c r="CN87" s="764"/>
      <c r="CO87" s="764"/>
      <c r="CP87" s="764"/>
      <c r="CQ87" s="765"/>
      <c r="CR87" s="763"/>
      <c r="CS87" s="764"/>
      <c r="CT87" s="764"/>
      <c r="CU87" s="764"/>
      <c r="CV87" s="765"/>
      <c r="CW87" s="763"/>
      <c r="CX87" s="764"/>
      <c r="CY87" s="764"/>
      <c r="CZ87" s="764"/>
      <c r="DA87" s="765"/>
      <c r="DB87" s="763"/>
      <c r="DC87" s="764"/>
      <c r="DD87" s="764"/>
      <c r="DE87" s="764"/>
      <c r="DF87" s="765"/>
      <c r="DG87" s="763"/>
      <c r="DH87" s="764"/>
      <c r="DI87" s="764"/>
      <c r="DJ87" s="764"/>
      <c r="DK87" s="765"/>
      <c r="DL87" s="763"/>
      <c r="DM87" s="764"/>
      <c r="DN87" s="764"/>
      <c r="DO87" s="764"/>
      <c r="DP87" s="765"/>
      <c r="DQ87" s="763"/>
      <c r="DR87" s="764"/>
      <c r="DS87" s="764"/>
      <c r="DT87" s="764"/>
      <c r="DU87" s="765"/>
      <c r="DV87" s="766"/>
      <c r="DW87" s="767"/>
      <c r="DX87" s="767"/>
      <c r="DY87" s="767"/>
      <c r="DZ87" s="768"/>
      <c r="EA87" s="35"/>
    </row>
    <row r="88" spans="1:131" ht="26.25" customHeight="1">
      <c r="A88" s="40" t="s">
        <v>225</v>
      </c>
      <c r="B88" s="725" t="s">
        <v>166</v>
      </c>
      <c r="C88" s="726"/>
      <c r="D88" s="726"/>
      <c r="E88" s="726"/>
      <c r="F88" s="726"/>
      <c r="G88" s="726"/>
      <c r="H88" s="726"/>
      <c r="I88" s="726"/>
      <c r="J88" s="726"/>
      <c r="K88" s="726"/>
      <c r="L88" s="726"/>
      <c r="M88" s="726"/>
      <c r="N88" s="726"/>
      <c r="O88" s="726"/>
      <c r="P88" s="727"/>
      <c r="Q88" s="769"/>
      <c r="R88" s="734"/>
      <c r="S88" s="734"/>
      <c r="T88" s="734"/>
      <c r="U88" s="734"/>
      <c r="V88" s="734"/>
      <c r="W88" s="734"/>
      <c r="X88" s="734"/>
      <c r="Y88" s="734"/>
      <c r="Z88" s="734"/>
      <c r="AA88" s="734"/>
      <c r="AB88" s="734"/>
      <c r="AC88" s="734"/>
      <c r="AD88" s="734"/>
      <c r="AE88" s="734"/>
      <c r="AF88" s="729">
        <v>7528</v>
      </c>
      <c r="AG88" s="729"/>
      <c r="AH88" s="729"/>
      <c r="AI88" s="729"/>
      <c r="AJ88" s="729"/>
      <c r="AK88" s="734"/>
      <c r="AL88" s="734"/>
      <c r="AM88" s="734"/>
      <c r="AN88" s="734"/>
      <c r="AO88" s="734"/>
      <c r="AP88" s="729"/>
      <c r="AQ88" s="729"/>
      <c r="AR88" s="729"/>
      <c r="AS88" s="729"/>
      <c r="AT88" s="729"/>
      <c r="AU88" s="729"/>
      <c r="AV88" s="729"/>
      <c r="AW88" s="729"/>
      <c r="AX88" s="729"/>
      <c r="AY88" s="729"/>
      <c r="AZ88" s="735"/>
      <c r="BA88" s="735"/>
      <c r="BB88" s="735"/>
      <c r="BC88" s="735"/>
      <c r="BD88" s="736"/>
      <c r="BE88" s="42"/>
      <c r="BF88" s="42"/>
      <c r="BG88" s="42"/>
      <c r="BH88" s="42"/>
      <c r="BI88" s="42"/>
      <c r="BJ88" s="42"/>
      <c r="BK88" s="42"/>
      <c r="BL88" s="42"/>
      <c r="BM88" s="42"/>
      <c r="BN88" s="42"/>
      <c r="BO88" s="42"/>
      <c r="BP88" s="42"/>
      <c r="BQ88" s="39">
        <v>82</v>
      </c>
      <c r="BR88" s="60"/>
      <c r="BS88" s="766"/>
      <c r="BT88" s="767"/>
      <c r="BU88" s="767"/>
      <c r="BV88" s="767"/>
      <c r="BW88" s="767"/>
      <c r="BX88" s="767"/>
      <c r="BY88" s="767"/>
      <c r="BZ88" s="767"/>
      <c r="CA88" s="767"/>
      <c r="CB88" s="767"/>
      <c r="CC88" s="767"/>
      <c r="CD88" s="767"/>
      <c r="CE88" s="767"/>
      <c r="CF88" s="767"/>
      <c r="CG88" s="772"/>
      <c r="CH88" s="763"/>
      <c r="CI88" s="764"/>
      <c r="CJ88" s="764"/>
      <c r="CK88" s="764"/>
      <c r="CL88" s="765"/>
      <c r="CM88" s="763"/>
      <c r="CN88" s="764"/>
      <c r="CO88" s="764"/>
      <c r="CP88" s="764"/>
      <c r="CQ88" s="765"/>
      <c r="CR88" s="763"/>
      <c r="CS88" s="764"/>
      <c r="CT88" s="764"/>
      <c r="CU88" s="764"/>
      <c r="CV88" s="765"/>
      <c r="CW88" s="763"/>
      <c r="CX88" s="764"/>
      <c r="CY88" s="764"/>
      <c r="CZ88" s="764"/>
      <c r="DA88" s="765"/>
      <c r="DB88" s="763"/>
      <c r="DC88" s="764"/>
      <c r="DD88" s="764"/>
      <c r="DE88" s="764"/>
      <c r="DF88" s="765"/>
      <c r="DG88" s="763"/>
      <c r="DH88" s="764"/>
      <c r="DI88" s="764"/>
      <c r="DJ88" s="764"/>
      <c r="DK88" s="765"/>
      <c r="DL88" s="763"/>
      <c r="DM88" s="764"/>
      <c r="DN88" s="764"/>
      <c r="DO88" s="764"/>
      <c r="DP88" s="765"/>
      <c r="DQ88" s="763"/>
      <c r="DR88" s="764"/>
      <c r="DS88" s="764"/>
      <c r="DT88" s="764"/>
      <c r="DU88" s="765"/>
      <c r="DV88" s="766"/>
      <c r="DW88" s="767"/>
      <c r="DX88" s="767"/>
      <c r="DY88" s="767"/>
      <c r="DZ88" s="768"/>
      <c r="EA88" s="35"/>
    </row>
    <row r="89" spans="1:131" ht="26.25" hidden="1" customHeight="1">
      <c r="A89" s="45"/>
      <c r="B89" s="49"/>
      <c r="C89" s="49"/>
      <c r="D89" s="49"/>
      <c r="E89" s="49"/>
      <c r="F89" s="49"/>
      <c r="G89" s="49"/>
      <c r="H89" s="49"/>
      <c r="I89" s="49"/>
      <c r="J89" s="49"/>
      <c r="K89" s="49"/>
      <c r="L89" s="49"/>
      <c r="M89" s="49"/>
      <c r="N89" s="49"/>
      <c r="O89" s="49"/>
      <c r="P89" s="49"/>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5"/>
      <c r="BA89" s="55"/>
      <c r="BB89" s="55"/>
      <c r="BC89" s="55"/>
      <c r="BD89" s="55"/>
      <c r="BE89" s="42"/>
      <c r="BF89" s="42"/>
      <c r="BG89" s="42"/>
      <c r="BH89" s="42"/>
      <c r="BI89" s="42"/>
      <c r="BJ89" s="42"/>
      <c r="BK89" s="42"/>
      <c r="BL89" s="42"/>
      <c r="BM89" s="42"/>
      <c r="BN89" s="42"/>
      <c r="BO89" s="42"/>
      <c r="BP89" s="42"/>
      <c r="BQ89" s="39">
        <v>83</v>
      </c>
      <c r="BR89" s="60"/>
      <c r="BS89" s="766"/>
      <c r="BT89" s="767"/>
      <c r="BU89" s="767"/>
      <c r="BV89" s="767"/>
      <c r="BW89" s="767"/>
      <c r="BX89" s="767"/>
      <c r="BY89" s="767"/>
      <c r="BZ89" s="767"/>
      <c r="CA89" s="767"/>
      <c r="CB89" s="767"/>
      <c r="CC89" s="767"/>
      <c r="CD89" s="767"/>
      <c r="CE89" s="767"/>
      <c r="CF89" s="767"/>
      <c r="CG89" s="772"/>
      <c r="CH89" s="763"/>
      <c r="CI89" s="764"/>
      <c r="CJ89" s="764"/>
      <c r="CK89" s="764"/>
      <c r="CL89" s="765"/>
      <c r="CM89" s="763"/>
      <c r="CN89" s="764"/>
      <c r="CO89" s="764"/>
      <c r="CP89" s="764"/>
      <c r="CQ89" s="765"/>
      <c r="CR89" s="763"/>
      <c r="CS89" s="764"/>
      <c r="CT89" s="764"/>
      <c r="CU89" s="764"/>
      <c r="CV89" s="765"/>
      <c r="CW89" s="763"/>
      <c r="CX89" s="764"/>
      <c r="CY89" s="764"/>
      <c r="CZ89" s="764"/>
      <c r="DA89" s="765"/>
      <c r="DB89" s="763"/>
      <c r="DC89" s="764"/>
      <c r="DD89" s="764"/>
      <c r="DE89" s="764"/>
      <c r="DF89" s="765"/>
      <c r="DG89" s="763"/>
      <c r="DH89" s="764"/>
      <c r="DI89" s="764"/>
      <c r="DJ89" s="764"/>
      <c r="DK89" s="765"/>
      <c r="DL89" s="763"/>
      <c r="DM89" s="764"/>
      <c r="DN89" s="764"/>
      <c r="DO89" s="764"/>
      <c r="DP89" s="765"/>
      <c r="DQ89" s="763"/>
      <c r="DR89" s="764"/>
      <c r="DS89" s="764"/>
      <c r="DT89" s="764"/>
      <c r="DU89" s="765"/>
      <c r="DV89" s="766"/>
      <c r="DW89" s="767"/>
      <c r="DX89" s="767"/>
      <c r="DY89" s="767"/>
      <c r="DZ89" s="768"/>
      <c r="EA89" s="35"/>
    </row>
    <row r="90" spans="1:131" ht="26.25" hidden="1" customHeight="1">
      <c r="A90" s="45"/>
      <c r="B90" s="49"/>
      <c r="C90" s="49"/>
      <c r="D90" s="49"/>
      <c r="E90" s="49"/>
      <c r="F90" s="49"/>
      <c r="G90" s="49"/>
      <c r="H90" s="49"/>
      <c r="I90" s="49"/>
      <c r="J90" s="49"/>
      <c r="K90" s="49"/>
      <c r="L90" s="49"/>
      <c r="M90" s="49"/>
      <c r="N90" s="49"/>
      <c r="O90" s="49"/>
      <c r="P90" s="49"/>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5"/>
      <c r="BA90" s="55"/>
      <c r="BB90" s="55"/>
      <c r="BC90" s="55"/>
      <c r="BD90" s="55"/>
      <c r="BE90" s="42"/>
      <c r="BF90" s="42"/>
      <c r="BG90" s="42"/>
      <c r="BH90" s="42"/>
      <c r="BI90" s="42"/>
      <c r="BJ90" s="42"/>
      <c r="BK90" s="42"/>
      <c r="BL90" s="42"/>
      <c r="BM90" s="42"/>
      <c r="BN90" s="42"/>
      <c r="BO90" s="42"/>
      <c r="BP90" s="42"/>
      <c r="BQ90" s="39">
        <v>84</v>
      </c>
      <c r="BR90" s="60"/>
      <c r="BS90" s="766"/>
      <c r="BT90" s="767"/>
      <c r="BU90" s="767"/>
      <c r="BV90" s="767"/>
      <c r="BW90" s="767"/>
      <c r="BX90" s="767"/>
      <c r="BY90" s="767"/>
      <c r="BZ90" s="767"/>
      <c r="CA90" s="767"/>
      <c r="CB90" s="767"/>
      <c r="CC90" s="767"/>
      <c r="CD90" s="767"/>
      <c r="CE90" s="767"/>
      <c r="CF90" s="767"/>
      <c r="CG90" s="772"/>
      <c r="CH90" s="763"/>
      <c r="CI90" s="764"/>
      <c r="CJ90" s="764"/>
      <c r="CK90" s="764"/>
      <c r="CL90" s="765"/>
      <c r="CM90" s="763"/>
      <c r="CN90" s="764"/>
      <c r="CO90" s="764"/>
      <c r="CP90" s="764"/>
      <c r="CQ90" s="765"/>
      <c r="CR90" s="763"/>
      <c r="CS90" s="764"/>
      <c r="CT90" s="764"/>
      <c r="CU90" s="764"/>
      <c r="CV90" s="765"/>
      <c r="CW90" s="763"/>
      <c r="CX90" s="764"/>
      <c r="CY90" s="764"/>
      <c r="CZ90" s="764"/>
      <c r="DA90" s="765"/>
      <c r="DB90" s="763"/>
      <c r="DC90" s="764"/>
      <c r="DD90" s="764"/>
      <c r="DE90" s="764"/>
      <c r="DF90" s="765"/>
      <c r="DG90" s="763"/>
      <c r="DH90" s="764"/>
      <c r="DI90" s="764"/>
      <c r="DJ90" s="764"/>
      <c r="DK90" s="765"/>
      <c r="DL90" s="763"/>
      <c r="DM90" s="764"/>
      <c r="DN90" s="764"/>
      <c r="DO90" s="764"/>
      <c r="DP90" s="765"/>
      <c r="DQ90" s="763"/>
      <c r="DR90" s="764"/>
      <c r="DS90" s="764"/>
      <c r="DT90" s="764"/>
      <c r="DU90" s="765"/>
      <c r="DV90" s="766"/>
      <c r="DW90" s="767"/>
      <c r="DX90" s="767"/>
      <c r="DY90" s="767"/>
      <c r="DZ90" s="768"/>
      <c r="EA90" s="35"/>
    </row>
    <row r="91" spans="1:131" ht="26.25" hidden="1" customHeight="1">
      <c r="A91" s="45"/>
      <c r="B91" s="49"/>
      <c r="C91" s="49"/>
      <c r="D91" s="49"/>
      <c r="E91" s="49"/>
      <c r="F91" s="49"/>
      <c r="G91" s="49"/>
      <c r="H91" s="49"/>
      <c r="I91" s="49"/>
      <c r="J91" s="49"/>
      <c r="K91" s="49"/>
      <c r="L91" s="49"/>
      <c r="M91" s="49"/>
      <c r="N91" s="49"/>
      <c r="O91" s="49"/>
      <c r="P91" s="49"/>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5"/>
      <c r="BA91" s="55"/>
      <c r="BB91" s="55"/>
      <c r="BC91" s="55"/>
      <c r="BD91" s="55"/>
      <c r="BE91" s="42"/>
      <c r="BF91" s="42"/>
      <c r="BG91" s="42"/>
      <c r="BH91" s="42"/>
      <c r="BI91" s="42"/>
      <c r="BJ91" s="42"/>
      <c r="BK91" s="42"/>
      <c r="BL91" s="42"/>
      <c r="BM91" s="42"/>
      <c r="BN91" s="42"/>
      <c r="BO91" s="42"/>
      <c r="BP91" s="42"/>
      <c r="BQ91" s="39">
        <v>85</v>
      </c>
      <c r="BR91" s="60"/>
      <c r="BS91" s="766"/>
      <c r="BT91" s="767"/>
      <c r="BU91" s="767"/>
      <c r="BV91" s="767"/>
      <c r="BW91" s="767"/>
      <c r="BX91" s="767"/>
      <c r="BY91" s="767"/>
      <c r="BZ91" s="767"/>
      <c r="CA91" s="767"/>
      <c r="CB91" s="767"/>
      <c r="CC91" s="767"/>
      <c r="CD91" s="767"/>
      <c r="CE91" s="767"/>
      <c r="CF91" s="767"/>
      <c r="CG91" s="772"/>
      <c r="CH91" s="763"/>
      <c r="CI91" s="764"/>
      <c r="CJ91" s="764"/>
      <c r="CK91" s="764"/>
      <c r="CL91" s="765"/>
      <c r="CM91" s="763"/>
      <c r="CN91" s="764"/>
      <c r="CO91" s="764"/>
      <c r="CP91" s="764"/>
      <c r="CQ91" s="765"/>
      <c r="CR91" s="763"/>
      <c r="CS91" s="764"/>
      <c r="CT91" s="764"/>
      <c r="CU91" s="764"/>
      <c r="CV91" s="765"/>
      <c r="CW91" s="763"/>
      <c r="CX91" s="764"/>
      <c r="CY91" s="764"/>
      <c r="CZ91" s="764"/>
      <c r="DA91" s="765"/>
      <c r="DB91" s="763"/>
      <c r="DC91" s="764"/>
      <c r="DD91" s="764"/>
      <c r="DE91" s="764"/>
      <c r="DF91" s="765"/>
      <c r="DG91" s="763"/>
      <c r="DH91" s="764"/>
      <c r="DI91" s="764"/>
      <c r="DJ91" s="764"/>
      <c r="DK91" s="765"/>
      <c r="DL91" s="763"/>
      <c r="DM91" s="764"/>
      <c r="DN91" s="764"/>
      <c r="DO91" s="764"/>
      <c r="DP91" s="765"/>
      <c r="DQ91" s="763"/>
      <c r="DR91" s="764"/>
      <c r="DS91" s="764"/>
      <c r="DT91" s="764"/>
      <c r="DU91" s="765"/>
      <c r="DV91" s="766"/>
      <c r="DW91" s="767"/>
      <c r="DX91" s="767"/>
      <c r="DY91" s="767"/>
      <c r="DZ91" s="768"/>
      <c r="EA91" s="35"/>
    </row>
    <row r="92" spans="1:131" ht="26.25" hidden="1" customHeight="1">
      <c r="A92" s="45"/>
      <c r="B92" s="49"/>
      <c r="C92" s="49"/>
      <c r="D92" s="49"/>
      <c r="E92" s="49"/>
      <c r="F92" s="49"/>
      <c r="G92" s="49"/>
      <c r="H92" s="49"/>
      <c r="I92" s="49"/>
      <c r="J92" s="49"/>
      <c r="K92" s="49"/>
      <c r="L92" s="49"/>
      <c r="M92" s="49"/>
      <c r="N92" s="49"/>
      <c r="O92" s="49"/>
      <c r="P92" s="49"/>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5"/>
      <c r="BA92" s="55"/>
      <c r="BB92" s="55"/>
      <c r="BC92" s="55"/>
      <c r="BD92" s="55"/>
      <c r="BE92" s="42"/>
      <c r="BF92" s="42"/>
      <c r="BG92" s="42"/>
      <c r="BH92" s="42"/>
      <c r="BI92" s="42"/>
      <c r="BJ92" s="42"/>
      <c r="BK92" s="42"/>
      <c r="BL92" s="42"/>
      <c r="BM92" s="42"/>
      <c r="BN92" s="42"/>
      <c r="BO92" s="42"/>
      <c r="BP92" s="42"/>
      <c r="BQ92" s="39">
        <v>86</v>
      </c>
      <c r="BR92" s="60"/>
      <c r="BS92" s="766"/>
      <c r="BT92" s="767"/>
      <c r="BU92" s="767"/>
      <c r="BV92" s="767"/>
      <c r="BW92" s="767"/>
      <c r="BX92" s="767"/>
      <c r="BY92" s="767"/>
      <c r="BZ92" s="767"/>
      <c r="CA92" s="767"/>
      <c r="CB92" s="767"/>
      <c r="CC92" s="767"/>
      <c r="CD92" s="767"/>
      <c r="CE92" s="767"/>
      <c r="CF92" s="767"/>
      <c r="CG92" s="772"/>
      <c r="CH92" s="763"/>
      <c r="CI92" s="764"/>
      <c r="CJ92" s="764"/>
      <c r="CK92" s="764"/>
      <c r="CL92" s="765"/>
      <c r="CM92" s="763"/>
      <c r="CN92" s="764"/>
      <c r="CO92" s="764"/>
      <c r="CP92" s="764"/>
      <c r="CQ92" s="765"/>
      <c r="CR92" s="763"/>
      <c r="CS92" s="764"/>
      <c r="CT92" s="764"/>
      <c r="CU92" s="764"/>
      <c r="CV92" s="765"/>
      <c r="CW92" s="763"/>
      <c r="CX92" s="764"/>
      <c r="CY92" s="764"/>
      <c r="CZ92" s="764"/>
      <c r="DA92" s="765"/>
      <c r="DB92" s="763"/>
      <c r="DC92" s="764"/>
      <c r="DD92" s="764"/>
      <c r="DE92" s="764"/>
      <c r="DF92" s="765"/>
      <c r="DG92" s="763"/>
      <c r="DH92" s="764"/>
      <c r="DI92" s="764"/>
      <c r="DJ92" s="764"/>
      <c r="DK92" s="765"/>
      <c r="DL92" s="763"/>
      <c r="DM92" s="764"/>
      <c r="DN92" s="764"/>
      <c r="DO92" s="764"/>
      <c r="DP92" s="765"/>
      <c r="DQ92" s="763"/>
      <c r="DR92" s="764"/>
      <c r="DS92" s="764"/>
      <c r="DT92" s="764"/>
      <c r="DU92" s="765"/>
      <c r="DV92" s="766"/>
      <c r="DW92" s="767"/>
      <c r="DX92" s="767"/>
      <c r="DY92" s="767"/>
      <c r="DZ92" s="768"/>
      <c r="EA92" s="35"/>
    </row>
    <row r="93" spans="1:131" ht="26.25" hidden="1" customHeight="1">
      <c r="A93" s="45"/>
      <c r="B93" s="49"/>
      <c r="C93" s="49"/>
      <c r="D93" s="49"/>
      <c r="E93" s="49"/>
      <c r="F93" s="49"/>
      <c r="G93" s="49"/>
      <c r="H93" s="49"/>
      <c r="I93" s="49"/>
      <c r="J93" s="49"/>
      <c r="K93" s="49"/>
      <c r="L93" s="49"/>
      <c r="M93" s="49"/>
      <c r="N93" s="49"/>
      <c r="O93" s="49"/>
      <c r="P93" s="49"/>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5"/>
      <c r="BA93" s="55"/>
      <c r="BB93" s="55"/>
      <c r="BC93" s="55"/>
      <c r="BD93" s="55"/>
      <c r="BE93" s="42"/>
      <c r="BF93" s="42"/>
      <c r="BG93" s="42"/>
      <c r="BH93" s="42"/>
      <c r="BI93" s="42"/>
      <c r="BJ93" s="42"/>
      <c r="BK93" s="42"/>
      <c r="BL93" s="42"/>
      <c r="BM93" s="42"/>
      <c r="BN93" s="42"/>
      <c r="BO93" s="42"/>
      <c r="BP93" s="42"/>
      <c r="BQ93" s="39">
        <v>87</v>
      </c>
      <c r="BR93" s="60"/>
      <c r="BS93" s="766"/>
      <c r="BT93" s="767"/>
      <c r="BU93" s="767"/>
      <c r="BV93" s="767"/>
      <c r="BW93" s="767"/>
      <c r="BX93" s="767"/>
      <c r="BY93" s="767"/>
      <c r="BZ93" s="767"/>
      <c r="CA93" s="767"/>
      <c r="CB93" s="767"/>
      <c r="CC93" s="767"/>
      <c r="CD93" s="767"/>
      <c r="CE93" s="767"/>
      <c r="CF93" s="767"/>
      <c r="CG93" s="772"/>
      <c r="CH93" s="763"/>
      <c r="CI93" s="764"/>
      <c r="CJ93" s="764"/>
      <c r="CK93" s="764"/>
      <c r="CL93" s="765"/>
      <c r="CM93" s="763"/>
      <c r="CN93" s="764"/>
      <c r="CO93" s="764"/>
      <c r="CP93" s="764"/>
      <c r="CQ93" s="765"/>
      <c r="CR93" s="763"/>
      <c r="CS93" s="764"/>
      <c r="CT93" s="764"/>
      <c r="CU93" s="764"/>
      <c r="CV93" s="765"/>
      <c r="CW93" s="763"/>
      <c r="CX93" s="764"/>
      <c r="CY93" s="764"/>
      <c r="CZ93" s="764"/>
      <c r="DA93" s="765"/>
      <c r="DB93" s="763"/>
      <c r="DC93" s="764"/>
      <c r="DD93" s="764"/>
      <c r="DE93" s="764"/>
      <c r="DF93" s="765"/>
      <c r="DG93" s="763"/>
      <c r="DH93" s="764"/>
      <c r="DI93" s="764"/>
      <c r="DJ93" s="764"/>
      <c r="DK93" s="765"/>
      <c r="DL93" s="763"/>
      <c r="DM93" s="764"/>
      <c r="DN93" s="764"/>
      <c r="DO93" s="764"/>
      <c r="DP93" s="765"/>
      <c r="DQ93" s="763"/>
      <c r="DR93" s="764"/>
      <c r="DS93" s="764"/>
      <c r="DT93" s="764"/>
      <c r="DU93" s="765"/>
      <c r="DV93" s="766"/>
      <c r="DW93" s="767"/>
      <c r="DX93" s="767"/>
      <c r="DY93" s="767"/>
      <c r="DZ93" s="768"/>
      <c r="EA93" s="35"/>
    </row>
    <row r="94" spans="1:131" ht="26.25" hidden="1" customHeight="1">
      <c r="A94" s="45"/>
      <c r="B94" s="49"/>
      <c r="C94" s="49"/>
      <c r="D94" s="49"/>
      <c r="E94" s="49"/>
      <c r="F94" s="49"/>
      <c r="G94" s="49"/>
      <c r="H94" s="49"/>
      <c r="I94" s="49"/>
      <c r="J94" s="49"/>
      <c r="K94" s="49"/>
      <c r="L94" s="49"/>
      <c r="M94" s="49"/>
      <c r="N94" s="49"/>
      <c r="O94" s="49"/>
      <c r="P94" s="49"/>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5"/>
      <c r="BA94" s="55"/>
      <c r="BB94" s="55"/>
      <c r="BC94" s="55"/>
      <c r="BD94" s="55"/>
      <c r="BE94" s="42"/>
      <c r="BF94" s="42"/>
      <c r="BG94" s="42"/>
      <c r="BH94" s="42"/>
      <c r="BI94" s="42"/>
      <c r="BJ94" s="42"/>
      <c r="BK94" s="42"/>
      <c r="BL94" s="42"/>
      <c r="BM94" s="42"/>
      <c r="BN94" s="42"/>
      <c r="BO94" s="42"/>
      <c r="BP94" s="42"/>
      <c r="BQ94" s="39">
        <v>88</v>
      </c>
      <c r="BR94" s="60"/>
      <c r="BS94" s="766"/>
      <c r="BT94" s="767"/>
      <c r="BU94" s="767"/>
      <c r="BV94" s="767"/>
      <c r="BW94" s="767"/>
      <c r="BX94" s="767"/>
      <c r="BY94" s="767"/>
      <c r="BZ94" s="767"/>
      <c r="CA94" s="767"/>
      <c r="CB94" s="767"/>
      <c r="CC94" s="767"/>
      <c r="CD94" s="767"/>
      <c r="CE94" s="767"/>
      <c r="CF94" s="767"/>
      <c r="CG94" s="772"/>
      <c r="CH94" s="763"/>
      <c r="CI94" s="764"/>
      <c r="CJ94" s="764"/>
      <c r="CK94" s="764"/>
      <c r="CL94" s="765"/>
      <c r="CM94" s="763"/>
      <c r="CN94" s="764"/>
      <c r="CO94" s="764"/>
      <c r="CP94" s="764"/>
      <c r="CQ94" s="765"/>
      <c r="CR94" s="763"/>
      <c r="CS94" s="764"/>
      <c r="CT94" s="764"/>
      <c r="CU94" s="764"/>
      <c r="CV94" s="765"/>
      <c r="CW94" s="763"/>
      <c r="CX94" s="764"/>
      <c r="CY94" s="764"/>
      <c r="CZ94" s="764"/>
      <c r="DA94" s="765"/>
      <c r="DB94" s="763"/>
      <c r="DC94" s="764"/>
      <c r="DD94" s="764"/>
      <c r="DE94" s="764"/>
      <c r="DF94" s="765"/>
      <c r="DG94" s="763"/>
      <c r="DH94" s="764"/>
      <c r="DI94" s="764"/>
      <c r="DJ94" s="764"/>
      <c r="DK94" s="765"/>
      <c r="DL94" s="763"/>
      <c r="DM94" s="764"/>
      <c r="DN94" s="764"/>
      <c r="DO94" s="764"/>
      <c r="DP94" s="765"/>
      <c r="DQ94" s="763"/>
      <c r="DR94" s="764"/>
      <c r="DS94" s="764"/>
      <c r="DT94" s="764"/>
      <c r="DU94" s="765"/>
      <c r="DV94" s="766"/>
      <c r="DW94" s="767"/>
      <c r="DX94" s="767"/>
      <c r="DY94" s="767"/>
      <c r="DZ94" s="768"/>
      <c r="EA94" s="35"/>
    </row>
    <row r="95" spans="1:131" ht="26.25" hidden="1" customHeight="1">
      <c r="A95" s="45"/>
      <c r="B95" s="49"/>
      <c r="C95" s="49"/>
      <c r="D95" s="49"/>
      <c r="E95" s="49"/>
      <c r="F95" s="49"/>
      <c r="G95" s="49"/>
      <c r="H95" s="49"/>
      <c r="I95" s="49"/>
      <c r="J95" s="49"/>
      <c r="K95" s="49"/>
      <c r="L95" s="49"/>
      <c r="M95" s="49"/>
      <c r="N95" s="49"/>
      <c r="O95" s="49"/>
      <c r="P95" s="49"/>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5"/>
      <c r="BA95" s="55"/>
      <c r="BB95" s="55"/>
      <c r="BC95" s="55"/>
      <c r="BD95" s="55"/>
      <c r="BE95" s="42"/>
      <c r="BF95" s="42"/>
      <c r="BG95" s="42"/>
      <c r="BH95" s="42"/>
      <c r="BI95" s="42"/>
      <c r="BJ95" s="42"/>
      <c r="BK95" s="42"/>
      <c r="BL95" s="42"/>
      <c r="BM95" s="42"/>
      <c r="BN95" s="42"/>
      <c r="BO95" s="42"/>
      <c r="BP95" s="42"/>
      <c r="BQ95" s="39">
        <v>89</v>
      </c>
      <c r="BR95" s="60"/>
      <c r="BS95" s="766"/>
      <c r="BT95" s="767"/>
      <c r="BU95" s="767"/>
      <c r="BV95" s="767"/>
      <c r="BW95" s="767"/>
      <c r="BX95" s="767"/>
      <c r="BY95" s="767"/>
      <c r="BZ95" s="767"/>
      <c r="CA95" s="767"/>
      <c r="CB95" s="767"/>
      <c r="CC95" s="767"/>
      <c r="CD95" s="767"/>
      <c r="CE95" s="767"/>
      <c r="CF95" s="767"/>
      <c r="CG95" s="772"/>
      <c r="CH95" s="763"/>
      <c r="CI95" s="764"/>
      <c r="CJ95" s="764"/>
      <c r="CK95" s="764"/>
      <c r="CL95" s="765"/>
      <c r="CM95" s="763"/>
      <c r="CN95" s="764"/>
      <c r="CO95" s="764"/>
      <c r="CP95" s="764"/>
      <c r="CQ95" s="765"/>
      <c r="CR95" s="763"/>
      <c r="CS95" s="764"/>
      <c r="CT95" s="764"/>
      <c r="CU95" s="764"/>
      <c r="CV95" s="765"/>
      <c r="CW95" s="763"/>
      <c r="CX95" s="764"/>
      <c r="CY95" s="764"/>
      <c r="CZ95" s="764"/>
      <c r="DA95" s="765"/>
      <c r="DB95" s="763"/>
      <c r="DC95" s="764"/>
      <c r="DD95" s="764"/>
      <c r="DE95" s="764"/>
      <c r="DF95" s="765"/>
      <c r="DG95" s="763"/>
      <c r="DH95" s="764"/>
      <c r="DI95" s="764"/>
      <c r="DJ95" s="764"/>
      <c r="DK95" s="765"/>
      <c r="DL95" s="763"/>
      <c r="DM95" s="764"/>
      <c r="DN95" s="764"/>
      <c r="DO95" s="764"/>
      <c r="DP95" s="765"/>
      <c r="DQ95" s="763"/>
      <c r="DR95" s="764"/>
      <c r="DS95" s="764"/>
      <c r="DT95" s="764"/>
      <c r="DU95" s="765"/>
      <c r="DV95" s="766"/>
      <c r="DW95" s="767"/>
      <c r="DX95" s="767"/>
      <c r="DY95" s="767"/>
      <c r="DZ95" s="768"/>
      <c r="EA95" s="35"/>
    </row>
    <row r="96" spans="1:131" ht="26.25" hidden="1" customHeight="1">
      <c r="A96" s="45"/>
      <c r="B96" s="49"/>
      <c r="C96" s="49"/>
      <c r="D96" s="49"/>
      <c r="E96" s="49"/>
      <c r="F96" s="49"/>
      <c r="G96" s="49"/>
      <c r="H96" s="49"/>
      <c r="I96" s="49"/>
      <c r="J96" s="49"/>
      <c r="K96" s="49"/>
      <c r="L96" s="49"/>
      <c r="M96" s="49"/>
      <c r="N96" s="49"/>
      <c r="O96" s="49"/>
      <c r="P96" s="49"/>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5"/>
      <c r="BA96" s="55"/>
      <c r="BB96" s="55"/>
      <c r="BC96" s="55"/>
      <c r="BD96" s="55"/>
      <c r="BE96" s="42"/>
      <c r="BF96" s="42"/>
      <c r="BG96" s="42"/>
      <c r="BH96" s="42"/>
      <c r="BI96" s="42"/>
      <c r="BJ96" s="42"/>
      <c r="BK96" s="42"/>
      <c r="BL96" s="42"/>
      <c r="BM96" s="42"/>
      <c r="BN96" s="42"/>
      <c r="BO96" s="42"/>
      <c r="BP96" s="42"/>
      <c r="BQ96" s="39">
        <v>90</v>
      </c>
      <c r="BR96" s="60"/>
      <c r="BS96" s="766"/>
      <c r="BT96" s="767"/>
      <c r="BU96" s="767"/>
      <c r="BV96" s="767"/>
      <c r="BW96" s="767"/>
      <c r="BX96" s="767"/>
      <c r="BY96" s="767"/>
      <c r="BZ96" s="767"/>
      <c r="CA96" s="767"/>
      <c r="CB96" s="767"/>
      <c r="CC96" s="767"/>
      <c r="CD96" s="767"/>
      <c r="CE96" s="767"/>
      <c r="CF96" s="767"/>
      <c r="CG96" s="772"/>
      <c r="CH96" s="763"/>
      <c r="CI96" s="764"/>
      <c r="CJ96" s="764"/>
      <c r="CK96" s="764"/>
      <c r="CL96" s="765"/>
      <c r="CM96" s="763"/>
      <c r="CN96" s="764"/>
      <c r="CO96" s="764"/>
      <c r="CP96" s="764"/>
      <c r="CQ96" s="765"/>
      <c r="CR96" s="763"/>
      <c r="CS96" s="764"/>
      <c r="CT96" s="764"/>
      <c r="CU96" s="764"/>
      <c r="CV96" s="765"/>
      <c r="CW96" s="763"/>
      <c r="CX96" s="764"/>
      <c r="CY96" s="764"/>
      <c r="CZ96" s="764"/>
      <c r="DA96" s="765"/>
      <c r="DB96" s="763"/>
      <c r="DC96" s="764"/>
      <c r="DD96" s="764"/>
      <c r="DE96" s="764"/>
      <c r="DF96" s="765"/>
      <c r="DG96" s="763"/>
      <c r="DH96" s="764"/>
      <c r="DI96" s="764"/>
      <c r="DJ96" s="764"/>
      <c r="DK96" s="765"/>
      <c r="DL96" s="763"/>
      <c r="DM96" s="764"/>
      <c r="DN96" s="764"/>
      <c r="DO96" s="764"/>
      <c r="DP96" s="765"/>
      <c r="DQ96" s="763"/>
      <c r="DR96" s="764"/>
      <c r="DS96" s="764"/>
      <c r="DT96" s="764"/>
      <c r="DU96" s="765"/>
      <c r="DV96" s="766"/>
      <c r="DW96" s="767"/>
      <c r="DX96" s="767"/>
      <c r="DY96" s="767"/>
      <c r="DZ96" s="768"/>
      <c r="EA96" s="35"/>
    </row>
    <row r="97" spans="1:131" ht="26.25" hidden="1" customHeight="1">
      <c r="A97" s="45"/>
      <c r="B97" s="49"/>
      <c r="C97" s="49"/>
      <c r="D97" s="49"/>
      <c r="E97" s="49"/>
      <c r="F97" s="49"/>
      <c r="G97" s="49"/>
      <c r="H97" s="49"/>
      <c r="I97" s="49"/>
      <c r="J97" s="49"/>
      <c r="K97" s="49"/>
      <c r="L97" s="49"/>
      <c r="M97" s="49"/>
      <c r="N97" s="49"/>
      <c r="O97" s="49"/>
      <c r="P97" s="49"/>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5"/>
      <c r="BA97" s="55"/>
      <c r="BB97" s="55"/>
      <c r="BC97" s="55"/>
      <c r="BD97" s="55"/>
      <c r="BE97" s="42"/>
      <c r="BF97" s="42"/>
      <c r="BG97" s="42"/>
      <c r="BH97" s="42"/>
      <c r="BI97" s="42"/>
      <c r="BJ97" s="42"/>
      <c r="BK97" s="42"/>
      <c r="BL97" s="42"/>
      <c r="BM97" s="42"/>
      <c r="BN97" s="42"/>
      <c r="BO97" s="42"/>
      <c r="BP97" s="42"/>
      <c r="BQ97" s="39">
        <v>91</v>
      </c>
      <c r="BR97" s="60"/>
      <c r="BS97" s="766"/>
      <c r="BT97" s="767"/>
      <c r="BU97" s="767"/>
      <c r="BV97" s="767"/>
      <c r="BW97" s="767"/>
      <c r="BX97" s="767"/>
      <c r="BY97" s="767"/>
      <c r="BZ97" s="767"/>
      <c r="CA97" s="767"/>
      <c r="CB97" s="767"/>
      <c r="CC97" s="767"/>
      <c r="CD97" s="767"/>
      <c r="CE97" s="767"/>
      <c r="CF97" s="767"/>
      <c r="CG97" s="772"/>
      <c r="CH97" s="763"/>
      <c r="CI97" s="764"/>
      <c r="CJ97" s="764"/>
      <c r="CK97" s="764"/>
      <c r="CL97" s="765"/>
      <c r="CM97" s="763"/>
      <c r="CN97" s="764"/>
      <c r="CO97" s="764"/>
      <c r="CP97" s="764"/>
      <c r="CQ97" s="765"/>
      <c r="CR97" s="763"/>
      <c r="CS97" s="764"/>
      <c r="CT97" s="764"/>
      <c r="CU97" s="764"/>
      <c r="CV97" s="765"/>
      <c r="CW97" s="763"/>
      <c r="CX97" s="764"/>
      <c r="CY97" s="764"/>
      <c r="CZ97" s="764"/>
      <c r="DA97" s="765"/>
      <c r="DB97" s="763"/>
      <c r="DC97" s="764"/>
      <c r="DD97" s="764"/>
      <c r="DE97" s="764"/>
      <c r="DF97" s="765"/>
      <c r="DG97" s="763"/>
      <c r="DH97" s="764"/>
      <c r="DI97" s="764"/>
      <c r="DJ97" s="764"/>
      <c r="DK97" s="765"/>
      <c r="DL97" s="763"/>
      <c r="DM97" s="764"/>
      <c r="DN97" s="764"/>
      <c r="DO97" s="764"/>
      <c r="DP97" s="765"/>
      <c r="DQ97" s="763"/>
      <c r="DR97" s="764"/>
      <c r="DS97" s="764"/>
      <c r="DT97" s="764"/>
      <c r="DU97" s="765"/>
      <c r="DV97" s="766"/>
      <c r="DW97" s="767"/>
      <c r="DX97" s="767"/>
      <c r="DY97" s="767"/>
      <c r="DZ97" s="768"/>
      <c r="EA97" s="35"/>
    </row>
    <row r="98" spans="1:131" ht="26.25" hidden="1" customHeight="1">
      <c r="A98" s="45"/>
      <c r="B98" s="49"/>
      <c r="C98" s="49"/>
      <c r="D98" s="49"/>
      <c r="E98" s="49"/>
      <c r="F98" s="49"/>
      <c r="G98" s="49"/>
      <c r="H98" s="49"/>
      <c r="I98" s="49"/>
      <c r="J98" s="49"/>
      <c r="K98" s="49"/>
      <c r="L98" s="49"/>
      <c r="M98" s="49"/>
      <c r="N98" s="49"/>
      <c r="O98" s="49"/>
      <c r="P98" s="49"/>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5"/>
      <c r="BA98" s="55"/>
      <c r="BB98" s="55"/>
      <c r="BC98" s="55"/>
      <c r="BD98" s="55"/>
      <c r="BE98" s="42"/>
      <c r="BF98" s="42"/>
      <c r="BG98" s="42"/>
      <c r="BH98" s="42"/>
      <c r="BI98" s="42"/>
      <c r="BJ98" s="42"/>
      <c r="BK98" s="42"/>
      <c r="BL98" s="42"/>
      <c r="BM98" s="42"/>
      <c r="BN98" s="42"/>
      <c r="BO98" s="42"/>
      <c r="BP98" s="42"/>
      <c r="BQ98" s="39">
        <v>92</v>
      </c>
      <c r="BR98" s="60"/>
      <c r="BS98" s="766"/>
      <c r="BT98" s="767"/>
      <c r="BU98" s="767"/>
      <c r="BV98" s="767"/>
      <c r="BW98" s="767"/>
      <c r="BX98" s="767"/>
      <c r="BY98" s="767"/>
      <c r="BZ98" s="767"/>
      <c r="CA98" s="767"/>
      <c r="CB98" s="767"/>
      <c r="CC98" s="767"/>
      <c r="CD98" s="767"/>
      <c r="CE98" s="767"/>
      <c r="CF98" s="767"/>
      <c r="CG98" s="772"/>
      <c r="CH98" s="763"/>
      <c r="CI98" s="764"/>
      <c r="CJ98" s="764"/>
      <c r="CK98" s="764"/>
      <c r="CL98" s="765"/>
      <c r="CM98" s="763"/>
      <c r="CN98" s="764"/>
      <c r="CO98" s="764"/>
      <c r="CP98" s="764"/>
      <c r="CQ98" s="765"/>
      <c r="CR98" s="763"/>
      <c r="CS98" s="764"/>
      <c r="CT98" s="764"/>
      <c r="CU98" s="764"/>
      <c r="CV98" s="765"/>
      <c r="CW98" s="763"/>
      <c r="CX98" s="764"/>
      <c r="CY98" s="764"/>
      <c r="CZ98" s="764"/>
      <c r="DA98" s="765"/>
      <c r="DB98" s="763"/>
      <c r="DC98" s="764"/>
      <c r="DD98" s="764"/>
      <c r="DE98" s="764"/>
      <c r="DF98" s="765"/>
      <c r="DG98" s="763"/>
      <c r="DH98" s="764"/>
      <c r="DI98" s="764"/>
      <c r="DJ98" s="764"/>
      <c r="DK98" s="765"/>
      <c r="DL98" s="763"/>
      <c r="DM98" s="764"/>
      <c r="DN98" s="764"/>
      <c r="DO98" s="764"/>
      <c r="DP98" s="765"/>
      <c r="DQ98" s="763"/>
      <c r="DR98" s="764"/>
      <c r="DS98" s="764"/>
      <c r="DT98" s="764"/>
      <c r="DU98" s="765"/>
      <c r="DV98" s="766"/>
      <c r="DW98" s="767"/>
      <c r="DX98" s="767"/>
      <c r="DY98" s="767"/>
      <c r="DZ98" s="768"/>
      <c r="EA98" s="35"/>
    </row>
    <row r="99" spans="1:131" ht="26.25" hidden="1" customHeight="1">
      <c r="A99" s="45"/>
      <c r="B99" s="49"/>
      <c r="C99" s="49"/>
      <c r="D99" s="49"/>
      <c r="E99" s="49"/>
      <c r="F99" s="49"/>
      <c r="G99" s="49"/>
      <c r="H99" s="49"/>
      <c r="I99" s="49"/>
      <c r="J99" s="49"/>
      <c r="K99" s="49"/>
      <c r="L99" s="49"/>
      <c r="M99" s="49"/>
      <c r="N99" s="49"/>
      <c r="O99" s="49"/>
      <c r="P99" s="49"/>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5"/>
      <c r="BA99" s="55"/>
      <c r="BB99" s="55"/>
      <c r="BC99" s="55"/>
      <c r="BD99" s="55"/>
      <c r="BE99" s="42"/>
      <c r="BF99" s="42"/>
      <c r="BG99" s="42"/>
      <c r="BH99" s="42"/>
      <c r="BI99" s="42"/>
      <c r="BJ99" s="42"/>
      <c r="BK99" s="42"/>
      <c r="BL99" s="42"/>
      <c r="BM99" s="42"/>
      <c r="BN99" s="42"/>
      <c r="BO99" s="42"/>
      <c r="BP99" s="42"/>
      <c r="BQ99" s="39">
        <v>93</v>
      </c>
      <c r="BR99" s="60"/>
      <c r="BS99" s="766"/>
      <c r="BT99" s="767"/>
      <c r="BU99" s="767"/>
      <c r="BV99" s="767"/>
      <c r="BW99" s="767"/>
      <c r="BX99" s="767"/>
      <c r="BY99" s="767"/>
      <c r="BZ99" s="767"/>
      <c r="CA99" s="767"/>
      <c r="CB99" s="767"/>
      <c r="CC99" s="767"/>
      <c r="CD99" s="767"/>
      <c r="CE99" s="767"/>
      <c r="CF99" s="767"/>
      <c r="CG99" s="772"/>
      <c r="CH99" s="763"/>
      <c r="CI99" s="764"/>
      <c r="CJ99" s="764"/>
      <c r="CK99" s="764"/>
      <c r="CL99" s="765"/>
      <c r="CM99" s="763"/>
      <c r="CN99" s="764"/>
      <c r="CO99" s="764"/>
      <c r="CP99" s="764"/>
      <c r="CQ99" s="765"/>
      <c r="CR99" s="763"/>
      <c r="CS99" s="764"/>
      <c r="CT99" s="764"/>
      <c r="CU99" s="764"/>
      <c r="CV99" s="765"/>
      <c r="CW99" s="763"/>
      <c r="CX99" s="764"/>
      <c r="CY99" s="764"/>
      <c r="CZ99" s="764"/>
      <c r="DA99" s="765"/>
      <c r="DB99" s="763"/>
      <c r="DC99" s="764"/>
      <c r="DD99" s="764"/>
      <c r="DE99" s="764"/>
      <c r="DF99" s="765"/>
      <c r="DG99" s="763"/>
      <c r="DH99" s="764"/>
      <c r="DI99" s="764"/>
      <c r="DJ99" s="764"/>
      <c r="DK99" s="765"/>
      <c r="DL99" s="763"/>
      <c r="DM99" s="764"/>
      <c r="DN99" s="764"/>
      <c r="DO99" s="764"/>
      <c r="DP99" s="765"/>
      <c r="DQ99" s="763"/>
      <c r="DR99" s="764"/>
      <c r="DS99" s="764"/>
      <c r="DT99" s="764"/>
      <c r="DU99" s="765"/>
      <c r="DV99" s="766"/>
      <c r="DW99" s="767"/>
      <c r="DX99" s="767"/>
      <c r="DY99" s="767"/>
      <c r="DZ99" s="768"/>
      <c r="EA99" s="35"/>
    </row>
    <row r="100" spans="1:131" ht="26.25" hidden="1" customHeight="1">
      <c r="A100" s="45"/>
      <c r="B100" s="49"/>
      <c r="C100" s="49"/>
      <c r="D100" s="49"/>
      <c r="E100" s="49"/>
      <c r="F100" s="49"/>
      <c r="G100" s="49"/>
      <c r="H100" s="49"/>
      <c r="I100" s="49"/>
      <c r="J100" s="49"/>
      <c r="K100" s="49"/>
      <c r="L100" s="49"/>
      <c r="M100" s="49"/>
      <c r="N100" s="49"/>
      <c r="O100" s="49"/>
      <c r="P100" s="49"/>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5"/>
      <c r="BA100" s="55"/>
      <c r="BB100" s="55"/>
      <c r="BC100" s="55"/>
      <c r="BD100" s="55"/>
      <c r="BE100" s="42"/>
      <c r="BF100" s="42"/>
      <c r="BG100" s="42"/>
      <c r="BH100" s="42"/>
      <c r="BI100" s="42"/>
      <c r="BJ100" s="42"/>
      <c r="BK100" s="42"/>
      <c r="BL100" s="42"/>
      <c r="BM100" s="42"/>
      <c r="BN100" s="42"/>
      <c r="BO100" s="42"/>
      <c r="BP100" s="42"/>
      <c r="BQ100" s="39">
        <v>94</v>
      </c>
      <c r="BR100" s="60"/>
      <c r="BS100" s="766"/>
      <c r="BT100" s="767"/>
      <c r="BU100" s="767"/>
      <c r="BV100" s="767"/>
      <c r="BW100" s="767"/>
      <c r="BX100" s="767"/>
      <c r="BY100" s="767"/>
      <c r="BZ100" s="767"/>
      <c r="CA100" s="767"/>
      <c r="CB100" s="767"/>
      <c r="CC100" s="767"/>
      <c r="CD100" s="767"/>
      <c r="CE100" s="767"/>
      <c r="CF100" s="767"/>
      <c r="CG100" s="772"/>
      <c r="CH100" s="763"/>
      <c r="CI100" s="764"/>
      <c r="CJ100" s="764"/>
      <c r="CK100" s="764"/>
      <c r="CL100" s="765"/>
      <c r="CM100" s="763"/>
      <c r="CN100" s="764"/>
      <c r="CO100" s="764"/>
      <c r="CP100" s="764"/>
      <c r="CQ100" s="765"/>
      <c r="CR100" s="763"/>
      <c r="CS100" s="764"/>
      <c r="CT100" s="764"/>
      <c r="CU100" s="764"/>
      <c r="CV100" s="765"/>
      <c r="CW100" s="763"/>
      <c r="CX100" s="764"/>
      <c r="CY100" s="764"/>
      <c r="CZ100" s="764"/>
      <c r="DA100" s="765"/>
      <c r="DB100" s="763"/>
      <c r="DC100" s="764"/>
      <c r="DD100" s="764"/>
      <c r="DE100" s="764"/>
      <c r="DF100" s="765"/>
      <c r="DG100" s="763"/>
      <c r="DH100" s="764"/>
      <c r="DI100" s="764"/>
      <c r="DJ100" s="764"/>
      <c r="DK100" s="765"/>
      <c r="DL100" s="763"/>
      <c r="DM100" s="764"/>
      <c r="DN100" s="764"/>
      <c r="DO100" s="764"/>
      <c r="DP100" s="765"/>
      <c r="DQ100" s="763"/>
      <c r="DR100" s="764"/>
      <c r="DS100" s="764"/>
      <c r="DT100" s="764"/>
      <c r="DU100" s="765"/>
      <c r="DV100" s="766"/>
      <c r="DW100" s="767"/>
      <c r="DX100" s="767"/>
      <c r="DY100" s="767"/>
      <c r="DZ100" s="768"/>
      <c r="EA100" s="35"/>
    </row>
    <row r="101" spans="1:131" ht="26.25" hidden="1" customHeight="1">
      <c r="A101" s="45"/>
      <c r="B101" s="49"/>
      <c r="C101" s="49"/>
      <c r="D101" s="49"/>
      <c r="E101" s="49"/>
      <c r="F101" s="49"/>
      <c r="G101" s="49"/>
      <c r="H101" s="49"/>
      <c r="I101" s="49"/>
      <c r="J101" s="49"/>
      <c r="K101" s="49"/>
      <c r="L101" s="49"/>
      <c r="M101" s="49"/>
      <c r="N101" s="49"/>
      <c r="O101" s="49"/>
      <c r="P101" s="49"/>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5"/>
      <c r="BA101" s="55"/>
      <c r="BB101" s="55"/>
      <c r="BC101" s="55"/>
      <c r="BD101" s="55"/>
      <c r="BE101" s="42"/>
      <c r="BF101" s="42"/>
      <c r="BG101" s="42"/>
      <c r="BH101" s="42"/>
      <c r="BI101" s="42"/>
      <c r="BJ101" s="42"/>
      <c r="BK101" s="42"/>
      <c r="BL101" s="42"/>
      <c r="BM101" s="42"/>
      <c r="BN101" s="42"/>
      <c r="BO101" s="42"/>
      <c r="BP101" s="42"/>
      <c r="BQ101" s="39">
        <v>95</v>
      </c>
      <c r="BR101" s="60"/>
      <c r="BS101" s="766"/>
      <c r="BT101" s="767"/>
      <c r="BU101" s="767"/>
      <c r="BV101" s="767"/>
      <c r="BW101" s="767"/>
      <c r="BX101" s="767"/>
      <c r="BY101" s="767"/>
      <c r="BZ101" s="767"/>
      <c r="CA101" s="767"/>
      <c r="CB101" s="767"/>
      <c r="CC101" s="767"/>
      <c r="CD101" s="767"/>
      <c r="CE101" s="767"/>
      <c r="CF101" s="767"/>
      <c r="CG101" s="772"/>
      <c r="CH101" s="763"/>
      <c r="CI101" s="764"/>
      <c r="CJ101" s="764"/>
      <c r="CK101" s="764"/>
      <c r="CL101" s="765"/>
      <c r="CM101" s="763"/>
      <c r="CN101" s="764"/>
      <c r="CO101" s="764"/>
      <c r="CP101" s="764"/>
      <c r="CQ101" s="765"/>
      <c r="CR101" s="763"/>
      <c r="CS101" s="764"/>
      <c r="CT101" s="764"/>
      <c r="CU101" s="764"/>
      <c r="CV101" s="765"/>
      <c r="CW101" s="763"/>
      <c r="CX101" s="764"/>
      <c r="CY101" s="764"/>
      <c r="CZ101" s="764"/>
      <c r="DA101" s="765"/>
      <c r="DB101" s="763"/>
      <c r="DC101" s="764"/>
      <c r="DD101" s="764"/>
      <c r="DE101" s="764"/>
      <c r="DF101" s="765"/>
      <c r="DG101" s="763"/>
      <c r="DH101" s="764"/>
      <c r="DI101" s="764"/>
      <c r="DJ101" s="764"/>
      <c r="DK101" s="765"/>
      <c r="DL101" s="763"/>
      <c r="DM101" s="764"/>
      <c r="DN101" s="764"/>
      <c r="DO101" s="764"/>
      <c r="DP101" s="765"/>
      <c r="DQ101" s="763"/>
      <c r="DR101" s="764"/>
      <c r="DS101" s="764"/>
      <c r="DT101" s="764"/>
      <c r="DU101" s="765"/>
      <c r="DV101" s="766"/>
      <c r="DW101" s="767"/>
      <c r="DX101" s="767"/>
      <c r="DY101" s="767"/>
      <c r="DZ101" s="768"/>
      <c r="EA101" s="35"/>
    </row>
    <row r="102" spans="1:131" ht="26.25" customHeight="1">
      <c r="A102" s="45"/>
      <c r="B102" s="49"/>
      <c r="C102" s="49"/>
      <c r="D102" s="49"/>
      <c r="E102" s="49"/>
      <c r="F102" s="49"/>
      <c r="G102" s="49"/>
      <c r="H102" s="49"/>
      <c r="I102" s="49"/>
      <c r="J102" s="49"/>
      <c r="K102" s="49"/>
      <c r="L102" s="49"/>
      <c r="M102" s="49"/>
      <c r="N102" s="49"/>
      <c r="O102" s="49"/>
      <c r="P102" s="49"/>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5"/>
      <c r="BA102" s="55"/>
      <c r="BB102" s="55"/>
      <c r="BC102" s="55"/>
      <c r="BD102" s="55"/>
      <c r="BE102" s="42"/>
      <c r="BF102" s="42"/>
      <c r="BG102" s="42"/>
      <c r="BH102" s="42"/>
      <c r="BI102" s="42"/>
      <c r="BJ102" s="42"/>
      <c r="BK102" s="42"/>
      <c r="BL102" s="42"/>
      <c r="BM102" s="42"/>
      <c r="BN102" s="42"/>
      <c r="BO102" s="42"/>
      <c r="BP102" s="42"/>
      <c r="BQ102" s="40" t="s">
        <v>225</v>
      </c>
      <c r="BR102" s="725" t="s">
        <v>344</v>
      </c>
      <c r="BS102" s="726"/>
      <c r="BT102" s="726"/>
      <c r="BU102" s="726"/>
      <c r="BV102" s="726"/>
      <c r="BW102" s="726"/>
      <c r="BX102" s="726"/>
      <c r="BY102" s="726"/>
      <c r="BZ102" s="726"/>
      <c r="CA102" s="726"/>
      <c r="CB102" s="726"/>
      <c r="CC102" s="726"/>
      <c r="CD102" s="726"/>
      <c r="CE102" s="726"/>
      <c r="CF102" s="726"/>
      <c r="CG102" s="727"/>
      <c r="CH102" s="780"/>
      <c r="CI102" s="781"/>
      <c r="CJ102" s="781"/>
      <c r="CK102" s="781"/>
      <c r="CL102" s="782"/>
      <c r="CM102" s="780"/>
      <c r="CN102" s="781"/>
      <c r="CO102" s="781"/>
      <c r="CP102" s="781"/>
      <c r="CQ102" s="782"/>
      <c r="CR102" s="783">
        <v>363</v>
      </c>
      <c r="CS102" s="738"/>
      <c r="CT102" s="738"/>
      <c r="CU102" s="738"/>
      <c r="CV102" s="784"/>
      <c r="CW102" s="783">
        <v>3</v>
      </c>
      <c r="CX102" s="738"/>
      <c r="CY102" s="738"/>
      <c r="CZ102" s="738"/>
      <c r="DA102" s="784"/>
      <c r="DB102" s="783">
        <v>880</v>
      </c>
      <c r="DC102" s="738"/>
      <c r="DD102" s="738"/>
      <c r="DE102" s="738"/>
      <c r="DF102" s="784"/>
      <c r="DG102" s="783">
        <v>217</v>
      </c>
      <c r="DH102" s="738"/>
      <c r="DI102" s="738"/>
      <c r="DJ102" s="738"/>
      <c r="DK102" s="784"/>
      <c r="DL102" s="783" t="s">
        <v>181</v>
      </c>
      <c r="DM102" s="738"/>
      <c r="DN102" s="738"/>
      <c r="DO102" s="738"/>
      <c r="DP102" s="784"/>
      <c r="DQ102" s="783" t="s">
        <v>181</v>
      </c>
      <c r="DR102" s="738"/>
      <c r="DS102" s="738"/>
      <c r="DT102" s="738"/>
      <c r="DU102" s="784"/>
      <c r="DV102" s="725"/>
      <c r="DW102" s="726"/>
      <c r="DX102" s="726"/>
      <c r="DY102" s="726"/>
      <c r="DZ102" s="785"/>
      <c r="EA102" s="35"/>
    </row>
    <row r="103" spans="1:131" ht="26.25" customHeight="1">
      <c r="A103" s="45"/>
      <c r="B103" s="49"/>
      <c r="C103" s="49"/>
      <c r="D103" s="49"/>
      <c r="E103" s="49"/>
      <c r="F103" s="49"/>
      <c r="G103" s="49"/>
      <c r="H103" s="49"/>
      <c r="I103" s="49"/>
      <c r="J103" s="49"/>
      <c r="K103" s="49"/>
      <c r="L103" s="49"/>
      <c r="M103" s="49"/>
      <c r="N103" s="49"/>
      <c r="O103" s="49"/>
      <c r="P103" s="49"/>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5"/>
      <c r="BA103" s="55"/>
      <c r="BB103" s="55"/>
      <c r="BC103" s="55"/>
      <c r="BD103" s="55"/>
      <c r="BE103" s="42"/>
      <c r="BF103" s="42"/>
      <c r="BG103" s="42"/>
      <c r="BH103" s="42"/>
      <c r="BI103" s="42"/>
      <c r="BJ103" s="42"/>
      <c r="BK103" s="42"/>
      <c r="BL103" s="42"/>
      <c r="BM103" s="42"/>
      <c r="BN103" s="42"/>
      <c r="BO103" s="42"/>
      <c r="BP103" s="42"/>
      <c r="BQ103" s="786" t="s">
        <v>359</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35"/>
    </row>
    <row r="104" spans="1:131" ht="26.25" customHeight="1">
      <c r="A104" s="45"/>
      <c r="B104" s="49"/>
      <c r="C104" s="49"/>
      <c r="D104" s="49"/>
      <c r="E104" s="49"/>
      <c r="F104" s="49"/>
      <c r="G104" s="49"/>
      <c r="H104" s="49"/>
      <c r="I104" s="49"/>
      <c r="J104" s="49"/>
      <c r="K104" s="49"/>
      <c r="L104" s="49"/>
      <c r="M104" s="49"/>
      <c r="N104" s="49"/>
      <c r="O104" s="49"/>
      <c r="P104" s="49"/>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5"/>
      <c r="BA104" s="55"/>
      <c r="BB104" s="55"/>
      <c r="BC104" s="55"/>
      <c r="BD104" s="55"/>
      <c r="BE104" s="42"/>
      <c r="BF104" s="42"/>
      <c r="BG104" s="42"/>
      <c r="BH104" s="42"/>
      <c r="BI104" s="42"/>
      <c r="BJ104" s="42"/>
      <c r="BK104" s="42"/>
      <c r="BL104" s="42"/>
      <c r="BM104" s="42"/>
      <c r="BN104" s="42"/>
      <c r="BO104" s="42"/>
      <c r="BP104" s="42"/>
      <c r="BQ104" s="787" t="s">
        <v>360</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35"/>
    </row>
    <row r="105" spans="1:131" ht="11.2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row>
    <row r="106" spans="1:131" ht="11.2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row>
    <row r="107" spans="1:131" s="35" customFormat="1" ht="26.25" customHeight="1">
      <c r="A107" s="46" t="s">
        <v>361</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46" t="s">
        <v>251</v>
      </c>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row>
    <row r="108" spans="1:131" s="35" customFormat="1" ht="26.25" customHeight="1">
      <c r="A108" s="788" t="s">
        <v>362</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61</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35" customFormat="1" ht="26.25" customHeight="1">
      <c r="A109" s="791" t="s">
        <v>363</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11</v>
      </c>
      <c r="AB109" s="792"/>
      <c r="AC109" s="792"/>
      <c r="AD109" s="792"/>
      <c r="AE109" s="793"/>
      <c r="AF109" s="794" t="s">
        <v>328</v>
      </c>
      <c r="AG109" s="792"/>
      <c r="AH109" s="792"/>
      <c r="AI109" s="792"/>
      <c r="AJ109" s="793"/>
      <c r="AK109" s="794" t="s">
        <v>312</v>
      </c>
      <c r="AL109" s="792"/>
      <c r="AM109" s="792"/>
      <c r="AN109" s="792"/>
      <c r="AO109" s="793"/>
      <c r="AP109" s="794" t="s">
        <v>364</v>
      </c>
      <c r="AQ109" s="792"/>
      <c r="AR109" s="792"/>
      <c r="AS109" s="792"/>
      <c r="AT109" s="795"/>
      <c r="AU109" s="791" t="s">
        <v>363</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11</v>
      </c>
      <c r="BR109" s="792"/>
      <c r="BS109" s="792"/>
      <c r="BT109" s="792"/>
      <c r="BU109" s="793"/>
      <c r="BV109" s="794" t="s">
        <v>328</v>
      </c>
      <c r="BW109" s="792"/>
      <c r="BX109" s="792"/>
      <c r="BY109" s="792"/>
      <c r="BZ109" s="793"/>
      <c r="CA109" s="794" t="s">
        <v>312</v>
      </c>
      <c r="CB109" s="792"/>
      <c r="CC109" s="792"/>
      <c r="CD109" s="792"/>
      <c r="CE109" s="793"/>
      <c r="CF109" s="796" t="s">
        <v>364</v>
      </c>
      <c r="CG109" s="796"/>
      <c r="CH109" s="796"/>
      <c r="CI109" s="796"/>
      <c r="CJ109" s="796"/>
      <c r="CK109" s="794" t="s">
        <v>96</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11</v>
      </c>
      <c r="DH109" s="792"/>
      <c r="DI109" s="792"/>
      <c r="DJ109" s="792"/>
      <c r="DK109" s="793"/>
      <c r="DL109" s="794" t="s">
        <v>328</v>
      </c>
      <c r="DM109" s="792"/>
      <c r="DN109" s="792"/>
      <c r="DO109" s="792"/>
      <c r="DP109" s="793"/>
      <c r="DQ109" s="794" t="s">
        <v>312</v>
      </c>
      <c r="DR109" s="792"/>
      <c r="DS109" s="792"/>
      <c r="DT109" s="792"/>
      <c r="DU109" s="793"/>
      <c r="DV109" s="794" t="s">
        <v>364</v>
      </c>
      <c r="DW109" s="792"/>
      <c r="DX109" s="792"/>
      <c r="DY109" s="792"/>
      <c r="DZ109" s="795"/>
    </row>
    <row r="110" spans="1:131" s="35" customFormat="1" ht="26.25" customHeight="1">
      <c r="A110" s="797" t="s">
        <v>280</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6707290</v>
      </c>
      <c r="AB110" s="801"/>
      <c r="AC110" s="801"/>
      <c r="AD110" s="801"/>
      <c r="AE110" s="802"/>
      <c r="AF110" s="803">
        <v>6598239</v>
      </c>
      <c r="AG110" s="801"/>
      <c r="AH110" s="801"/>
      <c r="AI110" s="801"/>
      <c r="AJ110" s="802"/>
      <c r="AK110" s="803">
        <v>6539560</v>
      </c>
      <c r="AL110" s="801"/>
      <c r="AM110" s="801"/>
      <c r="AN110" s="801"/>
      <c r="AO110" s="802"/>
      <c r="AP110" s="804">
        <v>23.2</v>
      </c>
      <c r="AQ110" s="805"/>
      <c r="AR110" s="805"/>
      <c r="AS110" s="805"/>
      <c r="AT110" s="806"/>
      <c r="AU110" s="862" t="s">
        <v>106</v>
      </c>
      <c r="AV110" s="863"/>
      <c r="AW110" s="863"/>
      <c r="AX110" s="863"/>
      <c r="AY110" s="863"/>
      <c r="AZ110" s="807" t="s">
        <v>365</v>
      </c>
      <c r="BA110" s="798"/>
      <c r="BB110" s="798"/>
      <c r="BC110" s="798"/>
      <c r="BD110" s="798"/>
      <c r="BE110" s="798"/>
      <c r="BF110" s="798"/>
      <c r="BG110" s="798"/>
      <c r="BH110" s="798"/>
      <c r="BI110" s="798"/>
      <c r="BJ110" s="798"/>
      <c r="BK110" s="798"/>
      <c r="BL110" s="798"/>
      <c r="BM110" s="798"/>
      <c r="BN110" s="798"/>
      <c r="BO110" s="798"/>
      <c r="BP110" s="799"/>
      <c r="BQ110" s="808">
        <v>56152458</v>
      </c>
      <c r="BR110" s="809"/>
      <c r="BS110" s="809"/>
      <c r="BT110" s="809"/>
      <c r="BU110" s="809"/>
      <c r="BV110" s="809">
        <v>55428571</v>
      </c>
      <c r="BW110" s="809"/>
      <c r="BX110" s="809"/>
      <c r="BY110" s="809"/>
      <c r="BZ110" s="809"/>
      <c r="CA110" s="809">
        <v>56172738</v>
      </c>
      <c r="CB110" s="809"/>
      <c r="CC110" s="809"/>
      <c r="CD110" s="809"/>
      <c r="CE110" s="809"/>
      <c r="CF110" s="810">
        <v>199.3</v>
      </c>
      <c r="CG110" s="811"/>
      <c r="CH110" s="811"/>
      <c r="CI110" s="811"/>
      <c r="CJ110" s="811"/>
      <c r="CK110" s="868" t="s">
        <v>307</v>
      </c>
      <c r="CL110" s="869"/>
      <c r="CM110" s="807" t="s">
        <v>368</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181</v>
      </c>
      <c r="DH110" s="809"/>
      <c r="DI110" s="809"/>
      <c r="DJ110" s="809"/>
      <c r="DK110" s="809"/>
      <c r="DL110" s="809" t="s">
        <v>181</v>
      </c>
      <c r="DM110" s="809"/>
      <c r="DN110" s="809"/>
      <c r="DO110" s="809"/>
      <c r="DP110" s="809"/>
      <c r="DQ110" s="809" t="s">
        <v>181</v>
      </c>
      <c r="DR110" s="809"/>
      <c r="DS110" s="809"/>
      <c r="DT110" s="809"/>
      <c r="DU110" s="809"/>
      <c r="DV110" s="812" t="s">
        <v>181</v>
      </c>
      <c r="DW110" s="812"/>
      <c r="DX110" s="812"/>
      <c r="DY110" s="812"/>
      <c r="DZ110" s="813"/>
    </row>
    <row r="111" spans="1:131" s="35" customFormat="1" ht="26.25" customHeight="1">
      <c r="A111" s="814" t="s">
        <v>349</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181</v>
      </c>
      <c r="AB111" s="817"/>
      <c r="AC111" s="817"/>
      <c r="AD111" s="817"/>
      <c r="AE111" s="818"/>
      <c r="AF111" s="819" t="s">
        <v>181</v>
      </c>
      <c r="AG111" s="817"/>
      <c r="AH111" s="817"/>
      <c r="AI111" s="817"/>
      <c r="AJ111" s="818"/>
      <c r="AK111" s="819" t="s">
        <v>181</v>
      </c>
      <c r="AL111" s="817"/>
      <c r="AM111" s="817"/>
      <c r="AN111" s="817"/>
      <c r="AO111" s="818"/>
      <c r="AP111" s="820" t="s">
        <v>181</v>
      </c>
      <c r="AQ111" s="821"/>
      <c r="AR111" s="821"/>
      <c r="AS111" s="821"/>
      <c r="AT111" s="822"/>
      <c r="AU111" s="864"/>
      <c r="AV111" s="865"/>
      <c r="AW111" s="865"/>
      <c r="AX111" s="865"/>
      <c r="AY111" s="865"/>
      <c r="AZ111" s="823" t="s">
        <v>369</v>
      </c>
      <c r="BA111" s="824"/>
      <c r="BB111" s="824"/>
      <c r="BC111" s="824"/>
      <c r="BD111" s="824"/>
      <c r="BE111" s="824"/>
      <c r="BF111" s="824"/>
      <c r="BG111" s="824"/>
      <c r="BH111" s="824"/>
      <c r="BI111" s="824"/>
      <c r="BJ111" s="824"/>
      <c r="BK111" s="824"/>
      <c r="BL111" s="824"/>
      <c r="BM111" s="824"/>
      <c r="BN111" s="824"/>
      <c r="BO111" s="824"/>
      <c r="BP111" s="825"/>
      <c r="BQ111" s="826">
        <v>65365</v>
      </c>
      <c r="BR111" s="827"/>
      <c r="BS111" s="827"/>
      <c r="BT111" s="827"/>
      <c r="BU111" s="827"/>
      <c r="BV111" s="827">
        <v>44101</v>
      </c>
      <c r="BW111" s="827"/>
      <c r="BX111" s="827"/>
      <c r="BY111" s="827"/>
      <c r="BZ111" s="827"/>
      <c r="CA111" s="827">
        <v>25620</v>
      </c>
      <c r="CB111" s="827"/>
      <c r="CC111" s="827"/>
      <c r="CD111" s="827"/>
      <c r="CE111" s="827"/>
      <c r="CF111" s="828">
        <v>0.1</v>
      </c>
      <c r="CG111" s="829"/>
      <c r="CH111" s="829"/>
      <c r="CI111" s="829"/>
      <c r="CJ111" s="829"/>
      <c r="CK111" s="870"/>
      <c r="CL111" s="871"/>
      <c r="CM111" s="823" t="s">
        <v>128</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181</v>
      </c>
      <c r="DH111" s="827"/>
      <c r="DI111" s="827"/>
      <c r="DJ111" s="827"/>
      <c r="DK111" s="827"/>
      <c r="DL111" s="827" t="s">
        <v>181</v>
      </c>
      <c r="DM111" s="827"/>
      <c r="DN111" s="827"/>
      <c r="DO111" s="827"/>
      <c r="DP111" s="827"/>
      <c r="DQ111" s="827" t="s">
        <v>181</v>
      </c>
      <c r="DR111" s="827"/>
      <c r="DS111" s="827"/>
      <c r="DT111" s="827"/>
      <c r="DU111" s="827"/>
      <c r="DV111" s="830" t="s">
        <v>181</v>
      </c>
      <c r="DW111" s="830"/>
      <c r="DX111" s="830"/>
      <c r="DY111" s="830"/>
      <c r="DZ111" s="831"/>
    </row>
    <row r="112" spans="1:131" s="35" customFormat="1" ht="26.25" customHeight="1">
      <c r="A112" s="980" t="s">
        <v>142</v>
      </c>
      <c r="B112" s="981"/>
      <c r="C112" s="824" t="s">
        <v>372</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181</v>
      </c>
      <c r="AB112" s="817"/>
      <c r="AC112" s="817"/>
      <c r="AD112" s="817"/>
      <c r="AE112" s="818"/>
      <c r="AF112" s="819" t="s">
        <v>181</v>
      </c>
      <c r="AG112" s="817"/>
      <c r="AH112" s="817"/>
      <c r="AI112" s="817"/>
      <c r="AJ112" s="818"/>
      <c r="AK112" s="819" t="s">
        <v>181</v>
      </c>
      <c r="AL112" s="817"/>
      <c r="AM112" s="817"/>
      <c r="AN112" s="817"/>
      <c r="AO112" s="818"/>
      <c r="AP112" s="820" t="s">
        <v>181</v>
      </c>
      <c r="AQ112" s="821"/>
      <c r="AR112" s="821"/>
      <c r="AS112" s="821"/>
      <c r="AT112" s="822"/>
      <c r="AU112" s="864"/>
      <c r="AV112" s="865"/>
      <c r="AW112" s="865"/>
      <c r="AX112" s="865"/>
      <c r="AY112" s="865"/>
      <c r="AZ112" s="823" t="s">
        <v>241</v>
      </c>
      <c r="BA112" s="824"/>
      <c r="BB112" s="824"/>
      <c r="BC112" s="824"/>
      <c r="BD112" s="824"/>
      <c r="BE112" s="824"/>
      <c r="BF112" s="824"/>
      <c r="BG112" s="824"/>
      <c r="BH112" s="824"/>
      <c r="BI112" s="824"/>
      <c r="BJ112" s="824"/>
      <c r="BK112" s="824"/>
      <c r="BL112" s="824"/>
      <c r="BM112" s="824"/>
      <c r="BN112" s="824"/>
      <c r="BO112" s="824"/>
      <c r="BP112" s="825"/>
      <c r="BQ112" s="826">
        <v>11743485</v>
      </c>
      <c r="BR112" s="827"/>
      <c r="BS112" s="827"/>
      <c r="BT112" s="827"/>
      <c r="BU112" s="827"/>
      <c r="BV112" s="827">
        <v>11103702</v>
      </c>
      <c r="BW112" s="827"/>
      <c r="BX112" s="827"/>
      <c r="BY112" s="827"/>
      <c r="BZ112" s="827"/>
      <c r="CA112" s="827">
        <v>10223340</v>
      </c>
      <c r="CB112" s="827"/>
      <c r="CC112" s="827"/>
      <c r="CD112" s="827"/>
      <c r="CE112" s="827"/>
      <c r="CF112" s="828">
        <v>36.299999999999997</v>
      </c>
      <c r="CG112" s="829"/>
      <c r="CH112" s="829"/>
      <c r="CI112" s="829"/>
      <c r="CJ112" s="829"/>
      <c r="CK112" s="870"/>
      <c r="CL112" s="871"/>
      <c r="CM112" s="823" t="s">
        <v>313</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t="s">
        <v>181</v>
      </c>
      <c r="DH112" s="827"/>
      <c r="DI112" s="827"/>
      <c r="DJ112" s="827"/>
      <c r="DK112" s="827"/>
      <c r="DL112" s="827" t="s">
        <v>181</v>
      </c>
      <c r="DM112" s="827"/>
      <c r="DN112" s="827"/>
      <c r="DO112" s="827"/>
      <c r="DP112" s="827"/>
      <c r="DQ112" s="827" t="s">
        <v>181</v>
      </c>
      <c r="DR112" s="827"/>
      <c r="DS112" s="827"/>
      <c r="DT112" s="827"/>
      <c r="DU112" s="827"/>
      <c r="DV112" s="830" t="s">
        <v>181</v>
      </c>
      <c r="DW112" s="830"/>
      <c r="DX112" s="830"/>
      <c r="DY112" s="830"/>
      <c r="DZ112" s="831"/>
    </row>
    <row r="113" spans="1:130" s="35" customFormat="1" ht="26.25" customHeight="1">
      <c r="A113" s="982"/>
      <c r="B113" s="983"/>
      <c r="C113" s="824" t="s">
        <v>373</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878591</v>
      </c>
      <c r="AB113" s="817"/>
      <c r="AC113" s="817"/>
      <c r="AD113" s="817"/>
      <c r="AE113" s="818"/>
      <c r="AF113" s="819">
        <v>822498</v>
      </c>
      <c r="AG113" s="817"/>
      <c r="AH113" s="817"/>
      <c r="AI113" s="817"/>
      <c r="AJ113" s="818"/>
      <c r="AK113" s="819">
        <v>773215</v>
      </c>
      <c r="AL113" s="817"/>
      <c r="AM113" s="817"/>
      <c r="AN113" s="817"/>
      <c r="AO113" s="818"/>
      <c r="AP113" s="820">
        <v>2.7</v>
      </c>
      <c r="AQ113" s="821"/>
      <c r="AR113" s="821"/>
      <c r="AS113" s="821"/>
      <c r="AT113" s="822"/>
      <c r="AU113" s="864"/>
      <c r="AV113" s="865"/>
      <c r="AW113" s="865"/>
      <c r="AX113" s="865"/>
      <c r="AY113" s="865"/>
      <c r="AZ113" s="823" t="s">
        <v>183</v>
      </c>
      <c r="BA113" s="824"/>
      <c r="BB113" s="824"/>
      <c r="BC113" s="824"/>
      <c r="BD113" s="824"/>
      <c r="BE113" s="824"/>
      <c r="BF113" s="824"/>
      <c r="BG113" s="824"/>
      <c r="BH113" s="824"/>
      <c r="BI113" s="824"/>
      <c r="BJ113" s="824"/>
      <c r="BK113" s="824"/>
      <c r="BL113" s="824"/>
      <c r="BM113" s="824"/>
      <c r="BN113" s="824"/>
      <c r="BO113" s="824"/>
      <c r="BP113" s="825"/>
      <c r="BQ113" s="826" t="s">
        <v>181</v>
      </c>
      <c r="BR113" s="827"/>
      <c r="BS113" s="827"/>
      <c r="BT113" s="827"/>
      <c r="BU113" s="827"/>
      <c r="BV113" s="827" t="s">
        <v>181</v>
      </c>
      <c r="BW113" s="827"/>
      <c r="BX113" s="827"/>
      <c r="BY113" s="827"/>
      <c r="BZ113" s="827"/>
      <c r="CA113" s="827" t="s">
        <v>181</v>
      </c>
      <c r="CB113" s="827"/>
      <c r="CC113" s="827"/>
      <c r="CD113" s="827"/>
      <c r="CE113" s="827"/>
      <c r="CF113" s="828" t="s">
        <v>181</v>
      </c>
      <c r="CG113" s="829"/>
      <c r="CH113" s="829"/>
      <c r="CI113" s="829"/>
      <c r="CJ113" s="829"/>
      <c r="CK113" s="870"/>
      <c r="CL113" s="871"/>
      <c r="CM113" s="823" t="s">
        <v>320</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181</v>
      </c>
      <c r="DH113" s="817"/>
      <c r="DI113" s="817"/>
      <c r="DJ113" s="817"/>
      <c r="DK113" s="818"/>
      <c r="DL113" s="819" t="s">
        <v>181</v>
      </c>
      <c r="DM113" s="817"/>
      <c r="DN113" s="817"/>
      <c r="DO113" s="817"/>
      <c r="DP113" s="818"/>
      <c r="DQ113" s="819" t="s">
        <v>181</v>
      </c>
      <c r="DR113" s="817"/>
      <c r="DS113" s="817"/>
      <c r="DT113" s="817"/>
      <c r="DU113" s="818"/>
      <c r="DV113" s="820" t="s">
        <v>181</v>
      </c>
      <c r="DW113" s="821"/>
      <c r="DX113" s="821"/>
      <c r="DY113" s="821"/>
      <c r="DZ113" s="822"/>
    </row>
    <row r="114" spans="1:130" s="35" customFormat="1" ht="26.25" customHeight="1">
      <c r="A114" s="982"/>
      <c r="B114" s="983"/>
      <c r="C114" s="824" t="s">
        <v>375</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t="s">
        <v>181</v>
      </c>
      <c r="AB114" s="817"/>
      <c r="AC114" s="817"/>
      <c r="AD114" s="817"/>
      <c r="AE114" s="818"/>
      <c r="AF114" s="819" t="s">
        <v>181</v>
      </c>
      <c r="AG114" s="817"/>
      <c r="AH114" s="817"/>
      <c r="AI114" s="817"/>
      <c r="AJ114" s="818"/>
      <c r="AK114" s="819" t="s">
        <v>181</v>
      </c>
      <c r="AL114" s="817"/>
      <c r="AM114" s="817"/>
      <c r="AN114" s="817"/>
      <c r="AO114" s="818"/>
      <c r="AP114" s="820" t="s">
        <v>181</v>
      </c>
      <c r="AQ114" s="821"/>
      <c r="AR114" s="821"/>
      <c r="AS114" s="821"/>
      <c r="AT114" s="822"/>
      <c r="AU114" s="864"/>
      <c r="AV114" s="865"/>
      <c r="AW114" s="865"/>
      <c r="AX114" s="865"/>
      <c r="AY114" s="865"/>
      <c r="AZ114" s="823" t="s">
        <v>376</v>
      </c>
      <c r="BA114" s="824"/>
      <c r="BB114" s="824"/>
      <c r="BC114" s="824"/>
      <c r="BD114" s="824"/>
      <c r="BE114" s="824"/>
      <c r="BF114" s="824"/>
      <c r="BG114" s="824"/>
      <c r="BH114" s="824"/>
      <c r="BI114" s="824"/>
      <c r="BJ114" s="824"/>
      <c r="BK114" s="824"/>
      <c r="BL114" s="824"/>
      <c r="BM114" s="824"/>
      <c r="BN114" s="824"/>
      <c r="BO114" s="824"/>
      <c r="BP114" s="825"/>
      <c r="BQ114" s="826">
        <v>8162768</v>
      </c>
      <c r="BR114" s="827"/>
      <c r="BS114" s="827"/>
      <c r="BT114" s="827"/>
      <c r="BU114" s="827"/>
      <c r="BV114" s="827">
        <v>8235629</v>
      </c>
      <c r="BW114" s="827"/>
      <c r="BX114" s="827"/>
      <c r="BY114" s="827"/>
      <c r="BZ114" s="827"/>
      <c r="CA114" s="827">
        <v>8341341</v>
      </c>
      <c r="CB114" s="827"/>
      <c r="CC114" s="827"/>
      <c r="CD114" s="827"/>
      <c r="CE114" s="827"/>
      <c r="CF114" s="828">
        <v>29.6</v>
      </c>
      <c r="CG114" s="829"/>
      <c r="CH114" s="829"/>
      <c r="CI114" s="829"/>
      <c r="CJ114" s="829"/>
      <c r="CK114" s="870"/>
      <c r="CL114" s="871"/>
      <c r="CM114" s="823" t="s">
        <v>377</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181</v>
      </c>
      <c r="DH114" s="817"/>
      <c r="DI114" s="817"/>
      <c r="DJ114" s="817"/>
      <c r="DK114" s="818"/>
      <c r="DL114" s="819" t="s">
        <v>181</v>
      </c>
      <c r="DM114" s="817"/>
      <c r="DN114" s="817"/>
      <c r="DO114" s="817"/>
      <c r="DP114" s="818"/>
      <c r="DQ114" s="819" t="s">
        <v>181</v>
      </c>
      <c r="DR114" s="817"/>
      <c r="DS114" s="817"/>
      <c r="DT114" s="817"/>
      <c r="DU114" s="818"/>
      <c r="DV114" s="820" t="s">
        <v>181</v>
      </c>
      <c r="DW114" s="821"/>
      <c r="DX114" s="821"/>
      <c r="DY114" s="821"/>
      <c r="DZ114" s="822"/>
    </row>
    <row r="115" spans="1:130" s="35" customFormat="1" ht="26.25" customHeight="1">
      <c r="A115" s="982"/>
      <c r="B115" s="983"/>
      <c r="C115" s="824" t="s">
        <v>303</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26303</v>
      </c>
      <c r="AB115" s="817"/>
      <c r="AC115" s="817"/>
      <c r="AD115" s="817"/>
      <c r="AE115" s="818"/>
      <c r="AF115" s="819">
        <v>22223</v>
      </c>
      <c r="AG115" s="817"/>
      <c r="AH115" s="817"/>
      <c r="AI115" s="817"/>
      <c r="AJ115" s="818"/>
      <c r="AK115" s="819">
        <v>19301</v>
      </c>
      <c r="AL115" s="817"/>
      <c r="AM115" s="817"/>
      <c r="AN115" s="817"/>
      <c r="AO115" s="818"/>
      <c r="AP115" s="820">
        <v>0.1</v>
      </c>
      <c r="AQ115" s="821"/>
      <c r="AR115" s="821"/>
      <c r="AS115" s="821"/>
      <c r="AT115" s="822"/>
      <c r="AU115" s="864"/>
      <c r="AV115" s="865"/>
      <c r="AW115" s="865"/>
      <c r="AX115" s="865"/>
      <c r="AY115" s="865"/>
      <c r="AZ115" s="823" t="s">
        <v>292</v>
      </c>
      <c r="BA115" s="824"/>
      <c r="BB115" s="824"/>
      <c r="BC115" s="824"/>
      <c r="BD115" s="824"/>
      <c r="BE115" s="824"/>
      <c r="BF115" s="824"/>
      <c r="BG115" s="824"/>
      <c r="BH115" s="824"/>
      <c r="BI115" s="824"/>
      <c r="BJ115" s="824"/>
      <c r="BK115" s="824"/>
      <c r="BL115" s="824"/>
      <c r="BM115" s="824"/>
      <c r="BN115" s="824"/>
      <c r="BO115" s="824"/>
      <c r="BP115" s="825"/>
      <c r="BQ115" s="826" t="s">
        <v>181</v>
      </c>
      <c r="BR115" s="827"/>
      <c r="BS115" s="827"/>
      <c r="BT115" s="827"/>
      <c r="BU115" s="827"/>
      <c r="BV115" s="827" t="s">
        <v>181</v>
      </c>
      <c r="BW115" s="827"/>
      <c r="BX115" s="827"/>
      <c r="BY115" s="827"/>
      <c r="BZ115" s="827"/>
      <c r="CA115" s="827" t="s">
        <v>181</v>
      </c>
      <c r="CB115" s="827"/>
      <c r="CC115" s="827"/>
      <c r="CD115" s="827"/>
      <c r="CE115" s="827"/>
      <c r="CF115" s="828" t="s">
        <v>181</v>
      </c>
      <c r="CG115" s="829"/>
      <c r="CH115" s="829"/>
      <c r="CI115" s="829"/>
      <c r="CJ115" s="829"/>
      <c r="CK115" s="870"/>
      <c r="CL115" s="871"/>
      <c r="CM115" s="823" t="s">
        <v>33</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181</v>
      </c>
      <c r="DH115" s="817"/>
      <c r="DI115" s="817"/>
      <c r="DJ115" s="817"/>
      <c r="DK115" s="818"/>
      <c r="DL115" s="819" t="s">
        <v>181</v>
      </c>
      <c r="DM115" s="817"/>
      <c r="DN115" s="817"/>
      <c r="DO115" s="817"/>
      <c r="DP115" s="818"/>
      <c r="DQ115" s="819" t="s">
        <v>181</v>
      </c>
      <c r="DR115" s="817"/>
      <c r="DS115" s="817"/>
      <c r="DT115" s="817"/>
      <c r="DU115" s="818"/>
      <c r="DV115" s="820" t="s">
        <v>181</v>
      </c>
      <c r="DW115" s="821"/>
      <c r="DX115" s="821"/>
      <c r="DY115" s="821"/>
      <c r="DZ115" s="822"/>
    </row>
    <row r="116" spans="1:130" s="35" customFormat="1" ht="26.25" customHeight="1">
      <c r="A116" s="984"/>
      <c r="B116" s="985"/>
      <c r="C116" s="847" t="s">
        <v>3</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8"/>
      <c r="AA116" s="816" t="s">
        <v>181</v>
      </c>
      <c r="AB116" s="817"/>
      <c r="AC116" s="817"/>
      <c r="AD116" s="817"/>
      <c r="AE116" s="818"/>
      <c r="AF116" s="819" t="s">
        <v>181</v>
      </c>
      <c r="AG116" s="817"/>
      <c r="AH116" s="817"/>
      <c r="AI116" s="817"/>
      <c r="AJ116" s="818"/>
      <c r="AK116" s="819" t="s">
        <v>181</v>
      </c>
      <c r="AL116" s="817"/>
      <c r="AM116" s="817"/>
      <c r="AN116" s="817"/>
      <c r="AO116" s="818"/>
      <c r="AP116" s="820" t="s">
        <v>181</v>
      </c>
      <c r="AQ116" s="821"/>
      <c r="AR116" s="821"/>
      <c r="AS116" s="821"/>
      <c r="AT116" s="822"/>
      <c r="AU116" s="864"/>
      <c r="AV116" s="865"/>
      <c r="AW116" s="865"/>
      <c r="AX116" s="865"/>
      <c r="AY116" s="865"/>
      <c r="AZ116" s="832" t="s">
        <v>201</v>
      </c>
      <c r="BA116" s="833"/>
      <c r="BB116" s="833"/>
      <c r="BC116" s="833"/>
      <c r="BD116" s="833"/>
      <c r="BE116" s="833"/>
      <c r="BF116" s="833"/>
      <c r="BG116" s="833"/>
      <c r="BH116" s="833"/>
      <c r="BI116" s="833"/>
      <c r="BJ116" s="833"/>
      <c r="BK116" s="833"/>
      <c r="BL116" s="833"/>
      <c r="BM116" s="833"/>
      <c r="BN116" s="833"/>
      <c r="BO116" s="833"/>
      <c r="BP116" s="834"/>
      <c r="BQ116" s="826" t="s">
        <v>181</v>
      </c>
      <c r="BR116" s="827"/>
      <c r="BS116" s="827"/>
      <c r="BT116" s="827"/>
      <c r="BU116" s="827"/>
      <c r="BV116" s="827" t="s">
        <v>181</v>
      </c>
      <c r="BW116" s="827"/>
      <c r="BX116" s="827"/>
      <c r="BY116" s="827"/>
      <c r="BZ116" s="827"/>
      <c r="CA116" s="827" t="s">
        <v>181</v>
      </c>
      <c r="CB116" s="827"/>
      <c r="CC116" s="827"/>
      <c r="CD116" s="827"/>
      <c r="CE116" s="827"/>
      <c r="CF116" s="828" t="s">
        <v>181</v>
      </c>
      <c r="CG116" s="829"/>
      <c r="CH116" s="829"/>
      <c r="CI116" s="829"/>
      <c r="CJ116" s="829"/>
      <c r="CK116" s="870"/>
      <c r="CL116" s="871"/>
      <c r="CM116" s="823" t="s">
        <v>378</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v>24110</v>
      </c>
      <c r="DH116" s="817"/>
      <c r="DI116" s="817"/>
      <c r="DJ116" s="817"/>
      <c r="DK116" s="818"/>
      <c r="DL116" s="819">
        <v>12090</v>
      </c>
      <c r="DM116" s="817"/>
      <c r="DN116" s="817"/>
      <c r="DO116" s="817"/>
      <c r="DP116" s="818"/>
      <c r="DQ116" s="819">
        <v>2610</v>
      </c>
      <c r="DR116" s="817"/>
      <c r="DS116" s="817"/>
      <c r="DT116" s="817"/>
      <c r="DU116" s="818"/>
      <c r="DV116" s="820">
        <v>0</v>
      </c>
      <c r="DW116" s="821"/>
      <c r="DX116" s="821"/>
      <c r="DY116" s="821"/>
      <c r="DZ116" s="822"/>
    </row>
    <row r="117" spans="1:130" s="35" customFormat="1" ht="26.25" customHeight="1">
      <c r="A117" s="791" t="s">
        <v>245</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5" t="s">
        <v>278</v>
      </c>
      <c r="Z117" s="793"/>
      <c r="AA117" s="836">
        <v>7612184</v>
      </c>
      <c r="AB117" s="837"/>
      <c r="AC117" s="837"/>
      <c r="AD117" s="837"/>
      <c r="AE117" s="838"/>
      <c r="AF117" s="839">
        <v>7442960</v>
      </c>
      <c r="AG117" s="837"/>
      <c r="AH117" s="837"/>
      <c r="AI117" s="837"/>
      <c r="AJ117" s="838"/>
      <c r="AK117" s="839">
        <v>7332076</v>
      </c>
      <c r="AL117" s="837"/>
      <c r="AM117" s="837"/>
      <c r="AN117" s="837"/>
      <c r="AO117" s="838"/>
      <c r="AP117" s="840"/>
      <c r="AQ117" s="841"/>
      <c r="AR117" s="841"/>
      <c r="AS117" s="841"/>
      <c r="AT117" s="842"/>
      <c r="AU117" s="864"/>
      <c r="AV117" s="865"/>
      <c r="AW117" s="865"/>
      <c r="AX117" s="865"/>
      <c r="AY117" s="865"/>
      <c r="AZ117" s="843" t="s">
        <v>379</v>
      </c>
      <c r="BA117" s="844"/>
      <c r="BB117" s="844"/>
      <c r="BC117" s="844"/>
      <c r="BD117" s="844"/>
      <c r="BE117" s="844"/>
      <c r="BF117" s="844"/>
      <c r="BG117" s="844"/>
      <c r="BH117" s="844"/>
      <c r="BI117" s="844"/>
      <c r="BJ117" s="844"/>
      <c r="BK117" s="844"/>
      <c r="BL117" s="844"/>
      <c r="BM117" s="844"/>
      <c r="BN117" s="844"/>
      <c r="BO117" s="844"/>
      <c r="BP117" s="845"/>
      <c r="BQ117" s="826" t="s">
        <v>181</v>
      </c>
      <c r="BR117" s="827"/>
      <c r="BS117" s="827"/>
      <c r="BT117" s="827"/>
      <c r="BU117" s="827"/>
      <c r="BV117" s="827" t="s">
        <v>181</v>
      </c>
      <c r="BW117" s="827"/>
      <c r="BX117" s="827"/>
      <c r="BY117" s="827"/>
      <c r="BZ117" s="827"/>
      <c r="CA117" s="827" t="s">
        <v>181</v>
      </c>
      <c r="CB117" s="827"/>
      <c r="CC117" s="827"/>
      <c r="CD117" s="827"/>
      <c r="CE117" s="827"/>
      <c r="CF117" s="828" t="s">
        <v>181</v>
      </c>
      <c r="CG117" s="829"/>
      <c r="CH117" s="829"/>
      <c r="CI117" s="829"/>
      <c r="CJ117" s="829"/>
      <c r="CK117" s="870"/>
      <c r="CL117" s="871"/>
      <c r="CM117" s="823" t="s">
        <v>287</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181</v>
      </c>
      <c r="DH117" s="817"/>
      <c r="DI117" s="817"/>
      <c r="DJ117" s="817"/>
      <c r="DK117" s="818"/>
      <c r="DL117" s="819" t="s">
        <v>181</v>
      </c>
      <c r="DM117" s="817"/>
      <c r="DN117" s="817"/>
      <c r="DO117" s="817"/>
      <c r="DP117" s="818"/>
      <c r="DQ117" s="819" t="s">
        <v>181</v>
      </c>
      <c r="DR117" s="817"/>
      <c r="DS117" s="817"/>
      <c r="DT117" s="817"/>
      <c r="DU117" s="818"/>
      <c r="DV117" s="820" t="s">
        <v>181</v>
      </c>
      <c r="DW117" s="821"/>
      <c r="DX117" s="821"/>
      <c r="DY117" s="821"/>
      <c r="DZ117" s="822"/>
    </row>
    <row r="118" spans="1:130" s="35" customFormat="1" ht="26.25" customHeight="1">
      <c r="A118" s="791" t="s">
        <v>96</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11</v>
      </c>
      <c r="AB118" s="792"/>
      <c r="AC118" s="792"/>
      <c r="AD118" s="792"/>
      <c r="AE118" s="793"/>
      <c r="AF118" s="794" t="s">
        <v>328</v>
      </c>
      <c r="AG118" s="792"/>
      <c r="AH118" s="792"/>
      <c r="AI118" s="792"/>
      <c r="AJ118" s="793"/>
      <c r="AK118" s="794" t="s">
        <v>312</v>
      </c>
      <c r="AL118" s="792"/>
      <c r="AM118" s="792"/>
      <c r="AN118" s="792"/>
      <c r="AO118" s="793"/>
      <c r="AP118" s="794" t="s">
        <v>364</v>
      </c>
      <c r="AQ118" s="792"/>
      <c r="AR118" s="792"/>
      <c r="AS118" s="792"/>
      <c r="AT118" s="795"/>
      <c r="AU118" s="864"/>
      <c r="AV118" s="865"/>
      <c r="AW118" s="865"/>
      <c r="AX118" s="865"/>
      <c r="AY118" s="865"/>
      <c r="AZ118" s="846" t="s">
        <v>380</v>
      </c>
      <c r="BA118" s="847"/>
      <c r="BB118" s="847"/>
      <c r="BC118" s="847"/>
      <c r="BD118" s="847"/>
      <c r="BE118" s="847"/>
      <c r="BF118" s="847"/>
      <c r="BG118" s="847"/>
      <c r="BH118" s="847"/>
      <c r="BI118" s="847"/>
      <c r="BJ118" s="847"/>
      <c r="BK118" s="847"/>
      <c r="BL118" s="847"/>
      <c r="BM118" s="847"/>
      <c r="BN118" s="847"/>
      <c r="BO118" s="847"/>
      <c r="BP118" s="848"/>
      <c r="BQ118" s="849" t="s">
        <v>181</v>
      </c>
      <c r="BR118" s="850"/>
      <c r="BS118" s="850"/>
      <c r="BT118" s="850"/>
      <c r="BU118" s="850"/>
      <c r="BV118" s="850" t="s">
        <v>181</v>
      </c>
      <c r="BW118" s="850"/>
      <c r="BX118" s="850"/>
      <c r="BY118" s="850"/>
      <c r="BZ118" s="850"/>
      <c r="CA118" s="850" t="s">
        <v>181</v>
      </c>
      <c r="CB118" s="850"/>
      <c r="CC118" s="850"/>
      <c r="CD118" s="850"/>
      <c r="CE118" s="850"/>
      <c r="CF118" s="828" t="s">
        <v>181</v>
      </c>
      <c r="CG118" s="829"/>
      <c r="CH118" s="829"/>
      <c r="CI118" s="829"/>
      <c r="CJ118" s="829"/>
      <c r="CK118" s="870"/>
      <c r="CL118" s="871"/>
      <c r="CM118" s="823" t="s">
        <v>381</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181</v>
      </c>
      <c r="DH118" s="817"/>
      <c r="DI118" s="817"/>
      <c r="DJ118" s="817"/>
      <c r="DK118" s="818"/>
      <c r="DL118" s="819" t="s">
        <v>181</v>
      </c>
      <c r="DM118" s="817"/>
      <c r="DN118" s="817"/>
      <c r="DO118" s="817"/>
      <c r="DP118" s="818"/>
      <c r="DQ118" s="819" t="s">
        <v>181</v>
      </c>
      <c r="DR118" s="817"/>
      <c r="DS118" s="817"/>
      <c r="DT118" s="817"/>
      <c r="DU118" s="818"/>
      <c r="DV118" s="820" t="s">
        <v>181</v>
      </c>
      <c r="DW118" s="821"/>
      <c r="DX118" s="821"/>
      <c r="DY118" s="821"/>
      <c r="DZ118" s="822"/>
    </row>
    <row r="119" spans="1:130" s="35" customFormat="1" ht="26.25" customHeight="1">
      <c r="A119" s="990" t="s">
        <v>307</v>
      </c>
      <c r="B119" s="869"/>
      <c r="C119" s="807" t="s">
        <v>368</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181</v>
      </c>
      <c r="AB119" s="801"/>
      <c r="AC119" s="801"/>
      <c r="AD119" s="801"/>
      <c r="AE119" s="802"/>
      <c r="AF119" s="803" t="s">
        <v>181</v>
      </c>
      <c r="AG119" s="801"/>
      <c r="AH119" s="801"/>
      <c r="AI119" s="801"/>
      <c r="AJ119" s="802"/>
      <c r="AK119" s="803" t="s">
        <v>181</v>
      </c>
      <c r="AL119" s="801"/>
      <c r="AM119" s="801"/>
      <c r="AN119" s="801"/>
      <c r="AO119" s="802"/>
      <c r="AP119" s="804" t="s">
        <v>181</v>
      </c>
      <c r="AQ119" s="805"/>
      <c r="AR119" s="805"/>
      <c r="AS119" s="805"/>
      <c r="AT119" s="806"/>
      <c r="AU119" s="866"/>
      <c r="AV119" s="867"/>
      <c r="AW119" s="867"/>
      <c r="AX119" s="867"/>
      <c r="AY119" s="867"/>
      <c r="AZ119" s="56" t="s">
        <v>245</v>
      </c>
      <c r="BA119" s="56"/>
      <c r="BB119" s="56"/>
      <c r="BC119" s="56"/>
      <c r="BD119" s="56"/>
      <c r="BE119" s="56"/>
      <c r="BF119" s="56"/>
      <c r="BG119" s="56"/>
      <c r="BH119" s="56"/>
      <c r="BI119" s="56"/>
      <c r="BJ119" s="56"/>
      <c r="BK119" s="56"/>
      <c r="BL119" s="56"/>
      <c r="BM119" s="56"/>
      <c r="BN119" s="56"/>
      <c r="BO119" s="835" t="s">
        <v>152</v>
      </c>
      <c r="BP119" s="851"/>
      <c r="BQ119" s="849">
        <v>76124076</v>
      </c>
      <c r="BR119" s="850"/>
      <c r="BS119" s="850"/>
      <c r="BT119" s="850"/>
      <c r="BU119" s="850"/>
      <c r="BV119" s="850">
        <v>74812003</v>
      </c>
      <c r="BW119" s="850"/>
      <c r="BX119" s="850"/>
      <c r="BY119" s="850"/>
      <c r="BZ119" s="850"/>
      <c r="CA119" s="850">
        <v>74763039</v>
      </c>
      <c r="CB119" s="850"/>
      <c r="CC119" s="850"/>
      <c r="CD119" s="850"/>
      <c r="CE119" s="850"/>
      <c r="CF119" s="852"/>
      <c r="CG119" s="853"/>
      <c r="CH119" s="853"/>
      <c r="CI119" s="853"/>
      <c r="CJ119" s="854"/>
      <c r="CK119" s="872"/>
      <c r="CL119" s="873"/>
      <c r="CM119" s="846" t="s">
        <v>382</v>
      </c>
      <c r="CN119" s="847"/>
      <c r="CO119" s="847"/>
      <c r="CP119" s="847"/>
      <c r="CQ119" s="847"/>
      <c r="CR119" s="847"/>
      <c r="CS119" s="847"/>
      <c r="CT119" s="847"/>
      <c r="CU119" s="847"/>
      <c r="CV119" s="847"/>
      <c r="CW119" s="847"/>
      <c r="CX119" s="847"/>
      <c r="CY119" s="847"/>
      <c r="CZ119" s="847"/>
      <c r="DA119" s="847"/>
      <c r="DB119" s="847"/>
      <c r="DC119" s="847"/>
      <c r="DD119" s="847"/>
      <c r="DE119" s="847"/>
      <c r="DF119" s="848"/>
      <c r="DG119" s="855">
        <v>41255</v>
      </c>
      <c r="DH119" s="856"/>
      <c r="DI119" s="856"/>
      <c r="DJ119" s="856"/>
      <c r="DK119" s="857"/>
      <c r="DL119" s="858">
        <v>32011</v>
      </c>
      <c r="DM119" s="856"/>
      <c r="DN119" s="856"/>
      <c r="DO119" s="856"/>
      <c r="DP119" s="857"/>
      <c r="DQ119" s="858">
        <v>23010</v>
      </c>
      <c r="DR119" s="856"/>
      <c r="DS119" s="856"/>
      <c r="DT119" s="856"/>
      <c r="DU119" s="857"/>
      <c r="DV119" s="859">
        <v>0.1</v>
      </c>
      <c r="DW119" s="860"/>
      <c r="DX119" s="860"/>
      <c r="DY119" s="860"/>
      <c r="DZ119" s="861"/>
    </row>
    <row r="120" spans="1:130" s="35" customFormat="1" ht="26.25" customHeight="1">
      <c r="A120" s="991"/>
      <c r="B120" s="871"/>
      <c r="C120" s="823" t="s">
        <v>128</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181</v>
      </c>
      <c r="AB120" s="817"/>
      <c r="AC120" s="817"/>
      <c r="AD120" s="817"/>
      <c r="AE120" s="818"/>
      <c r="AF120" s="819" t="s">
        <v>181</v>
      </c>
      <c r="AG120" s="817"/>
      <c r="AH120" s="817"/>
      <c r="AI120" s="817"/>
      <c r="AJ120" s="818"/>
      <c r="AK120" s="819" t="s">
        <v>181</v>
      </c>
      <c r="AL120" s="817"/>
      <c r="AM120" s="817"/>
      <c r="AN120" s="817"/>
      <c r="AO120" s="818"/>
      <c r="AP120" s="820" t="s">
        <v>181</v>
      </c>
      <c r="AQ120" s="821"/>
      <c r="AR120" s="821"/>
      <c r="AS120" s="821"/>
      <c r="AT120" s="822"/>
      <c r="AU120" s="874" t="s">
        <v>370</v>
      </c>
      <c r="AV120" s="875"/>
      <c r="AW120" s="875"/>
      <c r="AX120" s="875"/>
      <c r="AY120" s="876"/>
      <c r="AZ120" s="807" t="s">
        <v>192</v>
      </c>
      <c r="BA120" s="798"/>
      <c r="BB120" s="798"/>
      <c r="BC120" s="798"/>
      <c r="BD120" s="798"/>
      <c r="BE120" s="798"/>
      <c r="BF120" s="798"/>
      <c r="BG120" s="798"/>
      <c r="BH120" s="798"/>
      <c r="BI120" s="798"/>
      <c r="BJ120" s="798"/>
      <c r="BK120" s="798"/>
      <c r="BL120" s="798"/>
      <c r="BM120" s="798"/>
      <c r="BN120" s="798"/>
      <c r="BO120" s="798"/>
      <c r="BP120" s="799"/>
      <c r="BQ120" s="808">
        <v>22891870</v>
      </c>
      <c r="BR120" s="809"/>
      <c r="BS120" s="809"/>
      <c r="BT120" s="809"/>
      <c r="BU120" s="809"/>
      <c r="BV120" s="809">
        <v>22235469</v>
      </c>
      <c r="BW120" s="809"/>
      <c r="BX120" s="809"/>
      <c r="BY120" s="809"/>
      <c r="BZ120" s="809"/>
      <c r="CA120" s="809">
        <v>21934324</v>
      </c>
      <c r="CB120" s="809"/>
      <c r="CC120" s="809"/>
      <c r="CD120" s="809"/>
      <c r="CE120" s="809"/>
      <c r="CF120" s="810">
        <v>77.8</v>
      </c>
      <c r="CG120" s="811"/>
      <c r="CH120" s="811"/>
      <c r="CI120" s="811"/>
      <c r="CJ120" s="811"/>
      <c r="CK120" s="888" t="s">
        <v>242</v>
      </c>
      <c r="CL120" s="889"/>
      <c r="CM120" s="889"/>
      <c r="CN120" s="889"/>
      <c r="CO120" s="890"/>
      <c r="CP120" s="882" t="s">
        <v>297</v>
      </c>
      <c r="CQ120" s="883"/>
      <c r="CR120" s="883"/>
      <c r="CS120" s="883"/>
      <c r="CT120" s="883"/>
      <c r="CU120" s="883"/>
      <c r="CV120" s="883"/>
      <c r="CW120" s="883"/>
      <c r="CX120" s="883"/>
      <c r="CY120" s="883"/>
      <c r="CZ120" s="883"/>
      <c r="DA120" s="883"/>
      <c r="DB120" s="883"/>
      <c r="DC120" s="883"/>
      <c r="DD120" s="883"/>
      <c r="DE120" s="883"/>
      <c r="DF120" s="884"/>
      <c r="DG120" s="808">
        <v>11539671</v>
      </c>
      <c r="DH120" s="809"/>
      <c r="DI120" s="809"/>
      <c r="DJ120" s="809"/>
      <c r="DK120" s="809"/>
      <c r="DL120" s="809">
        <v>10921701</v>
      </c>
      <c r="DM120" s="809"/>
      <c r="DN120" s="809"/>
      <c r="DO120" s="809"/>
      <c r="DP120" s="809"/>
      <c r="DQ120" s="809">
        <v>10061982</v>
      </c>
      <c r="DR120" s="809"/>
      <c r="DS120" s="809"/>
      <c r="DT120" s="809"/>
      <c r="DU120" s="809"/>
      <c r="DV120" s="812">
        <v>35.700000000000003</v>
      </c>
      <c r="DW120" s="812"/>
      <c r="DX120" s="812"/>
      <c r="DY120" s="812"/>
      <c r="DZ120" s="813"/>
    </row>
    <row r="121" spans="1:130" s="35" customFormat="1" ht="26.25" customHeight="1">
      <c r="A121" s="991"/>
      <c r="B121" s="871"/>
      <c r="C121" s="843" t="s">
        <v>127</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816" t="s">
        <v>181</v>
      </c>
      <c r="AB121" s="817"/>
      <c r="AC121" s="817"/>
      <c r="AD121" s="817"/>
      <c r="AE121" s="818"/>
      <c r="AF121" s="819" t="s">
        <v>181</v>
      </c>
      <c r="AG121" s="817"/>
      <c r="AH121" s="817"/>
      <c r="AI121" s="817"/>
      <c r="AJ121" s="818"/>
      <c r="AK121" s="819" t="s">
        <v>181</v>
      </c>
      <c r="AL121" s="817"/>
      <c r="AM121" s="817"/>
      <c r="AN121" s="817"/>
      <c r="AO121" s="818"/>
      <c r="AP121" s="820" t="s">
        <v>181</v>
      </c>
      <c r="AQ121" s="821"/>
      <c r="AR121" s="821"/>
      <c r="AS121" s="821"/>
      <c r="AT121" s="822"/>
      <c r="AU121" s="877"/>
      <c r="AV121" s="878"/>
      <c r="AW121" s="878"/>
      <c r="AX121" s="878"/>
      <c r="AY121" s="879"/>
      <c r="AZ121" s="823" t="s">
        <v>383</v>
      </c>
      <c r="BA121" s="824"/>
      <c r="BB121" s="824"/>
      <c r="BC121" s="824"/>
      <c r="BD121" s="824"/>
      <c r="BE121" s="824"/>
      <c r="BF121" s="824"/>
      <c r="BG121" s="824"/>
      <c r="BH121" s="824"/>
      <c r="BI121" s="824"/>
      <c r="BJ121" s="824"/>
      <c r="BK121" s="824"/>
      <c r="BL121" s="824"/>
      <c r="BM121" s="824"/>
      <c r="BN121" s="824"/>
      <c r="BO121" s="824"/>
      <c r="BP121" s="825"/>
      <c r="BQ121" s="826">
        <v>1835897</v>
      </c>
      <c r="BR121" s="827"/>
      <c r="BS121" s="827"/>
      <c r="BT121" s="827"/>
      <c r="BU121" s="827"/>
      <c r="BV121" s="827">
        <v>1738796</v>
      </c>
      <c r="BW121" s="827"/>
      <c r="BX121" s="827"/>
      <c r="BY121" s="827"/>
      <c r="BZ121" s="827"/>
      <c r="CA121" s="827">
        <v>1730236</v>
      </c>
      <c r="CB121" s="827"/>
      <c r="CC121" s="827"/>
      <c r="CD121" s="827"/>
      <c r="CE121" s="827"/>
      <c r="CF121" s="828">
        <v>6.1</v>
      </c>
      <c r="CG121" s="829"/>
      <c r="CH121" s="829"/>
      <c r="CI121" s="829"/>
      <c r="CJ121" s="829"/>
      <c r="CK121" s="891"/>
      <c r="CL121" s="892"/>
      <c r="CM121" s="892"/>
      <c r="CN121" s="892"/>
      <c r="CO121" s="893"/>
      <c r="CP121" s="885" t="s">
        <v>355</v>
      </c>
      <c r="CQ121" s="886"/>
      <c r="CR121" s="886"/>
      <c r="CS121" s="886"/>
      <c r="CT121" s="886"/>
      <c r="CU121" s="886"/>
      <c r="CV121" s="886"/>
      <c r="CW121" s="886"/>
      <c r="CX121" s="886"/>
      <c r="CY121" s="886"/>
      <c r="CZ121" s="886"/>
      <c r="DA121" s="886"/>
      <c r="DB121" s="886"/>
      <c r="DC121" s="886"/>
      <c r="DD121" s="886"/>
      <c r="DE121" s="886"/>
      <c r="DF121" s="887"/>
      <c r="DG121" s="826">
        <v>203814</v>
      </c>
      <c r="DH121" s="827"/>
      <c r="DI121" s="827"/>
      <c r="DJ121" s="827"/>
      <c r="DK121" s="827"/>
      <c r="DL121" s="827">
        <v>182001</v>
      </c>
      <c r="DM121" s="827"/>
      <c r="DN121" s="827"/>
      <c r="DO121" s="827"/>
      <c r="DP121" s="827"/>
      <c r="DQ121" s="827">
        <v>161358</v>
      </c>
      <c r="DR121" s="827"/>
      <c r="DS121" s="827"/>
      <c r="DT121" s="827"/>
      <c r="DU121" s="827"/>
      <c r="DV121" s="830">
        <v>0.6</v>
      </c>
      <c r="DW121" s="830"/>
      <c r="DX121" s="830"/>
      <c r="DY121" s="830"/>
      <c r="DZ121" s="831"/>
    </row>
    <row r="122" spans="1:130" s="35" customFormat="1" ht="26.25" customHeight="1">
      <c r="A122" s="991"/>
      <c r="B122" s="871"/>
      <c r="C122" s="823" t="s">
        <v>377</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181</v>
      </c>
      <c r="AB122" s="817"/>
      <c r="AC122" s="817"/>
      <c r="AD122" s="817"/>
      <c r="AE122" s="818"/>
      <c r="AF122" s="819" t="s">
        <v>181</v>
      </c>
      <c r="AG122" s="817"/>
      <c r="AH122" s="817"/>
      <c r="AI122" s="817"/>
      <c r="AJ122" s="818"/>
      <c r="AK122" s="819" t="s">
        <v>181</v>
      </c>
      <c r="AL122" s="817"/>
      <c r="AM122" s="817"/>
      <c r="AN122" s="817"/>
      <c r="AO122" s="818"/>
      <c r="AP122" s="820" t="s">
        <v>181</v>
      </c>
      <c r="AQ122" s="821"/>
      <c r="AR122" s="821"/>
      <c r="AS122" s="821"/>
      <c r="AT122" s="822"/>
      <c r="AU122" s="877"/>
      <c r="AV122" s="878"/>
      <c r="AW122" s="878"/>
      <c r="AX122" s="878"/>
      <c r="AY122" s="879"/>
      <c r="AZ122" s="846" t="s">
        <v>385</v>
      </c>
      <c r="BA122" s="847"/>
      <c r="BB122" s="847"/>
      <c r="BC122" s="847"/>
      <c r="BD122" s="847"/>
      <c r="BE122" s="847"/>
      <c r="BF122" s="847"/>
      <c r="BG122" s="847"/>
      <c r="BH122" s="847"/>
      <c r="BI122" s="847"/>
      <c r="BJ122" s="847"/>
      <c r="BK122" s="847"/>
      <c r="BL122" s="847"/>
      <c r="BM122" s="847"/>
      <c r="BN122" s="847"/>
      <c r="BO122" s="847"/>
      <c r="BP122" s="848"/>
      <c r="BQ122" s="849">
        <v>52602975</v>
      </c>
      <c r="BR122" s="850"/>
      <c r="BS122" s="850"/>
      <c r="BT122" s="850"/>
      <c r="BU122" s="850"/>
      <c r="BV122" s="850">
        <v>50942301</v>
      </c>
      <c r="BW122" s="850"/>
      <c r="BX122" s="850"/>
      <c r="BY122" s="850"/>
      <c r="BZ122" s="850"/>
      <c r="CA122" s="850">
        <v>49965680</v>
      </c>
      <c r="CB122" s="850"/>
      <c r="CC122" s="850"/>
      <c r="CD122" s="850"/>
      <c r="CE122" s="850"/>
      <c r="CF122" s="896">
        <v>177.3</v>
      </c>
      <c r="CG122" s="897"/>
      <c r="CH122" s="897"/>
      <c r="CI122" s="897"/>
      <c r="CJ122" s="897"/>
      <c r="CK122" s="891"/>
      <c r="CL122" s="892"/>
      <c r="CM122" s="892"/>
      <c r="CN122" s="892"/>
      <c r="CO122" s="893"/>
      <c r="CP122" s="885" t="s">
        <v>29</v>
      </c>
      <c r="CQ122" s="886"/>
      <c r="CR122" s="886"/>
      <c r="CS122" s="886"/>
      <c r="CT122" s="886"/>
      <c r="CU122" s="886"/>
      <c r="CV122" s="886"/>
      <c r="CW122" s="886"/>
      <c r="CX122" s="886"/>
      <c r="CY122" s="886"/>
      <c r="CZ122" s="886"/>
      <c r="DA122" s="886"/>
      <c r="DB122" s="886"/>
      <c r="DC122" s="886"/>
      <c r="DD122" s="886"/>
      <c r="DE122" s="886"/>
      <c r="DF122" s="887"/>
      <c r="DG122" s="826" t="s">
        <v>181</v>
      </c>
      <c r="DH122" s="827"/>
      <c r="DI122" s="827"/>
      <c r="DJ122" s="827"/>
      <c r="DK122" s="827"/>
      <c r="DL122" s="827" t="s">
        <v>181</v>
      </c>
      <c r="DM122" s="827"/>
      <c r="DN122" s="827"/>
      <c r="DO122" s="827"/>
      <c r="DP122" s="827"/>
      <c r="DQ122" s="827" t="s">
        <v>181</v>
      </c>
      <c r="DR122" s="827"/>
      <c r="DS122" s="827"/>
      <c r="DT122" s="827"/>
      <c r="DU122" s="827"/>
      <c r="DV122" s="830" t="s">
        <v>181</v>
      </c>
      <c r="DW122" s="830"/>
      <c r="DX122" s="830"/>
      <c r="DY122" s="830"/>
      <c r="DZ122" s="831"/>
    </row>
    <row r="123" spans="1:130" s="35" customFormat="1" ht="26.25" customHeight="1">
      <c r="A123" s="991"/>
      <c r="B123" s="871"/>
      <c r="C123" s="823" t="s">
        <v>378</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v>13560</v>
      </c>
      <c r="AB123" s="817"/>
      <c r="AC123" s="817"/>
      <c r="AD123" s="817"/>
      <c r="AE123" s="818"/>
      <c r="AF123" s="819">
        <v>12020</v>
      </c>
      <c r="AG123" s="817"/>
      <c r="AH123" s="817"/>
      <c r="AI123" s="817"/>
      <c r="AJ123" s="818"/>
      <c r="AK123" s="819">
        <v>9480</v>
      </c>
      <c r="AL123" s="817"/>
      <c r="AM123" s="817"/>
      <c r="AN123" s="817"/>
      <c r="AO123" s="818"/>
      <c r="AP123" s="820">
        <v>0</v>
      </c>
      <c r="AQ123" s="821"/>
      <c r="AR123" s="821"/>
      <c r="AS123" s="821"/>
      <c r="AT123" s="822"/>
      <c r="AU123" s="880"/>
      <c r="AV123" s="881"/>
      <c r="AW123" s="881"/>
      <c r="AX123" s="881"/>
      <c r="AY123" s="881"/>
      <c r="AZ123" s="56" t="s">
        <v>245</v>
      </c>
      <c r="BA123" s="56"/>
      <c r="BB123" s="56"/>
      <c r="BC123" s="56"/>
      <c r="BD123" s="56"/>
      <c r="BE123" s="56"/>
      <c r="BF123" s="56"/>
      <c r="BG123" s="56"/>
      <c r="BH123" s="56"/>
      <c r="BI123" s="56"/>
      <c r="BJ123" s="56"/>
      <c r="BK123" s="56"/>
      <c r="BL123" s="56"/>
      <c r="BM123" s="56"/>
      <c r="BN123" s="56"/>
      <c r="BO123" s="835" t="s">
        <v>387</v>
      </c>
      <c r="BP123" s="851"/>
      <c r="BQ123" s="898">
        <v>77330742</v>
      </c>
      <c r="BR123" s="899"/>
      <c r="BS123" s="899"/>
      <c r="BT123" s="899"/>
      <c r="BU123" s="899"/>
      <c r="BV123" s="899">
        <v>74916566</v>
      </c>
      <c r="BW123" s="899"/>
      <c r="BX123" s="899"/>
      <c r="BY123" s="899"/>
      <c r="BZ123" s="899"/>
      <c r="CA123" s="899">
        <v>73630240</v>
      </c>
      <c r="CB123" s="899"/>
      <c r="CC123" s="899"/>
      <c r="CD123" s="899"/>
      <c r="CE123" s="899"/>
      <c r="CF123" s="852"/>
      <c r="CG123" s="853"/>
      <c r="CH123" s="853"/>
      <c r="CI123" s="853"/>
      <c r="CJ123" s="854"/>
      <c r="CK123" s="891"/>
      <c r="CL123" s="892"/>
      <c r="CM123" s="892"/>
      <c r="CN123" s="892"/>
      <c r="CO123" s="893"/>
      <c r="CP123" s="885" t="s">
        <v>203</v>
      </c>
      <c r="CQ123" s="886"/>
      <c r="CR123" s="886"/>
      <c r="CS123" s="886"/>
      <c r="CT123" s="886"/>
      <c r="CU123" s="886"/>
      <c r="CV123" s="886"/>
      <c r="CW123" s="886"/>
      <c r="CX123" s="886"/>
      <c r="CY123" s="886"/>
      <c r="CZ123" s="886"/>
      <c r="DA123" s="886"/>
      <c r="DB123" s="886"/>
      <c r="DC123" s="886"/>
      <c r="DD123" s="886"/>
      <c r="DE123" s="886"/>
      <c r="DF123" s="887"/>
      <c r="DG123" s="816" t="s">
        <v>181</v>
      </c>
      <c r="DH123" s="817"/>
      <c r="DI123" s="817"/>
      <c r="DJ123" s="817"/>
      <c r="DK123" s="818"/>
      <c r="DL123" s="819" t="s">
        <v>181</v>
      </c>
      <c r="DM123" s="817"/>
      <c r="DN123" s="817"/>
      <c r="DO123" s="817"/>
      <c r="DP123" s="818"/>
      <c r="DQ123" s="819" t="s">
        <v>181</v>
      </c>
      <c r="DR123" s="817"/>
      <c r="DS123" s="817"/>
      <c r="DT123" s="817"/>
      <c r="DU123" s="818"/>
      <c r="DV123" s="820" t="s">
        <v>181</v>
      </c>
      <c r="DW123" s="821"/>
      <c r="DX123" s="821"/>
      <c r="DY123" s="821"/>
      <c r="DZ123" s="822"/>
    </row>
    <row r="124" spans="1:130" s="35" customFormat="1" ht="26.25" customHeight="1">
      <c r="A124" s="991"/>
      <c r="B124" s="871"/>
      <c r="C124" s="823" t="s">
        <v>287</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181</v>
      </c>
      <c r="AB124" s="817"/>
      <c r="AC124" s="817"/>
      <c r="AD124" s="817"/>
      <c r="AE124" s="818"/>
      <c r="AF124" s="819" t="s">
        <v>181</v>
      </c>
      <c r="AG124" s="817"/>
      <c r="AH124" s="817"/>
      <c r="AI124" s="817"/>
      <c r="AJ124" s="818"/>
      <c r="AK124" s="819" t="s">
        <v>181</v>
      </c>
      <c r="AL124" s="817"/>
      <c r="AM124" s="817"/>
      <c r="AN124" s="817"/>
      <c r="AO124" s="818"/>
      <c r="AP124" s="820" t="s">
        <v>181</v>
      </c>
      <c r="AQ124" s="821"/>
      <c r="AR124" s="821"/>
      <c r="AS124" s="821"/>
      <c r="AT124" s="822"/>
      <c r="AU124" s="904" t="s">
        <v>388</v>
      </c>
      <c r="AV124" s="905"/>
      <c r="AW124" s="905"/>
      <c r="AX124" s="905"/>
      <c r="AY124" s="905"/>
      <c r="AZ124" s="905"/>
      <c r="BA124" s="905"/>
      <c r="BB124" s="905"/>
      <c r="BC124" s="905"/>
      <c r="BD124" s="905"/>
      <c r="BE124" s="905"/>
      <c r="BF124" s="905"/>
      <c r="BG124" s="905"/>
      <c r="BH124" s="905"/>
      <c r="BI124" s="905"/>
      <c r="BJ124" s="905"/>
      <c r="BK124" s="905"/>
      <c r="BL124" s="905"/>
      <c r="BM124" s="905"/>
      <c r="BN124" s="905"/>
      <c r="BO124" s="905"/>
      <c r="BP124" s="906"/>
      <c r="BQ124" s="907" t="s">
        <v>181</v>
      </c>
      <c r="BR124" s="908"/>
      <c r="BS124" s="908"/>
      <c r="BT124" s="908"/>
      <c r="BU124" s="908"/>
      <c r="BV124" s="908" t="s">
        <v>181</v>
      </c>
      <c r="BW124" s="908"/>
      <c r="BX124" s="908"/>
      <c r="BY124" s="908"/>
      <c r="BZ124" s="908"/>
      <c r="CA124" s="908">
        <v>4</v>
      </c>
      <c r="CB124" s="908"/>
      <c r="CC124" s="908"/>
      <c r="CD124" s="908"/>
      <c r="CE124" s="908"/>
      <c r="CF124" s="909"/>
      <c r="CG124" s="910"/>
      <c r="CH124" s="910"/>
      <c r="CI124" s="910"/>
      <c r="CJ124" s="911"/>
      <c r="CK124" s="894"/>
      <c r="CL124" s="894"/>
      <c r="CM124" s="894"/>
      <c r="CN124" s="894"/>
      <c r="CO124" s="895"/>
      <c r="CP124" s="885" t="s">
        <v>389</v>
      </c>
      <c r="CQ124" s="886"/>
      <c r="CR124" s="886"/>
      <c r="CS124" s="886"/>
      <c r="CT124" s="886"/>
      <c r="CU124" s="886"/>
      <c r="CV124" s="886"/>
      <c r="CW124" s="886"/>
      <c r="CX124" s="886"/>
      <c r="CY124" s="886"/>
      <c r="CZ124" s="886"/>
      <c r="DA124" s="886"/>
      <c r="DB124" s="886"/>
      <c r="DC124" s="886"/>
      <c r="DD124" s="886"/>
      <c r="DE124" s="886"/>
      <c r="DF124" s="887"/>
      <c r="DG124" s="855" t="s">
        <v>181</v>
      </c>
      <c r="DH124" s="856"/>
      <c r="DI124" s="856"/>
      <c r="DJ124" s="856"/>
      <c r="DK124" s="857"/>
      <c r="DL124" s="858" t="s">
        <v>181</v>
      </c>
      <c r="DM124" s="856"/>
      <c r="DN124" s="856"/>
      <c r="DO124" s="856"/>
      <c r="DP124" s="857"/>
      <c r="DQ124" s="858" t="s">
        <v>181</v>
      </c>
      <c r="DR124" s="856"/>
      <c r="DS124" s="856"/>
      <c r="DT124" s="856"/>
      <c r="DU124" s="857"/>
      <c r="DV124" s="859" t="s">
        <v>181</v>
      </c>
      <c r="DW124" s="860"/>
      <c r="DX124" s="860"/>
      <c r="DY124" s="860"/>
      <c r="DZ124" s="861"/>
    </row>
    <row r="125" spans="1:130" s="35" customFormat="1" ht="26.25" customHeight="1">
      <c r="A125" s="991"/>
      <c r="B125" s="871"/>
      <c r="C125" s="823" t="s">
        <v>381</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181</v>
      </c>
      <c r="AB125" s="817"/>
      <c r="AC125" s="817"/>
      <c r="AD125" s="817"/>
      <c r="AE125" s="818"/>
      <c r="AF125" s="819" t="s">
        <v>181</v>
      </c>
      <c r="AG125" s="817"/>
      <c r="AH125" s="817"/>
      <c r="AI125" s="817"/>
      <c r="AJ125" s="818"/>
      <c r="AK125" s="819" t="s">
        <v>181</v>
      </c>
      <c r="AL125" s="817"/>
      <c r="AM125" s="817"/>
      <c r="AN125" s="817"/>
      <c r="AO125" s="818"/>
      <c r="AP125" s="820" t="s">
        <v>181</v>
      </c>
      <c r="AQ125" s="821"/>
      <c r="AR125" s="821"/>
      <c r="AS125" s="821"/>
      <c r="AT125" s="822"/>
      <c r="AU125" s="47"/>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43"/>
      <c r="BR125" s="43"/>
      <c r="BS125" s="43"/>
      <c r="BT125" s="43"/>
      <c r="BU125" s="43"/>
      <c r="BV125" s="43"/>
      <c r="BW125" s="43"/>
      <c r="BX125" s="43"/>
      <c r="BY125" s="43"/>
      <c r="BZ125" s="43"/>
      <c r="CA125" s="43"/>
      <c r="CB125" s="43"/>
      <c r="CC125" s="43"/>
      <c r="CD125" s="43"/>
      <c r="CE125" s="43"/>
      <c r="CF125" s="43"/>
      <c r="CG125" s="43"/>
      <c r="CH125" s="43"/>
      <c r="CI125" s="43"/>
      <c r="CJ125" s="62"/>
      <c r="CK125" s="929" t="s">
        <v>392</v>
      </c>
      <c r="CL125" s="889"/>
      <c r="CM125" s="889"/>
      <c r="CN125" s="889"/>
      <c r="CO125" s="890"/>
      <c r="CP125" s="807" t="s">
        <v>130</v>
      </c>
      <c r="CQ125" s="798"/>
      <c r="CR125" s="798"/>
      <c r="CS125" s="798"/>
      <c r="CT125" s="798"/>
      <c r="CU125" s="798"/>
      <c r="CV125" s="798"/>
      <c r="CW125" s="798"/>
      <c r="CX125" s="798"/>
      <c r="CY125" s="798"/>
      <c r="CZ125" s="798"/>
      <c r="DA125" s="798"/>
      <c r="DB125" s="798"/>
      <c r="DC125" s="798"/>
      <c r="DD125" s="798"/>
      <c r="DE125" s="798"/>
      <c r="DF125" s="799"/>
      <c r="DG125" s="808" t="s">
        <v>181</v>
      </c>
      <c r="DH125" s="809"/>
      <c r="DI125" s="809"/>
      <c r="DJ125" s="809"/>
      <c r="DK125" s="809"/>
      <c r="DL125" s="809" t="s">
        <v>181</v>
      </c>
      <c r="DM125" s="809"/>
      <c r="DN125" s="809"/>
      <c r="DO125" s="809"/>
      <c r="DP125" s="809"/>
      <c r="DQ125" s="809" t="s">
        <v>181</v>
      </c>
      <c r="DR125" s="809"/>
      <c r="DS125" s="809"/>
      <c r="DT125" s="809"/>
      <c r="DU125" s="809"/>
      <c r="DV125" s="812" t="s">
        <v>181</v>
      </c>
      <c r="DW125" s="812"/>
      <c r="DX125" s="812"/>
      <c r="DY125" s="812"/>
      <c r="DZ125" s="813"/>
    </row>
    <row r="126" spans="1:130" s="35" customFormat="1" ht="26.25" customHeight="1">
      <c r="A126" s="991"/>
      <c r="B126" s="871"/>
      <c r="C126" s="823" t="s">
        <v>382</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v>11556</v>
      </c>
      <c r="AB126" s="817"/>
      <c r="AC126" s="817"/>
      <c r="AD126" s="817"/>
      <c r="AE126" s="818"/>
      <c r="AF126" s="819">
        <v>9244</v>
      </c>
      <c r="AG126" s="817"/>
      <c r="AH126" s="817"/>
      <c r="AI126" s="817"/>
      <c r="AJ126" s="818"/>
      <c r="AK126" s="819">
        <v>9001</v>
      </c>
      <c r="AL126" s="817"/>
      <c r="AM126" s="817"/>
      <c r="AN126" s="817"/>
      <c r="AO126" s="818"/>
      <c r="AP126" s="820">
        <v>0</v>
      </c>
      <c r="AQ126" s="821"/>
      <c r="AR126" s="821"/>
      <c r="AS126" s="821"/>
      <c r="AT126" s="822"/>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61"/>
      <c r="CE126" s="61"/>
      <c r="CF126" s="61"/>
      <c r="CG126" s="43"/>
      <c r="CH126" s="43"/>
      <c r="CI126" s="43"/>
      <c r="CJ126" s="62"/>
      <c r="CK126" s="930"/>
      <c r="CL126" s="892"/>
      <c r="CM126" s="892"/>
      <c r="CN126" s="892"/>
      <c r="CO126" s="893"/>
      <c r="CP126" s="823" t="s">
        <v>325</v>
      </c>
      <c r="CQ126" s="824"/>
      <c r="CR126" s="824"/>
      <c r="CS126" s="824"/>
      <c r="CT126" s="824"/>
      <c r="CU126" s="824"/>
      <c r="CV126" s="824"/>
      <c r="CW126" s="824"/>
      <c r="CX126" s="824"/>
      <c r="CY126" s="824"/>
      <c r="CZ126" s="824"/>
      <c r="DA126" s="824"/>
      <c r="DB126" s="824"/>
      <c r="DC126" s="824"/>
      <c r="DD126" s="824"/>
      <c r="DE126" s="824"/>
      <c r="DF126" s="825"/>
      <c r="DG126" s="826" t="s">
        <v>181</v>
      </c>
      <c r="DH126" s="827"/>
      <c r="DI126" s="827"/>
      <c r="DJ126" s="827"/>
      <c r="DK126" s="827"/>
      <c r="DL126" s="827" t="s">
        <v>181</v>
      </c>
      <c r="DM126" s="827"/>
      <c r="DN126" s="827"/>
      <c r="DO126" s="827"/>
      <c r="DP126" s="827"/>
      <c r="DQ126" s="827" t="s">
        <v>181</v>
      </c>
      <c r="DR126" s="827"/>
      <c r="DS126" s="827"/>
      <c r="DT126" s="827"/>
      <c r="DU126" s="827"/>
      <c r="DV126" s="830" t="s">
        <v>181</v>
      </c>
      <c r="DW126" s="830"/>
      <c r="DX126" s="830"/>
      <c r="DY126" s="830"/>
      <c r="DZ126" s="831"/>
    </row>
    <row r="127" spans="1:130" s="35" customFormat="1" ht="26.25" customHeight="1">
      <c r="A127" s="992"/>
      <c r="B127" s="873"/>
      <c r="C127" s="846" t="s">
        <v>80</v>
      </c>
      <c r="D127" s="847"/>
      <c r="E127" s="847"/>
      <c r="F127" s="847"/>
      <c r="G127" s="847"/>
      <c r="H127" s="847"/>
      <c r="I127" s="847"/>
      <c r="J127" s="847"/>
      <c r="K127" s="847"/>
      <c r="L127" s="847"/>
      <c r="M127" s="847"/>
      <c r="N127" s="847"/>
      <c r="O127" s="847"/>
      <c r="P127" s="847"/>
      <c r="Q127" s="847"/>
      <c r="R127" s="847"/>
      <c r="S127" s="847"/>
      <c r="T127" s="847"/>
      <c r="U127" s="847"/>
      <c r="V127" s="847"/>
      <c r="W127" s="847"/>
      <c r="X127" s="847"/>
      <c r="Y127" s="847"/>
      <c r="Z127" s="848"/>
      <c r="AA127" s="816">
        <v>1187</v>
      </c>
      <c r="AB127" s="817"/>
      <c r="AC127" s="817"/>
      <c r="AD127" s="817"/>
      <c r="AE127" s="818"/>
      <c r="AF127" s="819">
        <v>959</v>
      </c>
      <c r="AG127" s="817"/>
      <c r="AH127" s="817"/>
      <c r="AI127" s="817"/>
      <c r="AJ127" s="818"/>
      <c r="AK127" s="819">
        <v>820</v>
      </c>
      <c r="AL127" s="817"/>
      <c r="AM127" s="817"/>
      <c r="AN127" s="817"/>
      <c r="AO127" s="818"/>
      <c r="AP127" s="820">
        <v>0</v>
      </c>
      <c r="AQ127" s="821"/>
      <c r="AR127" s="821"/>
      <c r="AS127" s="821"/>
      <c r="AT127" s="822"/>
      <c r="AU127" s="43"/>
      <c r="AV127" s="43"/>
      <c r="AW127" s="43"/>
      <c r="AX127" s="934" t="s">
        <v>393</v>
      </c>
      <c r="AY127" s="901"/>
      <c r="AZ127" s="901"/>
      <c r="BA127" s="901"/>
      <c r="BB127" s="901"/>
      <c r="BC127" s="901"/>
      <c r="BD127" s="901"/>
      <c r="BE127" s="902"/>
      <c r="BF127" s="900" t="s">
        <v>394</v>
      </c>
      <c r="BG127" s="901"/>
      <c r="BH127" s="901"/>
      <c r="BI127" s="901"/>
      <c r="BJ127" s="901"/>
      <c r="BK127" s="901"/>
      <c r="BL127" s="902"/>
      <c r="BM127" s="900" t="s">
        <v>326</v>
      </c>
      <c r="BN127" s="901"/>
      <c r="BO127" s="901"/>
      <c r="BP127" s="901"/>
      <c r="BQ127" s="901"/>
      <c r="BR127" s="901"/>
      <c r="BS127" s="902"/>
      <c r="BT127" s="900" t="s">
        <v>322</v>
      </c>
      <c r="BU127" s="901"/>
      <c r="BV127" s="901"/>
      <c r="BW127" s="901"/>
      <c r="BX127" s="901"/>
      <c r="BY127" s="901"/>
      <c r="BZ127" s="903"/>
      <c r="CA127" s="43"/>
      <c r="CB127" s="43"/>
      <c r="CC127" s="43"/>
      <c r="CD127" s="61"/>
      <c r="CE127" s="61"/>
      <c r="CF127" s="61"/>
      <c r="CG127" s="43"/>
      <c r="CH127" s="43"/>
      <c r="CI127" s="43"/>
      <c r="CJ127" s="62"/>
      <c r="CK127" s="930"/>
      <c r="CL127" s="892"/>
      <c r="CM127" s="892"/>
      <c r="CN127" s="892"/>
      <c r="CO127" s="893"/>
      <c r="CP127" s="823" t="s">
        <v>340</v>
      </c>
      <c r="CQ127" s="824"/>
      <c r="CR127" s="824"/>
      <c r="CS127" s="824"/>
      <c r="CT127" s="824"/>
      <c r="CU127" s="824"/>
      <c r="CV127" s="824"/>
      <c r="CW127" s="824"/>
      <c r="CX127" s="824"/>
      <c r="CY127" s="824"/>
      <c r="CZ127" s="824"/>
      <c r="DA127" s="824"/>
      <c r="DB127" s="824"/>
      <c r="DC127" s="824"/>
      <c r="DD127" s="824"/>
      <c r="DE127" s="824"/>
      <c r="DF127" s="825"/>
      <c r="DG127" s="826" t="s">
        <v>181</v>
      </c>
      <c r="DH127" s="827"/>
      <c r="DI127" s="827"/>
      <c r="DJ127" s="827"/>
      <c r="DK127" s="827"/>
      <c r="DL127" s="827" t="s">
        <v>181</v>
      </c>
      <c r="DM127" s="827"/>
      <c r="DN127" s="827"/>
      <c r="DO127" s="827"/>
      <c r="DP127" s="827"/>
      <c r="DQ127" s="827" t="s">
        <v>181</v>
      </c>
      <c r="DR127" s="827"/>
      <c r="DS127" s="827"/>
      <c r="DT127" s="827"/>
      <c r="DU127" s="827"/>
      <c r="DV127" s="830" t="s">
        <v>181</v>
      </c>
      <c r="DW127" s="830"/>
      <c r="DX127" s="830"/>
      <c r="DY127" s="830"/>
      <c r="DZ127" s="831"/>
    </row>
    <row r="128" spans="1:130" s="35" customFormat="1" ht="26.25" customHeight="1">
      <c r="A128" s="954" t="s">
        <v>395</v>
      </c>
      <c r="B128" s="955"/>
      <c r="C128" s="955"/>
      <c r="D128" s="955"/>
      <c r="E128" s="955"/>
      <c r="F128" s="955"/>
      <c r="G128" s="955"/>
      <c r="H128" s="955"/>
      <c r="I128" s="955"/>
      <c r="J128" s="955"/>
      <c r="K128" s="955"/>
      <c r="L128" s="955"/>
      <c r="M128" s="955"/>
      <c r="N128" s="955"/>
      <c r="O128" s="955"/>
      <c r="P128" s="955"/>
      <c r="Q128" s="955"/>
      <c r="R128" s="955"/>
      <c r="S128" s="955"/>
      <c r="T128" s="955"/>
      <c r="U128" s="955"/>
      <c r="V128" s="955"/>
      <c r="W128" s="956" t="s">
        <v>9</v>
      </c>
      <c r="X128" s="956"/>
      <c r="Y128" s="956"/>
      <c r="Z128" s="957"/>
      <c r="AA128" s="800">
        <v>237426</v>
      </c>
      <c r="AB128" s="801"/>
      <c r="AC128" s="801"/>
      <c r="AD128" s="801"/>
      <c r="AE128" s="802"/>
      <c r="AF128" s="803">
        <v>230380</v>
      </c>
      <c r="AG128" s="801"/>
      <c r="AH128" s="801"/>
      <c r="AI128" s="801"/>
      <c r="AJ128" s="802"/>
      <c r="AK128" s="803">
        <v>237807</v>
      </c>
      <c r="AL128" s="801"/>
      <c r="AM128" s="801"/>
      <c r="AN128" s="801"/>
      <c r="AO128" s="802"/>
      <c r="AP128" s="958"/>
      <c r="AQ128" s="959"/>
      <c r="AR128" s="959"/>
      <c r="AS128" s="959"/>
      <c r="AT128" s="960"/>
      <c r="AU128" s="43"/>
      <c r="AV128" s="43"/>
      <c r="AW128" s="43"/>
      <c r="AX128" s="797" t="s">
        <v>270</v>
      </c>
      <c r="AY128" s="798"/>
      <c r="AZ128" s="798"/>
      <c r="BA128" s="798"/>
      <c r="BB128" s="798"/>
      <c r="BC128" s="798"/>
      <c r="BD128" s="798"/>
      <c r="BE128" s="799"/>
      <c r="BF128" s="961" t="s">
        <v>181</v>
      </c>
      <c r="BG128" s="962"/>
      <c r="BH128" s="962"/>
      <c r="BI128" s="962"/>
      <c r="BJ128" s="962"/>
      <c r="BK128" s="962"/>
      <c r="BL128" s="963"/>
      <c r="BM128" s="961">
        <v>11.67</v>
      </c>
      <c r="BN128" s="962"/>
      <c r="BO128" s="962"/>
      <c r="BP128" s="962"/>
      <c r="BQ128" s="962"/>
      <c r="BR128" s="962"/>
      <c r="BS128" s="963"/>
      <c r="BT128" s="961">
        <v>20</v>
      </c>
      <c r="BU128" s="962"/>
      <c r="BV128" s="962"/>
      <c r="BW128" s="962"/>
      <c r="BX128" s="962"/>
      <c r="BY128" s="962"/>
      <c r="BZ128" s="964"/>
      <c r="CA128" s="61"/>
      <c r="CB128" s="61"/>
      <c r="CC128" s="61"/>
      <c r="CD128" s="61"/>
      <c r="CE128" s="61"/>
      <c r="CF128" s="61"/>
      <c r="CG128" s="43"/>
      <c r="CH128" s="43"/>
      <c r="CI128" s="43"/>
      <c r="CJ128" s="62"/>
      <c r="CK128" s="931"/>
      <c r="CL128" s="932"/>
      <c r="CM128" s="932"/>
      <c r="CN128" s="932"/>
      <c r="CO128" s="933"/>
      <c r="CP128" s="912" t="s">
        <v>319</v>
      </c>
      <c r="CQ128" s="671"/>
      <c r="CR128" s="671"/>
      <c r="CS128" s="671"/>
      <c r="CT128" s="671"/>
      <c r="CU128" s="671"/>
      <c r="CV128" s="671"/>
      <c r="CW128" s="671"/>
      <c r="CX128" s="671"/>
      <c r="CY128" s="671"/>
      <c r="CZ128" s="671"/>
      <c r="DA128" s="671"/>
      <c r="DB128" s="671"/>
      <c r="DC128" s="671"/>
      <c r="DD128" s="671"/>
      <c r="DE128" s="671"/>
      <c r="DF128" s="913"/>
      <c r="DG128" s="914" t="s">
        <v>181</v>
      </c>
      <c r="DH128" s="915"/>
      <c r="DI128" s="915"/>
      <c r="DJ128" s="915"/>
      <c r="DK128" s="915"/>
      <c r="DL128" s="915" t="s">
        <v>181</v>
      </c>
      <c r="DM128" s="915"/>
      <c r="DN128" s="915"/>
      <c r="DO128" s="915"/>
      <c r="DP128" s="915"/>
      <c r="DQ128" s="915" t="s">
        <v>181</v>
      </c>
      <c r="DR128" s="915"/>
      <c r="DS128" s="915"/>
      <c r="DT128" s="915"/>
      <c r="DU128" s="915"/>
      <c r="DV128" s="916" t="s">
        <v>181</v>
      </c>
      <c r="DW128" s="916"/>
      <c r="DX128" s="916"/>
      <c r="DY128" s="916"/>
      <c r="DZ128" s="917"/>
    </row>
    <row r="129" spans="1:131" s="35" customFormat="1" ht="26.25" customHeight="1">
      <c r="A129" s="814" t="s">
        <v>157</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18" t="s">
        <v>210</v>
      </c>
      <c r="X129" s="919"/>
      <c r="Y129" s="919"/>
      <c r="Z129" s="920"/>
      <c r="AA129" s="816">
        <v>31634319</v>
      </c>
      <c r="AB129" s="817"/>
      <c r="AC129" s="817"/>
      <c r="AD129" s="817"/>
      <c r="AE129" s="818"/>
      <c r="AF129" s="819">
        <v>32195730</v>
      </c>
      <c r="AG129" s="817"/>
      <c r="AH129" s="817"/>
      <c r="AI129" s="817"/>
      <c r="AJ129" s="818"/>
      <c r="AK129" s="819">
        <v>33171044</v>
      </c>
      <c r="AL129" s="817"/>
      <c r="AM129" s="817"/>
      <c r="AN129" s="817"/>
      <c r="AO129" s="818"/>
      <c r="AP129" s="921"/>
      <c r="AQ129" s="922"/>
      <c r="AR129" s="922"/>
      <c r="AS129" s="922"/>
      <c r="AT129" s="923"/>
      <c r="AU129" s="54"/>
      <c r="AV129" s="54"/>
      <c r="AW129" s="54"/>
      <c r="AX129" s="924" t="s">
        <v>115</v>
      </c>
      <c r="AY129" s="824"/>
      <c r="AZ129" s="824"/>
      <c r="BA129" s="824"/>
      <c r="BB129" s="824"/>
      <c r="BC129" s="824"/>
      <c r="BD129" s="824"/>
      <c r="BE129" s="825"/>
      <c r="BF129" s="925" t="s">
        <v>181</v>
      </c>
      <c r="BG129" s="926"/>
      <c r="BH129" s="926"/>
      <c r="BI129" s="926"/>
      <c r="BJ129" s="926"/>
      <c r="BK129" s="926"/>
      <c r="BL129" s="927"/>
      <c r="BM129" s="925">
        <v>16.670000000000002</v>
      </c>
      <c r="BN129" s="926"/>
      <c r="BO129" s="926"/>
      <c r="BP129" s="926"/>
      <c r="BQ129" s="926"/>
      <c r="BR129" s="926"/>
      <c r="BS129" s="927"/>
      <c r="BT129" s="925">
        <v>30</v>
      </c>
      <c r="BU129" s="926"/>
      <c r="BV129" s="926"/>
      <c r="BW129" s="926"/>
      <c r="BX129" s="926"/>
      <c r="BY129" s="926"/>
      <c r="BZ129" s="928"/>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4"/>
      <c r="DQ129" s="54"/>
      <c r="DR129" s="54"/>
      <c r="DS129" s="54"/>
      <c r="DT129" s="54"/>
      <c r="DU129" s="54"/>
      <c r="DV129" s="54"/>
      <c r="DW129" s="54"/>
      <c r="DX129" s="54"/>
      <c r="DY129" s="54"/>
      <c r="DZ129" s="54"/>
    </row>
    <row r="130" spans="1:131" s="35" customFormat="1" ht="26.25" customHeight="1">
      <c r="A130" s="814" t="s">
        <v>396</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18" t="s">
        <v>397</v>
      </c>
      <c r="X130" s="919"/>
      <c r="Y130" s="919"/>
      <c r="Z130" s="920"/>
      <c r="AA130" s="816">
        <v>5251276</v>
      </c>
      <c r="AB130" s="817"/>
      <c r="AC130" s="817"/>
      <c r="AD130" s="817"/>
      <c r="AE130" s="818"/>
      <c r="AF130" s="819">
        <v>5158107</v>
      </c>
      <c r="AG130" s="817"/>
      <c r="AH130" s="817"/>
      <c r="AI130" s="817"/>
      <c r="AJ130" s="818"/>
      <c r="AK130" s="819">
        <v>4989343</v>
      </c>
      <c r="AL130" s="817"/>
      <c r="AM130" s="817"/>
      <c r="AN130" s="817"/>
      <c r="AO130" s="818"/>
      <c r="AP130" s="921"/>
      <c r="AQ130" s="922"/>
      <c r="AR130" s="922"/>
      <c r="AS130" s="922"/>
      <c r="AT130" s="923"/>
      <c r="AU130" s="54"/>
      <c r="AV130" s="54"/>
      <c r="AW130" s="54"/>
      <c r="AX130" s="924" t="s">
        <v>329</v>
      </c>
      <c r="AY130" s="824"/>
      <c r="AZ130" s="824"/>
      <c r="BA130" s="824"/>
      <c r="BB130" s="824"/>
      <c r="BC130" s="824"/>
      <c r="BD130" s="824"/>
      <c r="BE130" s="825"/>
      <c r="BF130" s="935">
        <v>7.7</v>
      </c>
      <c r="BG130" s="936"/>
      <c r="BH130" s="936"/>
      <c r="BI130" s="936"/>
      <c r="BJ130" s="936"/>
      <c r="BK130" s="936"/>
      <c r="BL130" s="937"/>
      <c r="BM130" s="935">
        <v>25</v>
      </c>
      <c r="BN130" s="936"/>
      <c r="BO130" s="936"/>
      <c r="BP130" s="936"/>
      <c r="BQ130" s="936"/>
      <c r="BR130" s="936"/>
      <c r="BS130" s="937"/>
      <c r="BT130" s="935">
        <v>35</v>
      </c>
      <c r="BU130" s="936"/>
      <c r="BV130" s="936"/>
      <c r="BW130" s="936"/>
      <c r="BX130" s="936"/>
      <c r="BY130" s="936"/>
      <c r="BZ130" s="938"/>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4"/>
      <c r="DQ130" s="54"/>
      <c r="DR130" s="54"/>
      <c r="DS130" s="54"/>
      <c r="DT130" s="54"/>
      <c r="DU130" s="54"/>
      <c r="DV130" s="54"/>
      <c r="DW130" s="54"/>
      <c r="DX130" s="54"/>
      <c r="DY130" s="54"/>
      <c r="DZ130" s="54"/>
    </row>
    <row r="131" spans="1:131" s="35" customFormat="1" ht="26.25" customHeight="1">
      <c r="A131" s="939"/>
      <c r="B131" s="940"/>
      <c r="C131" s="940"/>
      <c r="D131" s="940"/>
      <c r="E131" s="940"/>
      <c r="F131" s="940"/>
      <c r="G131" s="940"/>
      <c r="H131" s="940"/>
      <c r="I131" s="940"/>
      <c r="J131" s="940"/>
      <c r="K131" s="940"/>
      <c r="L131" s="940"/>
      <c r="M131" s="940"/>
      <c r="N131" s="940"/>
      <c r="O131" s="940"/>
      <c r="P131" s="940"/>
      <c r="Q131" s="940"/>
      <c r="R131" s="940"/>
      <c r="S131" s="940"/>
      <c r="T131" s="940"/>
      <c r="U131" s="940"/>
      <c r="V131" s="940"/>
      <c r="W131" s="941" t="s">
        <v>159</v>
      </c>
      <c r="X131" s="942"/>
      <c r="Y131" s="942"/>
      <c r="Z131" s="943"/>
      <c r="AA131" s="855">
        <v>26383043</v>
      </c>
      <c r="AB131" s="856"/>
      <c r="AC131" s="856"/>
      <c r="AD131" s="856"/>
      <c r="AE131" s="857"/>
      <c r="AF131" s="858">
        <v>27037623</v>
      </c>
      <c r="AG131" s="856"/>
      <c r="AH131" s="856"/>
      <c r="AI131" s="856"/>
      <c r="AJ131" s="857"/>
      <c r="AK131" s="858">
        <v>28181701</v>
      </c>
      <c r="AL131" s="856"/>
      <c r="AM131" s="856"/>
      <c r="AN131" s="856"/>
      <c r="AO131" s="857"/>
      <c r="AP131" s="944"/>
      <c r="AQ131" s="945"/>
      <c r="AR131" s="945"/>
      <c r="AS131" s="945"/>
      <c r="AT131" s="946"/>
      <c r="AU131" s="54"/>
      <c r="AV131" s="54"/>
      <c r="AW131" s="54"/>
      <c r="AX131" s="947" t="s">
        <v>366</v>
      </c>
      <c r="AY131" s="671"/>
      <c r="AZ131" s="671"/>
      <c r="BA131" s="671"/>
      <c r="BB131" s="671"/>
      <c r="BC131" s="671"/>
      <c r="BD131" s="671"/>
      <c r="BE131" s="913"/>
      <c r="BF131" s="948">
        <v>4</v>
      </c>
      <c r="BG131" s="949"/>
      <c r="BH131" s="949"/>
      <c r="BI131" s="949"/>
      <c r="BJ131" s="949"/>
      <c r="BK131" s="949"/>
      <c r="BL131" s="950"/>
      <c r="BM131" s="948">
        <v>350</v>
      </c>
      <c r="BN131" s="949"/>
      <c r="BO131" s="949"/>
      <c r="BP131" s="949"/>
      <c r="BQ131" s="949"/>
      <c r="BR131" s="949"/>
      <c r="BS131" s="950"/>
      <c r="BT131" s="951"/>
      <c r="BU131" s="952"/>
      <c r="BV131" s="952"/>
      <c r="BW131" s="952"/>
      <c r="BX131" s="952"/>
      <c r="BY131" s="952"/>
      <c r="BZ131" s="953"/>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4"/>
      <c r="DQ131" s="54"/>
      <c r="DR131" s="54"/>
      <c r="DS131" s="54"/>
      <c r="DT131" s="54"/>
      <c r="DU131" s="54"/>
      <c r="DV131" s="54"/>
      <c r="DW131" s="54"/>
      <c r="DX131" s="54"/>
      <c r="DY131" s="54"/>
      <c r="DZ131" s="54"/>
    </row>
    <row r="132" spans="1:131" s="35" customFormat="1" ht="26.25" customHeight="1">
      <c r="A132" s="986" t="s">
        <v>31</v>
      </c>
      <c r="B132" s="987"/>
      <c r="C132" s="987"/>
      <c r="D132" s="987"/>
      <c r="E132" s="987"/>
      <c r="F132" s="987"/>
      <c r="G132" s="987"/>
      <c r="H132" s="987"/>
      <c r="I132" s="987"/>
      <c r="J132" s="987"/>
      <c r="K132" s="987"/>
      <c r="L132" s="987"/>
      <c r="M132" s="987"/>
      <c r="N132" s="987"/>
      <c r="O132" s="987"/>
      <c r="P132" s="987"/>
      <c r="Q132" s="987"/>
      <c r="R132" s="987"/>
      <c r="S132" s="987"/>
      <c r="T132" s="987"/>
      <c r="U132" s="987"/>
      <c r="V132" s="965" t="s">
        <v>398</v>
      </c>
      <c r="W132" s="965"/>
      <c r="X132" s="965"/>
      <c r="Y132" s="965"/>
      <c r="Z132" s="966"/>
      <c r="AA132" s="967">
        <v>8.0486621649999996</v>
      </c>
      <c r="AB132" s="968"/>
      <c r="AC132" s="968"/>
      <c r="AD132" s="968"/>
      <c r="AE132" s="969"/>
      <c r="AF132" s="970">
        <v>7.5985710729999996</v>
      </c>
      <c r="AG132" s="968"/>
      <c r="AH132" s="968"/>
      <c r="AI132" s="968"/>
      <c r="AJ132" s="969"/>
      <c r="AK132" s="970">
        <v>7.469123315</v>
      </c>
      <c r="AL132" s="968"/>
      <c r="AM132" s="968"/>
      <c r="AN132" s="968"/>
      <c r="AO132" s="969"/>
      <c r="AP132" s="852"/>
      <c r="AQ132" s="853"/>
      <c r="AR132" s="853"/>
      <c r="AS132" s="853"/>
      <c r="AT132" s="971"/>
      <c r="AU132" s="53"/>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4"/>
      <c r="DQ132" s="54"/>
      <c r="DR132" s="54"/>
      <c r="DS132" s="54"/>
      <c r="DT132" s="54"/>
      <c r="DU132" s="54"/>
      <c r="DV132" s="54"/>
      <c r="DW132" s="54"/>
      <c r="DX132" s="54"/>
      <c r="DY132" s="54"/>
      <c r="DZ132" s="54"/>
    </row>
    <row r="133" spans="1:131" s="35" customFormat="1" ht="26.25" customHeight="1">
      <c r="A133" s="988"/>
      <c r="B133" s="989"/>
      <c r="C133" s="989"/>
      <c r="D133" s="989"/>
      <c r="E133" s="989"/>
      <c r="F133" s="989"/>
      <c r="G133" s="989"/>
      <c r="H133" s="989"/>
      <c r="I133" s="989"/>
      <c r="J133" s="989"/>
      <c r="K133" s="989"/>
      <c r="L133" s="989"/>
      <c r="M133" s="989"/>
      <c r="N133" s="989"/>
      <c r="O133" s="989"/>
      <c r="P133" s="989"/>
      <c r="Q133" s="989"/>
      <c r="R133" s="989"/>
      <c r="S133" s="989"/>
      <c r="T133" s="989"/>
      <c r="U133" s="989"/>
      <c r="V133" s="972" t="s">
        <v>86</v>
      </c>
      <c r="W133" s="972"/>
      <c r="X133" s="972"/>
      <c r="Y133" s="972"/>
      <c r="Z133" s="973"/>
      <c r="AA133" s="974">
        <v>8.9</v>
      </c>
      <c r="AB133" s="975"/>
      <c r="AC133" s="975"/>
      <c r="AD133" s="975"/>
      <c r="AE133" s="976"/>
      <c r="AF133" s="974">
        <v>8.1</v>
      </c>
      <c r="AG133" s="975"/>
      <c r="AH133" s="975"/>
      <c r="AI133" s="975"/>
      <c r="AJ133" s="976"/>
      <c r="AK133" s="974">
        <v>7.7</v>
      </c>
      <c r="AL133" s="975"/>
      <c r="AM133" s="975"/>
      <c r="AN133" s="975"/>
      <c r="AO133" s="976"/>
      <c r="AP133" s="909"/>
      <c r="AQ133" s="910"/>
      <c r="AR133" s="910"/>
      <c r="AS133" s="910"/>
      <c r="AT133" s="977"/>
      <c r="AU133" s="54"/>
      <c r="AV133" s="54"/>
      <c r="AW133" s="54"/>
      <c r="AX133" s="54"/>
      <c r="AY133" s="54"/>
      <c r="AZ133" s="54"/>
      <c r="BA133" s="54"/>
      <c r="BB133" s="54"/>
      <c r="BC133" s="54"/>
      <c r="BD133" s="54"/>
      <c r="BE133" s="54"/>
      <c r="BF133" s="54"/>
      <c r="BG133" s="54"/>
      <c r="BH133" s="54"/>
      <c r="BI133" s="54"/>
      <c r="BJ133" s="54"/>
      <c r="BK133" s="54"/>
      <c r="BL133" s="54"/>
      <c r="BM133" s="54"/>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4"/>
      <c r="DQ133" s="54"/>
      <c r="DR133" s="54"/>
      <c r="DS133" s="54"/>
      <c r="DT133" s="54"/>
      <c r="DU133" s="54"/>
      <c r="DV133" s="54"/>
      <c r="DW133" s="54"/>
      <c r="DX133" s="54"/>
      <c r="DY133" s="54"/>
      <c r="DZ133" s="54"/>
    </row>
    <row r="134" spans="1:131" ht="11.2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54"/>
      <c r="AV134" s="54"/>
      <c r="AW134" s="54"/>
      <c r="AX134" s="54"/>
      <c r="AY134" s="54"/>
      <c r="AZ134" s="54"/>
      <c r="BA134" s="54"/>
      <c r="BB134" s="54"/>
      <c r="BC134" s="54"/>
      <c r="BD134" s="54"/>
      <c r="BE134" s="54"/>
      <c r="BF134" s="54"/>
      <c r="BG134" s="54"/>
      <c r="BH134" s="54"/>
      <c r="BI134" s="54"/>
      <c r="BJ134" s="54"/>
      <c r="BK134" s="54"/>
      <c r="BL134" s="54"/>
      <c r="BM134" s="54"/>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4"/>
      <c r="DQ134" s="54"/>
      <c r="DR134" s="54"/>
      <c r="DS134" s="54"/>
      <c r="DT134" s="54"/>
      <c r="DU134" s="54"/>
      <c r="DV134" s="54"/>
      <c r="DW134" s="54"/>
      <c r="DX134" s="54"/>
      <c r="DY134" s="54"/>
      <c r="DZ134" s="54"/>
      <c r="EA134" s="35"/>
    </row>
    <row r="135" spans="1:131" ht="14.25" hidden="1">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row>
  </sheetData>
  <sheetProtection algorithmName="SHA-512" hashValue="4y6vAF5JXTAHlwb+bS52v/gFf/afHDGIINFTQgn/SQ9CtUojJoRTe4+dcpkkKxMBwo49P4yXw+uwiQjPjtoX/g==" saltValue="cOWAdwTJELEt75Yg8sEcz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64" customWidth="1"/>
    <col min="121" max="121" width="0" style="65" hidden="1" customWidth="1"/>
    <col min="122" max="122" width="9" style="65" hidden="1" customWidth="1"/>
    <col min="123" max="16384" width="9" style="65" hidden="1"/>
  </cols>
  <sheetData>
    <row r="1" spans="1:120">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row>
    <row r="2" spans="1:120"/>
    <row r="3" spans="1:120"/>
    <row r="4" spans="1:120"/>
    <row r="5" spans="1:120"/>
    <row r="6" spans="1:120"/>
    <row r="7" spans="1:120"/>
    <row r="8" spans="1:120"/>
    <row r="9" spans="1:120"/>
    <row r="10" spans="1:120"/>
    <row r="11" spans="1:120"/>
    <row r="12" spans="1:120"/>
    <row r="13" spans="1:120"/>
    <row r="14" spans="1:120"/>
    <row r="15" spans="1:120"/>
    <row r="16" spans="1:120">
      <c r="DP16" s="65"/>
    </row>
    <row r="17" spans="119:120">
      <c r="DP17" s="65"/>
    </row>
    <row r="18" spans="119:120"/>
    <row r="19" spans="119:120"/>
    <row r="20" spans="119:120">
      <c r="DO20" s="65"/>
      <c r="DP20" s="65"/>
    </row>
    <row r="21" spans="119:120">
      <c r="DP21" s="65"/>
    </row>
    <row r="22" spans="119:120"/>
    <row r="23" spans="119:120">
      <c r="DO23" s="65"/>
      <c r="DP23" s="65"/>
    </row>
    <row r="24" spans="119:120">
      <c r="DP24" s="65"/>
    </row>
    <row r="25" spans="119:120">
      <c r="DP25" s="65"/>
    </row>
    <row r="26" spans="119:120">
      <c r="DO26" s="65"/>
      <c r="DP26" s="65"/>
    </row>
    <row r="27" spans="119:120"/>
    <row r="28" spans="119:120">
      <c r="DO28" s="65"/>
      <c r="DP28" s="65"/>
    </row>
    <row r="29" spans="119:120">
      <c r="DP29" s="65"/>
    </row>
    <row r="30" spans="119:120"/>
    <row r="31" spans="119:120">
      <c r="DO31" s="65"/>
      <c r="DP31" s="65"/>
    </row>
    <row r="32" spans="119:120"/>
    <row r="33" spans="98:120">
      <c r="DO33" s="65"/>
      <c r="DP33" s="65"/>
    </row>
    <row r="34" spans="98:120">
      <c r="DM34" s="65"/>
    </row>
    <row r="35" spans="98:120">
      <c r="CT35" s="65"/>
      <c r="CU35" s="65"/>
      <c r="CV35" s="65"/>
      <c r="CY35" s="65"/>
      <c r="CZ35" s="65"/>
      <c r="DA35" s="65"/>
      <c r="DD35" s="65"/>
      <c r="DE35" s="65"/>
      <c r="DF35" s="65"/>
      <c r="DI35" s="65"/>
      <c r="DJ35" s="65"/>
      <c r="DK35" s="65"/>
      <c r="DM35" s="65"/>
      <c r="DN35" s="65"/>
      <c r="DO35" s="65"/>
      <c r="DP35" s="65"/>
    </row>
    <row r="36" spans="98:120"/>
    <row r="37" spans="98:120">
      <c r="CW37" s="65"/>
      <c r="DB37" s="65"/>
      <c r="DG37" s="65"/>
      <c r="DL37" s="65"/>
      <c r="DP37" s="65"/>
    </row>
    <row r="38" spans="98:120">
      <c r="CT38" s="65"/>
      <c r="CU38" s="65"/>
      <c r="CV38" s="65"/>
      <c r="CW38" s="65"/>
      <c r="CY38" s="65"/>
      <c r="CZ38" s="65"/>
      <c r="DA38" s="65"/>
      <c r="DB38" s="65"/>
      <c r="DD38" s="65"/>
      <c r="DE38" s="65"/>
      <c r="DF38" s="65"/>
      <c r="DG38" s="65"/>
      <c r="DI38" s="65"/>
      <c r="DJ38" s="65"/>
      <c r="DK38" s="65"/>
      <c r="DL38" s="65"/>
      <c r="DN38" s="65"/>
      <c r="DO38" s="65"/>
      <c r="DP38" s="65"/>
    </row>
    <row r="39" spans="98:120"/>
    <row r="40" spans="98:120"/>
    <row r="41" spans="98:120"/>
    <row r="42" spans="98:120"/>
    <row r="43" spans="98:120"/>
    <row r="44" spans="98:120"/>
    <row r="45" spans="98:120"/>
    <row r="46" spans="98:120"/>
    <row r="47" spans="98:120"/>
    <row r="48" spans="98:120"/>
    <row r="49" spans="22:120">
      <c r="DN49" s="65"/>
      <c r="DO49" s="65"/>
      <c r="DP49" s="6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5"/>
      <c r="CS63" s="65"/>
      <c r="CX63" s="65"/>
      <c r="DC63" s="65"/>
      <c r="DH63" s="65"/>
    </row>
    <row r="64" spans="22:120">
      <c r="V64" s="65"/>
    </row>
    <row r="65" spans="15:120">
      <c r="X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U65" s="65"/>
      <c r="CZ65" s="65"/>
      <c r="DE65" s="65"/>
      <c r="DJ65" s="65"/>
    </row>
    <row r="66" spans="15:120">
      <c r="Q66" s="65"/>
      <c r="S66" s="65"/>
      <c r="U66" s="65"/>
      <c r="DM66" s="65"/>
    </row>
    <row r="67" spans="15:120">
      <c r="O67" s="65"/>
      <c r="P67" s="65"/>
      <c r="R67" s="65"/>
      <c r="T67" s="65"/>
      <c r="Y67" s="65"/>
      <c r="CT67" s="65"/>
      <c r="CV67" s="65"/>
      <c r="CW67" s="65"/>
      <c r="CY67" s="65"/>
      <c r="DA67" s="65"/>
      <c r="DB67" s="65"/>
      <c r="DD67" s="65"/>
      <c r="DF67" s="65"/>
      <c r="DG67" s="65"/>
      <c r="DI67" s="65"/>
      <c r="DK67" s="65"/>
      <c r="DL67" s="65"/>
      <c r="DN67" s="65"/>
      <c r="DO67" s="65"/>
      <c r="DP67" s="65"/>
    </row>
    <row r="68" spans="15:120"/>
    <row r="69" spans="15:120"/>
    <row r="70" spans="15:120"/>
    <row r="71" spans="15:120"/>
    <row r="72" spans="15:120">
      <c r="DP72" s="65"/>
    </row>
    <row r="73" spans="15:120">
      <c r="DP73" s="6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5"/>
      <c r="CX96" s="65"/>
      <c r="DC96" s="65"/>
      <c r="DH96" s="65"/>
    </row>
    <row r="97" spans="24:120">
      <c r="CS97" s="65"/>
      <c r="CX97" s="65"/>
      <c r="DC97" s="65"/>
      <c r="DH97" s="65"/>
      <c r="DP97" s="64" t="s">
        <v>100</v>
      </c>
    </row>
    <row r="98" spans="24:120" hidden="1">
      <c r="CS98" s="65"/>
      <c r="CX98" s="65"/>
      <c r="DC98" s="65"/>
      <c r="DH98" s="65"/>
    </row>
    <row r="99" spans="24:120" hidden="1">
      <c r="CS99" s="65"/>
      <c r="CX99" s="65"/>
      <c r="DC99" s="65"/>
      <c r="DH99" s="65"/>
    </row>
    <row r="101" spans="24:120" ht="12" hidden="1" customHeight="1">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U101" s="65"/>
      <c r="CZ101" s="65"/>
      <c r="DE101" s="65"/>
      <c r="DJ101" s="65"/>
    </row>
    <row r="102" spans="24:120" ht="1.5" hidden="1" customHeight="1">
      <c r="CU102" s="65"/>
      <c r="CZ102" s="65"/>
      <c r="DE102" s="65"/>
      <c r="DJ102" s="65"/>
      <c r="DM102" s="65"/>
    </row>
    <row r="103" spans="24:120" hidden="1">
      <c r="CT103" s="65"/>
      <c r="CV103" s="65"/>
      <c r="CW103" s="65"/>
      <c r="CY103" s="65"/>
      <c r="DA103" s="65"/>
      <c r="DB103" s="65"/>
      <c r="DD103" s="65"/>
      <c r="DF103" s="65"/>
      <c r="DG103" s="65"/>
      <c r="DI103" s="65"/>
      <c r="DK103" s="65"/>
      <c r="DL103" s="65"/>
      <c r="DM103" s="65"/>
      <c r="DN103" s="65"/>
      <c r="DO103" s="65"/>
      <c r="DP103" s="65"/>
    </row>
    <row r="104" spans="24:120" hidden="1">
      <c r="CV104" s="65"/>
      <c r="CW104" s="65"/>
      <c r="DA104" s="65"/>
      <c r="DB104" s="65"/>
      <c r="DF104" s="65"/>
      <c r="DG104" s="65"/>
      <c r="DK104" s="65"/>
      <c r="DL104" s="65"/>
      <c r="DN104" s="65"/>
      <c r="DO104" s="65"/>
      <c r="DP104" s="65"/>
    </row>
    <row r="105" spans="24:120" ht="12.75" hidden="1" customHeight="1"/>
  </sheetData>
  <sheetProtection algorithmName="SHA-512" hashValue="g9eIF1JkPIkTYnFPmwr8PDOlvCG1rbgUwN6oq75eFz2SL5GJEjtRHNdMau4g4MtZAJljqqfYEwE636K+WkTUOw==" saltValue="H+0cLKAAqqY28UdWTo0Ql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cols>
    <col min="1" max="116" width="2.625" style="64" customWidth="1"/>
    <col min="117" max="117" width="9" style="65" hidden="1" customWidth="1"/>
    <col min="118" max="16384" width="9" style="65" hidden="1"/>
  </cols>
  <sheetData>
    <row r="1" spans="2:116" ht="13.5" customHeight="1">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row>
    <row r="2" spans="2:116" ht="13.5" customHeight="1"/>
    <row r="3" spans="2:116" ht="13.5" customHeight="1"/>
    <row r="4" spans="2:116" ht="13.5" customHeight="1">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row>
    <row r="5" spans="2:116" ht="13.5" customHeight="1">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row>
    <row r="19" spans="9:116" ht="13.5" customHeight="1"/>
    <row r="20" spans="9:116" ht="13.5" customHeight="1"/>
    <row r="21" spans="9:116" ht="13.5" customHeight="1">
      <c r="DL21" s="65"/>
    </row>
    <row r="22" spans="9:116" ht="13.5" customHeight="1">
      <c r="DI22" s="65"/>
      <c r="DJ22" s="65"/>
      <c r="DK22" s="65"/>
      <c r="DL22" s="65"/>
    </row>
    <row r="23" spans="9:116" ht="13.5" customHeight="1">
      <c r="CY23" s="65"/>
      <c r="CZ23" s="65"/>
      <c r="DA23" s="65"/>
      <c r="DB23" s="65"/>
      <c r="DC23" s="65"/>
      <c r="DD23" s="65"/>
      <c r="DE23" s="65"/>
      <c r="DF23" s="65"/>
      <c r="DG23" s="65"/>
      <c r="DH23" s="65"/>
      <c r="DI23" s="65"/>
      <c r="DJ23" s="65"/>
      <c r="DK23" s="65"/>
      <c r="DL23" s="6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65"/>
      <c r="DA35" s="65"/>
      <c r="DB35" s="65"/>
      <c r="DC35" s="65"/>
      <c r="DD35" s="65"/>
      <c r="DE35" s="65"/>
      <c r="DF35" s="65"/>
      <c r="DG35" s="65"/>
      <c r="DH35" s="65"/>
      <c r="DI35" s="65"/>
      <c r="DJ35" s="65"/>
      <c r="DK35" s="65"/>
      <c r="DL35" s="65"/>
    </row>
    <row r="36" spans="15:116" ht="13.5" customHeight="1"/>
    <row r="37" spans="15:116" ht="13.5" customHeight="1">
      <c r="DL37" s="65"/>
    </row>
    <row r="38" spans="15:116" ht="13.5" customHeight="1">
      <c r="DI38" s="65"/>
      <c r="DJ38" s="65"/>
      <c r="DK38" s="65"/>
      <c r="DL38" s="65"/>
    </row>
    <row r="39" spans="15:116" ht="13.5" customHeight="1"/>
    <row r="40" spans="15:116" ht="13.5" customHeight="1"/>
    <row r="41" spans="15:116" ht="13.5" customHeight="1"/>
    <row r="42" spans="15:116" ht="13.5" customHeight="1"/>
    <row r="43" spans="15:116" ht="13.5" customHeight="1">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row>
    <row r="44" spans="15:116" ht="13.5" customHeight="1">
      <c r="DL44" s="65"/>
    </row>
    <row r="45" spans="15:116" ht="13.5" customHeight="1"/>
    <row r="46" spans="15:116" ht="13.5" customHeight="1">
      <c r="DA46" s="65"/>
      <c r="DB46" s="65"/>
      <c r="DC46" s="65"/>
      <c r="DD46" s="65"/>
      <c r="DE46" s="65"/>
      <c r="DF46" s="65"/>
      <c r="DG46" s="65"/>
      <c r="DH46" s="65"/>
      <c r="DI46" s="65"/>
      <c r="DJ46" s="65"/>
      <c r="DK46" s="65"/>
      <c r="DL46" s="65"/>
    </row>
    <row r="47" spans="15:116" ht="13.5" customHeight="1"/>
    <row r="48" spans="15:116" ht="13.5" customHeight="1"/>
    <row r="49" spans="104:116" ht="13.5" customHeight="1"/>
    <row r="50" spans="104:116" ht="13.5" customHeight="1">
      <c r="CZ50" s="65"/>
      <c r="DA50" s="65"/>
      <c r="DB50" s="65"/>
      <c r="DC50" s="65"/>
      <c r="DD50" s="65"/>
      <c r="DE50" s="65"/>
      <c r="DF50" s="65"/>
      <c r="DG50" s="65"/>
      <c r="DH50" s="65"/>
      <c r="DI50" s="65"/>
      <c r="DJ50" s="65"/>
      <c r="DK50" s="65"/>
      <c r="DL50" s="65"/>
    </row>
    <row r="51" spans="104:116" ht="13.5" customHeight="1"/>
    <row r="52" spans="104:116" ht="13.5" customHeight="1"/>
    <row r="53" spans="104:116" ht="13.5" customHeight="1">
      <c r="DL53" s="6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65"/>
      <c r="DD67" s="65"/>
      <c r="DE67" s="65"/>
      <c r="DF67" s="65"/>
      <c r="DG67" s="65"/>
      <c r="DH67" s="65"/>
      <c r="DI67" s="65"/>
      <c r="DJ67" s="65"/>
      <c r="DK67" s="65"/>
      <c r="DL67" s="6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ljKJvhZdAHC7NboopkS1bG0/jDvXLKQavwCKm07uCiDnkBr/ja3p+QAim179txK6JUGnPpbXbgNldKXbLpHCzQ==" saltValue="rhD1RsoMNCqxguba+7Sun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33" customWidth="1"/>
    <col min="37" max="44" width="17" style="33" customWidth="1"/>
    <col min="45" max="45" width="6.125" style="66" customWidth="1"/>
    <col min="46" max="46" width="3" style="67" customWidth="1"/>
    <col min="47" max="47" width="19.125" style="33" hidden="1" customWidth="1"/>
    <col min="48" max="52" width="12.625" style="33" hidden="1" customWidth="1"/>
    <col min="53" max="53" width="8.625" style="33" hidden="1" customWidth="1"/>
    <col min="54" max="16384" width="8.625" style="33" hidden="1"/>
  </cols>
  <sheetData>
    <row r="1" spans="1:46">
      <c r="AS1" s="77"/>
      <c r="AT1" s="77"/>
    </row>
    <row r="2" spans="1:46">
      <c r="AS2" s="77"/>
      <c r="AT2" s="77"/>
    </row>
    <row r="3" spans="1:46">
      <c r="AS3" s="77"/>
      <c r="AT3" s="77"/>
    </row>
    <row r="4" spans="1:46">
      <c r="AS4" s="77"/>
      <c r="AT4" s="77"/>
    </row>
    <row r="5" spans="1:46" ht="17.25">
      <c r="A5" s="69" t="s">
        <v>399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147"/>
    </row>
    <row r="6" spans="1:46">
      <c r="A6" s="6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68" t="s">
        <v>282</v>
      </c>
      <c r="AL6" s="68"/>
      <c r="AM6" s="68"/>
      <c r="AN6" s="68"/>
      <c r="AO6" s="77"/>
      <c r="AP6" s="77"/>
      <c r="AQ6" s="77"/>
      <c r="AR6" s="77"/>
    </row>
    <row r="7" spans="1:46" ht="13.5" customHeight="1">
      <c r="A7" s="6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9"/>
      <c r="AL7" s="86"/>
      <c r="AM7" s="86"/>
      <c r="AN7" s="96"/>
      <c r="AO7" s="1019" t="s">
        <v>87</v>
      </c>
      <c r="AP7" s="113"/>
      <c r="AQ7" s="124" t="s">
        <v>400</v>
      </c>
      <c r="AR7" s="138"/>
    </row>
    <row r="8" spans="1:46">
      <c r="A8" s="6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80"/>
      <c r="AL8" s="87"/>
      <c r="AM8" s="87"/>
      <c r="AN8" s="97"/>
      <c r="AO8" s="1020"/>
      <c r="AP8" s="114" t="s">
        <v>402</v>
      </c>
      <c r="AQ8" s="125" t="s">
        <v>403</v>
      </c>
      <c r="AR8" s="139" t="s">
        <v>20</v>
      </c>
    </row>
    <row r="9" spans="1:46">
      <c r="A9" s="6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1010" t="s">
        <v>404</v>
      </c>
      <c r="AL9" s="1011"/>
      <c r="AM9" s="1011"/>
      <c r="AN9" s="1012"/>
      <c r="AO9" s="103">
        <v>9654260</v>
      </c>
      <c r="AP9" s="103">
        <v>80889</v>
      </c>
      <c r="AQ9" s="126">
        <v>62021</v>
      </c>
      <c r="AR9" s="140">
        <v>30.4</v>
      </c>
    </row>
    <row r="10" spans="1:46" ht="13.5" customHeight="1">
      <c r="A10" s="6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1010" t="s">
        <v>186</v>
      </c>
      <c r="AL10" s="1011"/>
      <c r="AM10" s="1011"/>
      <c r="AN10" s="1012"/>
      <c r="AO10" s="104">
        <v>992</v>
      </c>
      <c r="AP10" s="104">
        <v>8</v>
      </c>
      <c r="AQ10" s="127">
        <v>4339</v>
      </c>
      <c r="AR10" s="141">
        <v>-99.8</v>
      </c>
    </row>
    <row r="11" spans="1:46" ht="13.5" customHeight="1">
      <c r="A11" s="6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1010" t="s">
        <v>316</v>
      </c>
      <c r="AL11" s="1011"/>
      <c r="AM11" s="1011"/>
      <c r="AN11" s="1012"/>
      <c r="AO11" s="104">
        <v>21194</v>
      </c>
      <c r="AP11" s="104">
        <v>178</v>
      </c>
      <c r="AQ11" s="127">
        <v>554</v>
      </c>
      <c r="AR11" s="141">
        <v>-67.900000000000006</v>
      </c>
    </row>
    <row r="12" spans="1:46" ht="13.5" customHeight="1">
      <c r="A12" s="6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1010" t="s">
        <v>199</v>
      </c>
      <c r="AL12" s="1011"/>
      <c r="AM12" s="1011"/>
      <c r="AN12" s="1012"/>
      <c r="AO12" s="104" t="s">
        <v>181</v>
      </c>
      <c r="AP12" s="104" t="s">
        <v>181</v>
      </c>
      <c r="AQ12" s="127">
        <v>17</v>
      </c>
      <c r="AR12" s="141" t="s">
        <v>181</v>
      </c>
    </row>
    <row r="13" spans="1:46" ht="13.5" customHeight="1">
      <c r="A13" s="6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1010" t="s">
        <v>405</v>
      </c>
      <c r="AL13" s="1011"/>
      <c r="AM13" s="1011"/>
      <c r="AN13" s="1012"/>
      <c r="AO13" s="104">
        <v>553957</v>
      </c>
      <c r="AP13" s="104">
        <v>4641</v>
      </c>
      <c r="AQ13" s="127">
        <v>2525</v>
      </c>
      <c r="AR13" s="141">
        <v>83.8</v>
      </c>
    </row>
    <row r="14" spans="1:46" ht="13.5" customHeight="1">
      <c r="A14" s="6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1010" t="s">
        <v>406</v>
      </c>
      <c r="AL14" s="1011"/>
      <c r="AM14" s="1011"/>
      <c r="AN14" s="1012"/>
      <c r="AO14" s="104">
        <v>176295</v>
      </c>
      <c r="AP14" s="104">
        <v>1477</v>
      </c>
      <c r="AQ14" s="127">
        <v>1158</v>
      </c>
      <c r="AR14" s="141">
        <v>27.5</v>
      </c>
    </row>
    <row r="15" spans="1:46" ht="13.5" customHeight="1">
      <c r="A15" s="6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1004" t="s">
        <v>271</v>
      </c>
      <c r="AL15" s="1005"/>
      <c r="AM15" s="1005"/>
      <c r="AN15" s="1006"/>
      <c r="AO15" s="104">
        <v>-536170</v>
      </c>
      <c r="AP15" s="104">
        <v>-4492</v>
      </c>
      <c r="AQ15" s="127">
        <v>-4174</v>
      </c>
      <c r="AR15" s="141">
        <v>7.6</v>
      </c>
    </row>
    <row r="16" spans="1:46">
      <c r="A16" s="6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1004" t="s">
        <v>245</v>
      </c>
      <c r="AL16" s="1005"/>
      <c r="AM16" s="1005"/>
      <c r="AN16" s="1006"/>
      <c r="AO16" s="104">
        <v>9870528</v>
      </c>
      <c r="AP16" s="104">
        <v>82701</v>
      </c>
      <c r="AQ16" s="127">
        <v>66439</v>
      </c>
      <c r="AR16" s="141">
        <v>24.5</v>
      </c>
    </row>
    <row r="17" spans="1:46">
      <c r="A17" s="6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1:46">
      <c r="A18" s="6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18"/>
      <c r="AR18" s="118"/>
    </row>
    <row r="19" spans="1:46">
      <c r="A19" s="6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t="s">
        <v>170</v>
      </c>
      <c r="AL19" s="77"/>
      <c r="AM19" s="77"/>
      <c r="AN19" s="77"/>
      <c r="AO19" s="77"/>
      <c r="AP19" s="77"/>
      <c r="AQ19" s="77"/>
      <c r="AR19" s="77"/>
    </row>
    <row r="20" spans="1:46">
      <c r="A20" s="6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81"/>
      <c r="AL20" s="88"/>
      <c r="AM20" s="88"/>
      <c r="AN20" s="98"/>
      <c r="AO20" s="105" t="s">
        <v>407</v>
      </c>
      <c r="AP20" s="115" t="s">
        <v>284</v>
      </c>
      <c r="AQ20" s="128" t="s">
        <v>44</v>
      </c>
      <c r="AR20" s="142"/>
    </row>
    <row r="21" spans="1:46" s="68" customFormat="1">
      <c r="A21" s="70"/>
      <c r="AK21" s="1007" t="s">
        <v>408</v>
      </c>
      <c r="AL21" s="1008"/>
      <c r="AM21" s="1008"/>
      <c r="AN21" s="1009"/>
      <c r="AO21" s="106">
        <v>8.34</v>
      </c>
      <c r="AP21" s="116">
        <v>6.1</v>
      </c>
      <c r="AQ21" s="129">
        <v>2.2400000000000002</v>
      </c>
      <c r="AS21" s="148"/>
      <c r="AT21" s="70"/>
    </row>
    <row r="22" spans="1:46" s="68" customFormat="1">
      <c r="A22" s="70"/>
      <c r="AK22" s="1007" t="s">
        <v>409</v>
      </c>
      <c r="AL22" s="1008"/>
      <c r="AM22" s="1008"/>
      <c r="AN22" s="1009"/>
      <c r="AO22" s="107">
        <v>99.6</v>
      </c>
      <c r="AP22" s="117">
        <v>99</v>
      </c>
      <c r="AQ22" s="130">
        <v>0.6</v>
      </c>
      <c r="AR22" s="118"/>
      <c r="AS22" s="148"/>
      <c r="AT22" s="70"/>
    </row>
    <row r="23" spans="1:46" s="68" customFormat="1">
      <c r="A23" s="70"/>
      <c r="AP23" s="118"/>
      <c r="AQ23" s="118"/>
      <c r="AR23" s="118"/>
      <c r="AS23" s="148"/>
      <c r="AT23" s="70"/>
    </row>
    <row r="24" spans="1:46" s="68" customFormat="1">
      <c r="A24" s="70"/>
      <c r="AP24" s="118"/>
      <c r="AQ24" s="118"/>
      <c r="AR24" s="118"/>
      <c r="AS24" s="148"/>
      <c r="AT24" s="70"/>
    </row>
    <row r="25" spans="1:46" s="68" customFormat="1">
      <c r="A25" s="71"/>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119"/>
      <c r="AQ25" s="119"/>
      <c r="AR25" s="119"/>
      <c r="AS25" s="149"/>
      <c r="AT25" s="70"/>
    </row>
    <row r="26" spans="1:46" s="68" customFormat="1">
      <c r="A26" s="1029" t="s">
        <v>410</v>
      </c>
      <c r="B26" s="1029"/>
      <c r="C26" s="1029"/>
      <c r="D26" s="1029"/>
      <c r="E26" s="1029"/>
      <c r="F26" s="1029"/>
      <c r="G26" s="1029"/>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29"/>
      <c r="AK26" s="1029"/>
      <c r="AL26" s="1029"/>
      <c r="AM26" s="1029"/>
      <c r="AN26" s="1029"/>
      <c r="AO26" s="1029"/>
      <c r="AP26" s="1029"/>
      <c r="AQ26" s="1029"/>
      <c r="AR26" s="1029"/>
      <c r="AS26" s="1029"/>
    </row>
    <row r="27" spans="1:46">
      <c r="A27" s="72"/>
      <c r="AO27" s="77"/>
      <c r="AP27" s="77"/>
      <c r="AQ27" s="77"/>
      <c r="AR27" s="77"/>
      <c r="AS27" s="77"/>
      <c r="AT27" s="77"/>
    </row>
    <row r="28" spans="1:46" ht="17.25">
      <c r="A28" s="69" t="s">
        <v>237</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150"/>
    </row>
    <row r="29" spans="1:46">
      <c r="A29" s="6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68" t="s">
        <v>60</v>
      </c>
      <c r="AL29" s="68"/>
      <c r="AM29" s="68"/>
      <c r="AN29" s="68"/>
      <c r="AO29" s="77"/>
      <c r="AP29" s="77"/>
      <c r="AQ29" s="77"/>
      <c r="AR29" s="77"/>
      <c r="AS29" s="151"/>
    </row>
    <row r="30" spans="1:46" ht="13.5" customHeight="1">
      <c r="A30" s="6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9"/>
      <c r="AL30" s="86"/>
      <c r="AM30" s="86"/>
      <c r="AN30" s="96"/>
      <c r="AO30" s="1019" t="s">
        <v>87</v>
      </c>
      <c r="AP30" s="113"/>
      <c r="AQ30" s="124" t="s">
        <v>400</v>
      </c>
      <c r="AR30" s="138"/>
    </row>
    <row r="31" spans="1:46">
      <c r="A31" s="6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80"/>
      <c r="AL31" s="87"/>
      <c r="AM31" s="87"/>
      <c r="AN31" s="97"/>
      <c r="AO31" s="1020"/>
      <c r="AP31" s="114" t="s">
        <v>402</v>
      </c>
      <c r="AQ31" s="125" t="s">
        <v>403</v>
      </c>
      <c r="AR31" s="139" t="s">
        <v>20</v>
      </c>
    </row>
    <row r="32" spans="1:46" ht="27" customHeight="1">
      <c r="A32" s="6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1023" t="s">
        <v>411</v>
      </c>
      <c r="AL32" s="1024"/>
      <c r="AM32" s="1024"/>
      <c r="AN32" s="1025"/>
      <c r="AO32" s="104">
        <v>6539560</v>
      </c>
      <c r="AP32" s="104">
        <v>54792</v>
      </c>
      <c r="AQ32" s="131">
        <v>33147</v>
      </c>
      <c r="AR32" s="141">
        <v>65.3</v>
      </c>
    </row>
    <row r="33" spans="1:46" ht="13.5" customHeight="1">
      <c r="A33" s="6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1023" t="s">
        <v>412</v>
      </c>
      <c r="AL33" s="1024"/>
      <c r="AM33" s="1024"/>
      <c r="AN33" s="1025"/>
      <c r="AO33" s="104" t="s">
        <v>181</v>
      </c>
      <c r="AP33" s="104" t="s">
        <v>181</v>
      </c>
      <c r="AQ33" s="131">
        <v>7</v>
      </c>
      <c r="AR33" s="141" t="s">
        <v>181</v>
      </c>
    </row>
    <row r="34" spans="1:46" ht="27" customHeight="1">
      <c r="A34" s="6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1023" t="s">
        <v>65</v>
      </c>
      <c r="AL34" s="1024"/>
      <c r="AM34" s="1024"/>
      <c r="AN34" s="1025"/>
      <c r="AO34" s="104" t="s">
        <v>181</v>
      </c>
      <c r="AP34" s="104" t="s">
        <v>181</v>
      </c>
      <c r="AQ34" s="131">
        <v>24</v>
      </c>
      <c r="AR34" s="141" t="s">
        <v>181</v>
      </c>
    </row>
    <row r="35" spans="1:46" ht="27" customHeight="1">
      <c r="A35" s="6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1023" t="s">
        <v>413</v>
      </c>
      <c r="AL35" s="1024"/>
      <c r="AM35" s="1024"/>
      <c r="AN35" s="1025"/>
      <c r="AO35" s="104">
        <v>773215</v>
      </c>
      <c r="AP35" s="104">
        <v>6478</v>
      </c>
      <c r="AQ35" s="131">
        <v>5872</v>
      </c>
      <c r="AR35" s="141">
        <v>10.3</v>
      </c>
    </row>
    <row r="36" spans="1:46" ht="27" customHeight="1">
      <c r="A36" s="6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023" t="s">
        <v>40</v>
      </c>
      <c r="AL36" s="1024"/>
      <c r="AM36" s="1024"/>
      <c r="AN36" s="1025"/>
      <c r="AO36" s="104" t="s">
        <v>181</v>
      </c>
      <c r="AP36" s="104" t="s">
        <v>181</v>
      </c>
      <c r="AQ36" s="131">
        <v>1168</v>
      </c>
      <c r="AR36" s="141" t="s">
        <v>181</v>
      </c>
    </row>
    <row r="37" spans="1:46" ht="13.5" customHeight="1">
      <c r="A37" s="6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1023" t="s">
        <v>294</v>
      </c>
      <c r="AL37" s="1024"/>
      <c r="AM37" s="1024"/>
      <c r="AN37" s="1025"/>
      <c r="AO37" s="104">
        <v>19301</v>
      </c>
      <c r="AP37" s="104">
        <v>162</v>
      </c>
      <c r="AQ37" s="131">
        <v>720</v>
      </c>
      <c r="AR37" s="141">
        <v>-77.5</v>
      </c>
    </row>
    <row r="38" spans="1:46" ht="27" customHeight="1">
      <c r="A38" s="6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1026" t="s">
        <v>414</v>
      </c>
      <c r="AL38" s="1027"/>
      <c r="AM38" s="1027"/>
      <c r="AN38" s="1028"/>
      <c r="AO38" s="108" t="s">
        <v>181</v>
      </c>
      <c r="AP38" s="108" t="s">
        <v>181</v>
      </c>
      <c r="AQ38" s="132">
        <v>1</v>
      </c>
      <c r="AR38" s="130" t="s">
        <v>181</v>
      </c>
      <c r="AS38" s="151"/>
    </row>
    <row r="39" spans="1:46">
      <c r="A39" s="6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1026" t="s">
        <v>85</v>
      </c>
      <c r="AL39" s="1027"/>
      <c r="AM39" s="1027"/>
      <c r="AN39" s="1028"/>
      <c r="AO39" s="104">
        <v>-237807</v>
      </c>
      <c r="AP39" s="104">
        <v>-1992</v>
      </c>
      <c r="AQ39" s="131">
        <v>-6245</v>
      </c>
      <c r="AR39" s="141">
        <v>-68.099999999999994</v>
      </c>
      <c r="AS39" s="151"/>
    </row>
    <row r="40" spans="1:46" ht="27" customHeight="1">
      <c r="A40" s="6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1023" t="s">
        <v>415</v>
      </c>
      <c r="AL40" s="1024"/>
      <c r="AM40" s="1024"/>
      <c r="AN40" s="1025"/>
      <c r="AO40" s="104">
        <v>-4989343</v>
      </c>
      <c r="AP40" s="104">
        <v>-41804</v>
      </c>
      <c r="AQ40" s="131">
        <v>-25563</v>
      </c>
      <c r="AR40" s="141">
        <v>63.5</v>
      </c>
      <c r="AS40" s="151"/>
    </row>
    <row r="41" spans="1:46">
      <c r="A41" s="6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1013" t="s">
        <v>309</v>
      </c>
      <c r="AL41" s="1014"/>
      <c r="AM41" s="1014"/>
      <c r="AN41" s="1015"/>
      <c r="AO41" s="104">
        <v>2104926</v>
      </c>
      <c r="AP41" s="104">
        <v>17636</v>
      </c>
      <c r="AQ41" s="131">
        <v>9130</v>
      </c>
      <c r="AR41" s="141">
        <v>93.2</v>
      </c>
      <c r="AS41" s="151"/>
    </row>
    <row r="42" spans="1:46">
      <c r="A42" s="6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82" t="s">
        <v>317</v>
      </c>
      <c r="AL42" s="77"/>
      <c r="AM42" s="77"/>
      <c r="AN42" s="77"/>
      <c r="AO42" s="77"/>
      <c r="AP42" s="77"/>
      <c r="AQ42" s="118"/>
      <c r="AR42" s="118"/>
      <c r="AS42" s="151"/>
    </row>
    <row r="43" spans="1:46">
      <c r="A43" s="6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120"/>
      <c r="AQ43" s="118"/>
      <c r="AR43" s="77"/>
      <c r="AS43" s="151"/>
    </row>
    <row r="44" spans="1:46">
      <c r="A44" s="6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118"/>
      <c r="AR44" s="77"/>
    </row>
    <row r="45" spans="1:46">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133"/>
      <c r="AR45" s="73"/>
      <c r="AS45" s="73"/>
      <c r="AT45" s="77"/>
    </row>
    <row r="46" spans="1:46">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7"/>
    </row>
    <row r="47" spans="1:46" ht="17.25" customHeight="1">
      <c r="A47" s="75" t="s">
        <v>416</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row>
    <row r="48" spans="1:46">
      <c r="A48" s="6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4" t="s">
        <v>417</v>
      </c>
      <c r="AL48" s="74"/>
      <c r="AM48" s="74"/>
      <c r="AN48" s="74"/>
      <c r="AO48" s="74"/>
      <c r="AP48" s="74"/>
      <c r="AQ48" s="119"/>
      <c r="AR48" s="74"/>
    </row>
    <row r="49" spans="1:44" ht="13.5" customHeight="1">
      <c r="A49" s="6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83"/>
      <c r="AL49" s="89"/>
      <c r="AM49" s="1021" t="s">
        <v>87</v>
      </c>
      <c r="AN49" s="1016" t="s">
        <v>337</v>
      </c>
      <c r="AO49" s="1017"/>
      <c r="AP49" s="1017"/>
      <c r="AQ49" s="1017"/>
      <c r="AR49" s="1018"/>
    </row>
    <row r="50" spans="1:44">
      <c r="A50" s="6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84"/>
      <c r="AL50" s="90"/>
      <c r="AM50" s="1022"/>
      <c r="AN50" s="100" t="s">
        <v>390</v>
      </c>
      <c r="AO50" s="110" t="s">
        <v>391</v>
      </c>
      <c r="AP50" s="121" t="s">
        <v>418</v>
      </c>
      <c r="AQ50" s="134" t="s">
        <v>306</v>
      </c>
      <c r="AR50" s="144" t="s">
        <v>419</v>
      </c>
    </row>
    <row r="51" spans="1:44">
      <c r="A51" s="6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83" t="s">
        <v>208</v>
      </c>
      <c r="AL51" s="89"/>
      <c r="AM51" s="94">
        <v>8720792</v>
      </c>
      <c r="AN51" s="101">
        <v>69630</v>
      </c>
      <c r="AO51" s="111">
        <v>22.3</v>
      </c>
      <c r="AP51" s="122">
        <v>42651</v>
      </c>
      <c r="AQ51" s="135">
        <v>4.3</v>
      </c>
      <c r="AR51" s="145">
        <v>18</v>
      </c>
    </row>
    <row r="52" spans="1:44">
      <c r="A52" s="6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85"/>
      <c r="AL52" s="91" t="s">
        <v>247</v>
      </c>
      <c r="AM52" s="95">
        <v>3525173</v>
      </c>
      <c r="AN52" s="102">
        <v>28146</v>
      </c>
      <c r="AO52" s="112">
        <v>-12.2</v>
      </c>
      <c r="AP52" s="123">
        <v>22675</v>
      </c>
      <c r="AQ52" s="136">
        <v>-5.9</v>
      </c>
      <c r="AR52" s="146">
        <v>-6.3</v>
      </c>
    </row>
    <row r="53" spans="1:44">
      <c r="A53" s="6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83" t="s">
        <v>401</v>
      </c>
      <c r="AL53" s="89"/>
      <c r="AM53" s="94">
        <v>5910416</v>
      </c>
      <c r="AN53" s="101">
        <v>47864</v>
      </c>
      <c r="AO53" s="111">
        <v>-31.3</v>
      </c>
      <c r="AP53" s="122">
        <v>43226</v>
      </c>
      <c r="AQ53" s="135">
        <v>1.3</v>
      </c>
      <c r="AR53" s="145">
        <v>-32.6</v>
      </c>
    </row>
    <row r="54" spans="1:44">
      <c r="A54" s="6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85"/>
      <c r="AL54" s="91" t="s">
        <v>247</v>
      </c>
      <c r="AM54" s="95">
        <v>2178178</v>
      </c>
      <c r="AN54" s="102">
        <v>17639</v>
      </c>
      <c r="AO54" s="112">
        <v>-37.299999999999997</v>
      </c>
      <c r="AP54" s="123">
        <v>22622</v>
      </c>
      <c r="AQ54" s="136">
        <v>-0.2</v>
      </c>
      <c r="AR54" s="146">
        <v>-37.1</v>
      </c>
    </row>
    <row r="55" spans="1:44">
      <c r="A55" s="6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83" t="s">
        <v>420</v>
      </c>
      <c r="AL55" s="89"/>
      <c r="AM55" s="94">
        <v>7353376</v>
      </c>
      <c r="AN55" s="101">
        <v>60192</v>
      </c>
      <c r="AO55" s="111">
        <v>25.8</v>
      </c>
      <c r="AP55" s="122">
        <v>42836</v>
      </c>
      <c r="AQ55" s="135">
        <v>-0.9</v>
      </c>
      <c r="AR55" s="145">
        <v>26.7</v>
      </c>
    </row>
    <row r="56" spans="1:44">
      <c r="A56" s="6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85"/>
      <c r="AL56" s="91" t="s">
        <v>247</v>
      </c>
      <c r="AM56" s="95">
        <v>3844786</v>
      </c>
      <c r="AN56" s="102">
        <v>31472</v>
      </c>
      <c r="AO56" s="112">
        <v>78.400000000000006</v>
      </c>
      <c r="AP56" s="123">
        <v>22936</v>
      </c>
      <c r="AQ56" s="136">
        <v>1.4</v>
      </c>
      <c r="AR56" s="146">
        <v>77</v>
      </c>
    </row>
    <row r="57" spans="1:44">
      <c r="A57" s="6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83" t="s">
        <v>374</v>
      </c>
      <c r="AL57" s="89"/>
      <c r="AM57" s="94">
        <v>7399661</v>
      </c>
      <c r="AN57" s="101">
        <v>61193</v>
      </c>
      <c r="AO57" s="111">
        <v>1.7</v>
      </c>
      <c r="AP57" s="122">
        <v>44161</v>
      </c>
      <c r="AQ57" s="135">
        <v>3.1</v>
      </c>
      <c r="AR57" s="145">
        <v>-1.4</v>
      </c>
    </row>
    <row r="58" spans="1:44">
      <c r="A58" s="6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85"/>
      <c r="AL58" s="91" t="s">
        <v>247</v>
      </c>
      <c r="AM58" s="95">
        <v>4663017</v>
      </c>
      <c r="AN58" s="102">
        <v>38562</v>
      </c>
      <c r="AO58" s="112">
        <v>22.5</v>
      </c>
      <c r="AP58" s="123">
        <v>23644</v>
      </c>
      <c r="AQ58" s="136">
        <v>3.1</v>
      </c>
      <c r="AR58" s="146">
        <v>19.399999999999999</v>
      </c>
    </row>
    <row r="59" spans="1:44">
      <c r="A59" s="6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83" t="s">
        <v>275</v>
      </c>
      <c r="AL59" s="89"/>
      <c r="AM59" s="94">
        <v>10486740</v>
      </c>
      <c r="AN59" s="101">
        <v>87864</v>
      </c>
      <c r="AO59" s="111">
        <v>43.6</v>
      </c>
      <c r="AP59" s="122">
        <v>43955</v>
      </c>
      <c r="AQ59" s="135">
        <v>-0.5</v>
      </c>
      <c r="AR59" s="145">
        <v>44.1</v>
      </c>
    </row>
    <row r="60" spans="1:44">
      <c r="A60" s="6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85"/>
      <c r="AL60" s="91" t="s">
        <v>247</v>
      </c>
      <c r="AM60" s="95">
        <v>7035788</v>
      </c>
      <c r="AN60" s="102">
        <v>58950</v>
      </c>
      <c r="AO60" s="112">
        <v>52.9</v>
      </c>
      <c r="AP60" s="123">
        <v>21318</v>
      </c>
      <c r="AQ60" s="136">
        <v>-9.8000000000000007</v>
      </c>
      <c r="AR60" s="146">
        <v>62.7</v>
      </c>
    </row>
    <row r="61" spans="1:44">
      <c r="A61" s="6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83" t="s">
        <v>421</v>
      </c>
      <c r="AL61" s="92"/>
      <c r="AM61" s="94">
        <v>7974197</v>
      </c>
      <c r="AN61" s="101">
        <v>65349</v>
      </c>
      <c r="AO61" s="111">
        <v>12.4</v>
      </c>
      <c r="AP61" s="122">
        <v>43366</v>
      </c>
      <c r="AQ61" s="137">
        <v>1.5</v>
      </c>
      <c r="AR61" s="145">
        <v>10.9</v>
      </c>
    </row>
    <row r="62" spans="1:44">
      <c r="A62" s="6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85"/>
      <c r="AL62" s="91" t="s">
        <v>247</v>
      </c>
      <c r="AM62" s="95">
        <v>4249388</v>
      </c>
      <c r="AN62" s="102">
        <v>34954</v>
      </c>
      <c r="AO62" s="112">
        <v>20.9</v>
      </c>
      <c r="AP62" s="123">
        <v>22639</v>
      </c>
      <c r="AQ62" s="136">
        <v>-2.2999999999999998</v>
      </c>
      <c r="AR62" s="146">
        <v>23.2</v>
      </c>
    </row>
    <row r="63" spans="1:44">
      <c r="A63" s="6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row>
    <row r="64" spans="1:44">
      <c r="A64" s="6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row>
    <row r="65" spans="1:46">
      <c r="A65" s="6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row>
    <row r="66" spans="1:46">
      <c r="A66" s="76"/>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152"/>
    </row>
    <row r="67" spans="1:46" ht="13.5" hidden="1" customHeight="1">
      <c r="AK67" s="77"/>
      <c r="AL67" s="77"/>
      <c r="AM67" s="77"/>
      <c r="AN67" s="77"/>
      <c r="AO67" s="77"/>
      <c r="AP67" s="77"/>
      <c r="AQ67" s="77"/>
      <c r="AR67" s="77"/>
      <c r="AS67" s="77"/>
      <c r="AT67" s="77"/>
    </row>
    <row r="68" spans="1:46" ht="13.5" hidden="1" customHeight="1">
      <c r="AK68" s="77"/>
      <c r="AL68" s="77"/>
      <c r="AM68" s="77"/>
      <c r="AN68" s="77"/>
      <c r="AO68" s="77"/>
      <c r="AP68" s="77"/>
      <c r="AQ68" s="77"/>
      <c r="AR68" s="77"/>
    </row>
    <row r="69" spans="1:46" ht="13.5" hidden="1" customHeight="1">
      <c r="AK69" s="77"/>
      <c r="AL69" s="77"/>
      <c r="AM69" s="77"/>
      <c r="AN69" s="77"/>
      <c r="AO69" s="77"/>
      <c r="AP69" s="77"/>
      <c r="AQ69" s="77"/>
      <c r="AR69" s="77"/>
    </row>
    <row r="70" spans="1:46" hidden="1">
      <c r="AK70" s="77"/>
      <c r="AL70" s="77"/>
      <c r="AM70" s="77"/>
      <c r="AN70" s="77"/>
      <c r="AO70" s="77"/>
      <c r="AP70" s="77"/>
      <c r="AQ70" s="77"/>
      <c r="AR70" s="77"/>
    </row>
    <row r="71" spans="1:46" hidden="1">
      <c r="AK71" s="77"/>
      <c r="AL71" s="77"/>
      <c r="AM71" s="77"/>
      <c r="AN71" s="77"/>
      <c r="AO71" s="77"/>
      <c r="AP71" s="77"/>
      <c r="AQ71" s="77"/>
      <c r="AR71" s="77"/>
    </row>
    <row r="72" spans="1:46" hidden="1">
      <c r="AK72" s="77"/>
      <c r="AL72" s="77"/>
      <c r="AM72" s="77"/>
      <c r="AN72" s="77"/>
      <c r="AO72" s="77"/>
      <c r="AP72" s="77"/>
      <c r="AQ72" s="77"/>
      <c r="AR72" s="77"/>
    </row>
    <row r="73" spans="1:46" hidden="1">
      <c r="AK73" s="77"/>
      <c r="AL73" s="77"/>
      <c r="AM73" s="77"/>
      <c r="AN73" s="77"/>
      <c r="AO73" s="77"/>
      <c r="AP73" s="77"/>
      <c r="AQ73" s="77"/>
      <c r="AR73" s="77"/>
    </row>
  </sheetData>
  <sheetProtection algorithmName="SHA-512" hashValue="l6YDy5wbuyCoTGdzV08RYgke0t1bUQtvnFk1BNFxe5GEabqkB2GW648TCh0hzlkHd2MDJrrT9uD2DaIEfM6YEw==" saltValue="IUF1CeqSGHQvX+5heQ3ZM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64" customWidth="1"/>
    <col min="126" max="126" width="9" style="65" hidden="1" customWidth="1"/>
    <col min="127" max="16384" width="9" style="65" hidden="1"/>
  </cols>
  <sheetData>
    <row r="1" spans="2:125" ht="13.5" customHeight="1">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2:125">
      <c r="B2" s="65"/>
      <c r="DG2" s="65"/>
    </row>
    <row r="3" spans="2:12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H3" s="65"/>
      <c r="DI3" s="65"/>
      <c r="DJ3" s="65"/>
      <c r="DK3" s="65"/>
      <c r="DL3" s="65"/>
      <c r="DM3" s="65"/>
      <c r="DN3" s="65"/>
      <c r="DO3" s="65"/>
      <c r="DP3" s="65"/>
      <c r="DQ3" s="65"/>
      <c r="DR3" s="65"/>
      <c r="DS3" s="65"/>
      <c r="DT3" s="65"/>
      <c r="DU3" s="65"/>
    </row>
    <row r="4" spans="2:125"/>
    <row r="5" spans="2:125"/>
    <row r="6" spans="2:125"/>
    <row r="7" spans="2:125"/>
    <row r="8" spans="2:125"/>
    <row r="9" spans="2:125">
      <c r="DU9" s="65"/>
    </row>
    <row r="10" spans="2:125"/>
    <row r="11" spans="2:125"/>
    <row r="12" spans="2:125"/>
    <row r="13" spans="2:125"/>
    <row r="14" spans="2:125"/>
    <row r="15" spans="2:125"/>
    <row r="16" spans="2:125"/>
    <row r="17" spans="125:125">
      <c r="DU17" s="65"/>
    </row>
    <row r="18" spans="125:125"/>
    <row r="19" spans="125:125"/>
    <row r="20" spans="125:125">
      <c r="DU20" s="65"/>
    </row>
    <row r="21" spans="125:125">
      <c r="DU21" s="65"/>
    </row>
    <row r="22" spans="125:125"/>
    <row r="23" spans="125:125"/>
    <row r="24" spans="125:125"/>
    <row r="25" spans="125:125"/>
    <row r="26" spans="125:125"/>
    <row r="27" spans="125:125"/>
    <row r="28" spans="125:125">
      <c r="DU28" s="65"/>
    </row>
    <row r="29" spans="125:125"/>
    <row r="30" spans="125:125"/>
    <row r="31" spans="125:125"/>
    <row r="32" spans="125:125"/>
    <row r="33" spans="2:125">
      <c r="B33" s="65"/>
      <c r="G33" s="65"/>
      <c r="I33" s="65"/>
    </row>
    <row r="34" spans="2:125">
      <c r="C34" s="65"/>
      <c r="P34" s="65"/>
      <c r="DE34" s="65"/>
      <c r="DH34" s="65"/>
    </row>
    <row r="35" spans="2:125">
      <c r="D35" s="65"/>
      <c r="E35" s="65"/>
      <c r="DG35" s="65"/>
      <c r="DJ35" s="65"/>
      <c r="DP35" s="65"/>
      <c r="DQ35" s="65"/>
      <c r="DR35" s="65"/>
      <c r="DS35" s="65"/>
      <c r="DT35" s="65"/>
      <c r="DU35" s="65"/>
    </row>
    <row r="36" spans="2:125">
      <c r="F36" s="65"/>
      <c r="H36" s="65"/>
      <c r="J36" s="65"/>
      <c r="K36" s="65"/>
      <c r="L36" s="65"/>
      <c r="M36" s="65"/>
      <c r="N36" s="65"/>
      <c r="O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F36" s="65"/>
      <c r="DI36" s="65"/>
      <c r="DK36" s="65"/>
      <c r="DL36" s="65"/>
      <c r="DM36" s="65"/>
      <c r="DN36" s="65"/>
      <c r="DO36" s="65"/>
      <c r="DP36" s="65"/>
      <c r="DQ36" s="65"/>
      <c r="DR36" s="65"/>
      <c r="DS36" s="65"/>
      <c r="DT36" s="65"/>
      <c r="DU36" s="65"/>
    </row>
    <row r="37" spans="2:125">
      <c r="DU37" s="65"/>
    </row>
    <row r="38" spans="2:125">
      <c r="DT38" s="65"/>
      <c r="DU38" s="65"/>
    </row>
    <row r="39" spans="2:125"/>
    <row r="40" spans="2:125">
      <c r="DH40" s="65"/>
    </row>
    <row r="41" spans="2:125">
      <c r="DE41" s="65"/>
    </row>
    <row r="42" spans="2:125">
      <c r="DG42" s="65"/>
      <c r="DJ42" s="65"/>
    </row>
    <row r="43" spans="2:12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F43" s="65"/>
      <c r="DI43" s="65"/>
      <c r="DK43" s="65"/>
      <c r="DL43" s="65"/>
      <c r="DM43" s="65"/>
      <c r="DN43" s="65"/>
      <c r="DO43" s="65"/>
      <c r="DP43" s="65"/>
      <c r="DQ43" s="65"/>
      <c r="DR43" s="65"/>
      <c r="DS43" s="65"/>
      <c r="DT43" s="65"/>
      <c r="DU43" s="65"/>
    </row>
    <row r="44" spans="2:125">
      <c r="DU44" s="65"/>
    </row>
    <row r="45" spans="2:125"/>
    <row r="46" spans="2:125"/>
    <row r="47" spans="2:125"/>
    <row r="48" spans="2:125">
      <c r="DT48" s="65"/>
      <c r="DU48" s="65"/>
    </row>
    <row r="49" spans="120:125">
      <c r="DU49" s="65"/>
    </row>
    <row r="50" spans="120:125">
      <c r="DU50" s="65"/>
    </row>
    <row r="51" spans="120:125">
      <c r="DP51" s="65"/>
      <c r="DQ51" s="65"/>
      <c r="DR51" s="65"/>
      <c r="DS51" s="65"/>
      <c r="DT51" s="65"/>
      <c r="DU51" s="65"/>
    </row>
    <row r="52" spans="120:125"/>
    <row r="53" spans="120:125"/>
    <row r="54" spans="120:125">
      <c r="DU54" s="65"/>
    </row>
    <row r="55" spans="120:125"/>
    <row r="56" spans="120:125"/>
    <row r="57" spans="120:125"/>
    <row r="58" spans="120:125">
      <c r="DU58" s="65"/>
    </row>
    <row r="59" spans="120:125"/>
    <row r="60" spans="120:125"/>
    <row r="61" spans="120:125"/>
    <row r="62" spans="120:125"/>
    <row r="63" spans="120:125">
      <c r="DU63" s="65"/>
    </row>
    <row r="64" spans="120:125">
      <c r="DT64" s="65"/>
      <c r="DU64" s="65"/>
    </row>
    <row r="65" spans="123:125"/>
    <row r="66" spans="123:125"/>
    <row r="67" spans="123:125"/>
    <row r="68" spans="123:125"/>
    <row r="69" spans="123:125">
      <c r="DS69" s="65"/>
      <c r="DT69" s="65"/>
      <c r="DU69" s="65"/>
    </row>
    <row r="70" spans="123:125"/>
    <row r="71" spans="123:125"/>
    <row r="72" spans="123:125"/>
    <row r="73" spans="123:125"/>
    <row r="74" spans="123:125"/>
    <row r="75" spans="123:125"/>
    <row r="76" spans="123:125"/>
    <row r="77" spans="123:125"/>
    <row r="78" spans="123:125"/>
    <row r="79" spans="123:125"/>
    <row r="80" spans="123:125"/>
    <row r="81" spans="116:125"/>
    <row r="82" spans="116:125">
      <c r="DL82" s="65"/>
    </row>
    <row r="83" spans="116:125">
      <c r="DM83" s="65"/>
      <c r="DN83" s="65"/>
      <c r="DO83" s="65"/>
      <c r="DP83" s="65"/>
      <c r="DQ83" s="65"/>
      <c r="DR83" s="65"/>
      <c r="DS83" s="65"/>
      <c r="DT83" s="65"/>
      <c r="DU83" s="65"/>
    </row>
    <row r="84" spans="116:125"/>
    <row r="85" spans="116:125"/>
    <row r="86" spans="116:125"/>
    <row r="87" spans="116:125"/>
    <row r="88" spans="116:125">
      <c r="DU88" s="65"/>
    </row>
    <row r="89" spans="116:125"/>
    <row r="90" spans="116:125"/>
    <row r="91" spans="116:125"/>
    <row r="92" spans="116:125" ht="13.5" customHeight="1"/>
    <row r="93" spans="116:125" ht="13.5" customHeight="1"/>
    <row r="94" spans="116:125" ht="13.5" customHeight="1">
      <c r="DS94" s="65"/>
      <c r="DT94" s="65"/>
      <c r="DU94" s="65"/>
    </row>
    <row r="95" spans="116:125" ht="13.5" customHeight="1">
      <c r="DU95" s="65"/>
    </row>
    <row r="96" spans="116:125" ht="13.5" customHeight="1"/>
    <row r="97" spans="124:125" ht="13.5" customHeight="1"/>
    <row r="98" spans="124:125" ht="13.5" customHeight="1"/>
    <row r="99" spans="124:125" ht="13.5" customHeight="1"/>
    <row r="100" spans="124:125" ht="13.5" customHeight="1"/>
    <row r="101" spans="124:125" ht="13.5" customHeight="1">
      <c r="DU101" s="65"/>
    </row>
    <row r="102" spans="124:125" ht="13.5" customHeight="1"/>
    <row r="103" spans="124:125" ht="13.5" customHeight="1"/>
    <row r="104" spans="124:125" ht="13.5" customHeight="1">
      <c r="DT104" s="65"/>
      <c r="DU104" s="6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5" t="s">
        <v>100</v>
      </c>
    </row>
    <row r="121" spans="125:125" ht="13.5" hidden="1" customHeight="1">
      <c r="DU121" s="65"/>
    </row>
  </sheetData>
  <sheetProtection algorithmName="SHA-512" hashValue="/oKM1pNHpoPq5IWBUkigtk3ocMHjYGKvKSfEpV1NoS6yDAHsHRpM6/SfuFqluFh1n3LWIoFmMO5+fjP+PeNl2Q==" saltValue="QJa+HUitrLgkDYI/lFYWf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cols>
    <col min="1" max="125" width="2.5" style="64" customWidth="1"/>
    <col min="126" max="142" width="0" style="65" hidden="1" customWidth="1"/>
    <col min="143" max="143" width="9" style="65" hidden="1" customWidth="1"/>
    <col min="144" max="16384" width="9" style="65" hidden="1"/>
  </cols>
  <sheetData>
    <row r="1" spans="1:125" ht="13.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1:125">
      <c r="B2" s="65"/>
      <c r="T2" s="65"/>
    </row>
    <row r="3" spans="1:125">
      <c r="C3" s="65"/>
      <c r="D3" s="65"/>
      <c r="E3" s="65"/>
      <c r="F3" s="65"/>
      <c r="G3" s="65"/>
      <c r="H3" s="65"/>
      <c r="I3" s="65"/>
      <c r="J3" s="65"/>
      <c r="K3" s="65"/>
      <c r="L3" s="65"/>
      <c r="M3" s="65"/>
      <c r="N3" s="65"/>
      <c r="O3" s="65"/>
      <c r="P3" s="65"/>
      <c r="Q3" s="65"/>
      <c r="R3" s="65"/>
      <c r="S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5"/>
      <c r="G33" s="65"/>
      <c r="I33" s="65"/>
    </row>
    <row r="34" spans="2:125">
      <c r="C34" s="65"/>
      <c r="P34" s="65"/>
      <c r="R34" s="65"/>
      <c r="U34" s="65"/>
    </row>
    <row r="35" spans="2:125">
      <c r="D35" s="65"/>
      <c r="E35" s="65"/>
      <c r="T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row>
    <row r="36" spans="2:125">
      <c r="F36" s="65"/>
      <c r="H36" s="65"/>
      <c r="J36" s="65"/>
      <c r="K36" s="65"/>
      <c r="L36" s="65"/>
      <c r="M36" s="65"/>
      <c r="N36" s="65"/>
      <c r="O36" s="65"/>
      <c r="Q36" s="65"/>
      <c r="S36" s="65"/>
      <c r="V36" s="65"/>
    </row>
    <row r="37" spans="2:125"/>
    <row r="38" spans="2:125"/>
    <row r="39" spans="2:125"/>
    <row r="40" spans="2:125">
      <c r="U40" s="65"/>
    </row>
    <row r="41" spans="2:125">
      <c r="R41" s="65"/>
    </row>
    <row r="42" spans="2:125">
      <c r="T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row>
    <row r="43" spans="2:125">
      <c r="Q43" s="65"/>
      <c r="S43" s="65"/>
      <c r="V43" s="6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64" t="s">
        <v>100</v>
      </c>
    </row>
  </sheetData>
  <sheetProtection algorithmName="SHA-512" hashValue="f8FXxNdZIQhIjRNP1Qs52dW+TkeEZC7xdEWnGcI653QTdSZwKm3XouBb7s5BstvHR7V4kL0cJOBx8coU5w4TVg==" saltValue="7guhS0dAViJHRHGHrhB8J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cols>
    <col min="1" max="1" width="8.25" style="33" customWidth="1"/>
    <col min="2" max="16" width="14.625" style="33" customWidth="1"/>
    <col min="17" max="17" width="0" style="33" hidden="1" customWidth="1"/>
    <col min="18" max="16384" width="0" style="33"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2"/>
      <c r="C45" s="72"/>
      <c r="D45" s="72"/>
      <c r="E45" s="72"/>
      <c r="F45" s="72"/>
      <c r="G45" s="72"/>
      <c r="H45" s="72"/>
      <c r="I45" s="72"/>
      <c r="J45" s="167" t="s">
        <v>4</v>
      </c>
    </row>
    <row r="46" spans="2:10" ht="29.25" customHeight="1">
      <c r="B46" s="153" t="s">
        <v>10</v>
      </c>
      <c r="C46" s="157"/>
      <c r="D46" s="157"/>
      <c r="E46" s="158" t="s">
        <v>18</v>
      </c>
      <c r="F46" s="159" t="s">
        <v>339</v>
      </c>
      <c r="G46" s="163" t="s">
        <v>423</v>
      </c>
      <c r="H46" s="163" t="s">
        <v>424</v>
      </c>
      <c r="I46" s="163" t="s">
        <v>425</v>
      </c>
      <c r="J46" s="168" t="s">
        <v>426</v>
      </c>
    </row>
    <row r="47" spans="2:10" ht="57.75" customHeight="1">
      <c r="B47" s="154"/>
      <c r="C47" s="1030" t="s">
        <v>1</v>
      </c>
      <c r="D47" s="1030"/>
      <c r="E47" s="1031"/>
      <c r="F47" s="160">
        <v>16.399999999999999</v>
      </c>
      <c r="G47" s="164">
        <v>16.61</v>
      </c>
      <c r="H47" s="164">
        <v>16.190000000000001</v>
      </c>
      <c r="I47" s="164">
        <v>15.63</v>
      </c>
      <c r="J47" s="169">
        <v>15.17</v>
      </c>
    </row>
    <row r="48" spans="2:10" ht="57.75" customHeight="1">
      <c r="B48" s="155"/>
      <c r="C48" s="1032" t="s">
        <v>6</v>
      </c>
      <c r="D48" s="1032"/>
      <c r="E48" s="1033"/>
      <c r="F48" s="161">
        <v>4.34</v>
      </c>
      <c r="G48" s="165">
        <v>4.2300000000000004</v>
      </c>
      <c r="H48" s="165">
        <v>4.51</v>
      </c>
      <c r="I48" s="165">
        <v>6.55</v>
      </c>
      <c r="J48" s="170">
        <v>7.67</v>
      </c>
    </row>
    <row r="49" spans="2:10" ht="57.75" customHeight="1">
      <c r="B49" s="156"/>
      <c r="C49" s="1034" t="s">
        <v>16</v>
      </c>
      <c r="D49" s="1034"/>
      <c r="E49" s="1035"/>
      <c r="F49" s="162" t="s">
        <v>428</v>
      </c>
      <c r="G49" s="166" t="s">
        <v>17</v>
      </c>
      <c r="H49" s="166" t="s">
        <v>253</v>
      </c>
      <c r="I49" s="166">
        <v>1.84</v>
      </c>
      <c r="J49" s="171">
        <v>1.31</v>
      </c>
    </row>
    <row r="50" spans="2:10"/>
  </sheetData>
  <sheetProtection algorithmName="SHA-512" hashValue="Smb0HOa9IFSfGdVTCaSSnqcmRSIpj8Zx0yu7cq539BQovMP8fow+xc8RN3WxF2Dx5+1w2X6cdmFa5dUPDwCHiQ==" saltValue="nA7OwRjtXYK45NBKS8Unw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杉田　賢一</cp:lastModifiedBy>
  <cp:lastPrinted>2023-03-16T01:52:07Z</cp:lastPrinted>
  <dcterms:created xsi:type="dcterms:W3CDTF">2023-02-20T07:41:21Z</dcterms:created>
  <dcterms:modified xsi:type="dcterms:W3CDTF">2023-10-02T04:38:46Z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2023-03-15T07:42:55Z</vt:filetime>
  </property>
</Properties>
</file>