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新】林務課★★\『Ｊ２林業』\08林業振興\10 森林環境譲与税\03-1 延岡市高機能林業機械等整備事業補助金交付要綱\第03版\"/>
    </mc:Choice>
  </mc:AlternateContent>
  <bookViews>
    <workbookView xWindow="3675" yWindow="-60" windowWidth="9405" windowHeight="11745" firstSheet="7" activeTab="14"/>
  </bookViews>
  <sheets>
    <sheet name="○" sheetId="3" r:id="rId1"/>
    <sheet name="補助の流れ" sheetId="20" r:id="rId2"/>
    <sheet name="①交付申請" sheetId="4" r:id="rId3"/>
    <sheet name="①事業計画" sheetId="6" r:id="rId4"/>
    <sheet name="①素材生産・収支計画" sheetId="14" r:id="rId5"/>
    <sheet name="①収支実績" sheetId="17" r:id="rId6"/>
    <sheet name="①収支予算" sheetId="8" r:id="rId7"/>
    <sheet name="①誓約書" sheetId="25" r:id="rId8"/>
    <sheet name="②着手届" sheetId="10" r:id="rId9"/>
    <sheet name="③完了届" sheetId="11" r:id="rId10"/>
    <sheet name="③検査調書" sheetId="23" r:id="rId11"/>
    <sheet name="④実績" sheetId="24" r:id="rId12"/>
    <sheet name="④収支計算" sheetId="18" r:id="rId13"/>
    <sheet name="⑤請求書" sheetId="12" r:id="rId14"/>
    <sheet name="⑥経過報告" sheetId="26" r:id="rId15"/>
  </sheets>
  <definedNames>
    <definedName name="_xlnm.Print_Area" localSheetId="0">○!$B$2:$AL$48</definedName>
    <definedName name="_xlnm.Print_Area" localSheetId="2">①交付申請!$B$2:$L$51</definedName>
    <definedName name="_xlnm.Print_Area" localSheetId="3">①事業計画!$B$2:$AQ$47</definedName>
    <definedName name="_xlnm.Print_Area" localSheetId="5">①収支実績!$C$2:$H$56</definedName>
    <definedName name="_xlnm.Print_Area" localSheetId="6">①収支予算!$B$2:$H$28</definedName>
    <definedName name="_xlnm.Print_Area" localSheetId="7">①誓約書!$B$2:$N$39</definedName>
    <definedName name="_xlnm.Print_Area" localSheetId="4">①素材生産・収支計画!$B$2:$M$31</definedName>
    <definedName name="_xlnm.Print_Area" localSheetId="8">②着手届!$B$2:$X$39</definedName>
    <definedName name="_xlnm.Print_Area" localSheetId="9">③完了届!$B$2:$AC$31</definedName>
    <definedName name="_xlnm.Print_Area" localSheetId="10">③検査調書!$B$2:$O$29</definedName>
    <definedName name="_xlnm.Print_Area" localSheetId="11">④実績!$B$2:$L$42</definedName>
    <definedName name="_xlnm.Print_Area" localSheetId="12">④収支計算!$B$2:$H$28</definedName>
    <definedName name="_xlnm.Print_Area" localSheetId="13">⑤請求書!$B$2:$Y$41</definedName>
    <definedName name="_xlnm.Print_Area" localSheetId="14">⑥経過報告!$B$2:$L$60</definedName>
    <definedName name="_xlnm.Print_Area" localSheetId="1">補助の流れ!$B$2:$AP$61</definedName>
  </definedNames>
  <calcPr calcId="162913"/>
</workbook>
</file>

<file path=xl/calcChain.xml><?xml version="1.0" encoding="utf-8"?>
<calcChain xmlns="http://schemas.openxmlformats.org/spreadsheetml/2006/main">
  <c r="G27" i="14" l="1"/>
  <c r="F27" i="14"/>
  <c r="G26" i="14"/>
  <c r="F26" i="14"/>
  <c r="G25" i="14"/>
  <c r="F25" i="14"/>
  <c r="G18" i="14"/>
  <c r="F18" i="14"/>
  <c r="G17" i="14"/>
  <c r="F17" i="14"/>
  <c r="G16" i="14"/>
  <c r="G19" i="14" s="1"/>
  <c r="G20" i="14" s="1"/>
  <c r="F16" i="14"/>
  <c r="H27" i="14"/>
  <c r="H26" i="14"/>
  <c r="H25" i="14"/>
  <c r="H18" i="14"/>
  <c r="H17" i="14"/>
  <c r="H16" i="14"/>
  <c r="F19" i="14" l="1"/>
  <c r="F20" i="14" s="1"/>
  <c r="J18" i="11"/>
  <c r="G40" i="26" l="1"/>
  <c r="I46" i="26"/>
  <c r="E12" i="18" l="1"/>
  <c r="C11" i="18"/>
  <c r="C12" i="18" s="1"/>
  <c r="E12" i="8"/>
  <c r="C11" i="8"/>
  <c r="C12" i="8" s="1"/>
  <c r="I11" i="3"/>
  <c r="G8" i="23"/>
  <c r="F12" i="18" l="1"/>
  <c r="G12" i="18" s="1"/>
  <c r="J25" i="11" l="1"/>
  <c r="H24" i="23" l="1"/>
  <c r="U4" i="11"/>
  <c r="Q3" i="10"/>
  <c r="I27" i="14" l="1"/>
  <c r="I26" i="14"/>
  <c r="I25" i="14"/>
  <c r="I18" i="14"/>
  <c r="I17" i="14"/>
  <c r="I16" i="14"/>
  <c r="I11" i="14"/>
  <c r="I10" i="14"/>
  <c r="G38" i="26" s="1"/>
  <c r="F29" i="26" l="1"/>
  <c r="F39" i="6" l="1"/>
  <c r="I4" i="26" l="1"/>
  <c r="R3" i="12"/>
  <c r="I8" i="26" l="1"/>
  <c r="D14" i="26"/>
  <c r="I9" i="26"/>
  <c r="H19" i="14" l="1"/>
  <c r="I19" i="14" s="1"/>
  <c r="L23" i="12" l="1"/>
  <c r="F24" i="18"/>
  <c r="I4" i="24"/>
  <c r="I4" i="4"/>
  <c r="E29" i="24"/>
  <c r="G7" i="23"/>
  <c r="AC22" i="3"/>
  <c r="AC23" i="3" s="1"/>
  <c r="D32" i="3"/>
  <c r="D33" i="3"/>
  <c r="D34" i="3"/>
  <c r="D35" i="3"/>
  <c r="D36" i="3"/>
  <c r="D37" i="3"/>
  <c r="T22" i="3"/>
  <c r="T23" i="3" s="1"/>
  <c r="J26" i="11" l="1"/>
  <c r="G14" i="23"/>
  <c r="F29" i="4"/>
  <c r="J15" i="25"/>
  <c r="D18" i="25" l="1"/>
  <c r="H13" i="4"/>
  <c r="J12" i="25"/>
  <c r="J13" i="25"/>
  <c r="C8" i="12"/>
  <c r="C10" i="24"/>
  <c r="C5" i="10"/>
  <c r="C17" i="24" l="1"/>
  <c r="H33" i="24" l="1"/>
  <c r="E33" i="24"/>
  <c r="C14" i="12"/>
  <c r="H12" i="24"/>
  <c r="H13" i="24"/>
  <c r="G6" i="23" l="1"/>
  <c r="C19" i="18" l="1"/>
  <c r="I19" i="11"/>
  <c r="F26" i="18" l="1"/>
  <c r="F25" i="18"/>
  <c r="J19" i="10"/>
  <c r="T7" i="11"/>
  <c r="T8" i="11"/>
  <c r="C4" i="18"/>
  <c r="O10" i="14"/>
  <c r="E53" i="17"/>
  <c r="G53" i="17"/>
  <c r="F53" i="17"/>
  <c r="G55" i="17"/>
  <c r="F55" i="17"/>
  <c r="E55" i="17"/>
  <c r="G42" i="17"/>
  <c r="H24" i="14" s="1"/>
  <c r="F42" i="17"/>
  <c r="G24" i="14" s="1"/>
  <c r="E42" i="17"/>
  <c r="F24" i="14" s="1"/>
  <c r="I24" i="14" s="1"/>
  <c r="G25" i="17"/>
  <c r="H23" i="14" s="1"/>
  <c r="F25" i="17"/>
  <c r="G23" i="14" s="1"/>
  <c r="E25" i="17"/>
  <c r="F23" i="14" s="1"/>
  <c r="I23" i="14" s="1"/>
  <c r="G16" i="17"/>
  <c r="H22" i="14" s="1"/>
  <c r="F16" i="17"/>
  <c r="G22" i="14" s="1"/>
  <c r="E16" i="17"/>
  <c r="F22" i="14" s="1"/>
  <c r="G13" i="17"/>
  <c r="H21" i="14" s="1"/>
  <c r="F13" i="17"/>
  <c r="G21" i="14" s="1"/>
  <c r="E13" i="17"/>
  <c r="F21" i="14" s="1"/>
  <c r="I22" i="14" l="1"/>
  <c r="F28" i="14"/>
  <c r="F29" i="14" s="1"/>
  <c r="I21" i="14"/>
  <c r="G28" i="14"/>
  <c r="G29" i="14" s="1"/>
  <c r="F43" i="17"/>
  <c r="F56" i="17" s="1"/>
  <c r="E43" i="17"/>
  <c r="G43" i="17"/>
  <c r="G56" i="17" s="1"/>
  <c r="E56" i="17"/>
  <c r="I20" i="10"/>
  <c r="L29" i="12"/>
  <c r="H12" i="23"/>
  <c r="Q11" i="12"/>
  <c r="H14" i="4"/>
  <c r="P8" i="10"/>
  <c r="P7" i="10"/>
  <c r="C19" i="8"/>
  <c r="C4" i="6"/>
  <c r="Q10" i="12"/>
  <c r="L19" i="14"/>
  <c r="L20" i="14" s="1"/>
  <c r="K19" i="14"/>
  <c r="K20" i="14" s="1"/>
  <c r="J19" i="14"/>
  <c r="J20" i="14" s="1"/>
  <c r="D8" i="6"/>
  <c r="C26" i="6"/>
  <c r="C23" i="6"/>
  <c r="AL20" i="6"/>
  <c r="AH20" i="6"/>
  <c r="AD20" i="6"/>
  <c r="O20" i="6"/>
  <c r="C20" i="6"/>
  <c r="AH26" i="6"/>
  <c r="AD26" i="6"/>
  <c r="O26" i="6"/>
  <c r="AH23" i="6"/>
  <c r="AD23" i="6"/>
  <c r="O23" i="6"/>
  <c r="AC21" i="3"/>
  <c r="M20" i="6"/>
  <c r="M26" i="6"/>
  <c r="M23" i="6"/>
  <c r="AL26" i="6"/>
  <c r="AL23" i="6"/>
  <c r="T21" i="3"/>
  <c r="K21" i="3"/>
  <c r="K22" i="3" l="1"/>
  <c r="I13" i="3" s="1"/>
  <c r="E10" i="18" s="1"/>
  <c r="F10" i="18" s="1"/>
  <c r="G10" i="18" s="1"/>
  <c r="I12" i="3"/>
  <c r="F48" i="4" s="1"/>
  <c r="E19" i="18"/>
  <c r="E19" i="8"/>
  <c r="G10" i="23"/>
  <c r="J22" i="11"/>
  <c r="J23" i="10"/>
  <c r="H20" i="14"/>
  <c r="I20" i="14" s="1"/>
  <c r="K23" i="3"/>
  <c r="I14" i="3" s="1"/>
  <c r="L27" i="12"/>
  <c r="H11" i="23"/>
  <c r="G22" i="23"/>
  <c r="H13" i="23"/>
  <c r="F35" i="6"/>
  <c r="J24" i="11"/>
  <c r="J25" i="10"/>
  <c r="J23" i="11"/>
  <c r="D44" i="4"/>
  <c r="J24" i="10"/>
  <c r="H28" i="14"/>
  <c r="K28" i="14"/>
  <c r="K29" i="14" s="1"/>
  <c r="T26" i="6"/>
  <c r="T23" i="6"/>
  <c r="O30" i="6"/>
  <c r="Y26" i="6"/>
  <c r="Y23" i="6"/>
  <c r="M30" i="6"/>
  <c r="AL30" i="6"/>
  <c r="I28" i="14" l="1"/>
  <c r="H29" i="14"/>
  <c r="I29" i="14" s="1"/>
  <c r="E11" i="18"/>
  <c r="E11" i="8"/>
  <c r="F37" i="24"/>
  <c r="G15" i="23"/>
  <c r="F19" i="18"/>
  <c r="G30" i="14"/>
  <c r="T20" i="6"/>
  <c r="T30" i="6" s="1"/>
  <c r="K30" i="14"/>
  <c r="N11" i="3"/>
  <c r="Y20" i="6"/>
  <c r="Y30" i="6" s="1"/>
  <c r="F30" i="14"/>
  <c r="H30" i="14"/>
  <c r="J28" i="14"/>
  <c r="J29" i="14" s="1"/>
  <c r="L28" i="14"/>
  <c r="L29" i="14" s="1"/>
  <c r="I30" i="14" l="1"/>
  <c r="E13" i="18"/>
  <c r="F13" i="18" s="1"/>
  <c r="G13" i="18" s="1"/>
  <c r="F11" i="18"/>
  <c r="G11" i="18" s="1"/>
  <c r="E10" i="8"/>
  <c r="F33" i="4"/>
  <c r="L25" i="12"/>
  <c r="L21" i="12"/>
  <c r="F26" i="24"/>
  <c r="L30" i="14"/>
  <c r="J30" i="14"/>
  <c r="N14" i="3"/>
  <c r="F21" i="18" l="1"/>
  <c r="E13" i="8"/>
  <c r="E21" i="8"/>
  <c r="E21" i="18"/>
  <c r="E36" i="4" l="1"/>
</calcChain>
</file>

<file path=xl/comments1.xml><?xml version="1.0" encoding="utf-8"?>
<comments xmlns="http://schemas.openxmlformats.org/spreadsheetml/2006/main">
  <authors>
    <author>松木良祐</author>
  </authors>
  <commentList>
    <comment ref="G42" authorId="0" shapeId="0">
      <text>
        <r>
          <rPr>
            <sz val="9"/>
            <color indexed="81"/>
            <rFont val="ＭＳ Ｐゴシック"/>
            <family val="3"/>
            <charset val="128"/>
          </rPr>
          <t>生産量を入力してください。</t>
        </r>
      </text>
    </comment>
    <comment ref="G44" authorId="0" shapeId="0">
      <text>
        <r>
          <rPr>
            <sz val="9"/>
            <color indexed="81"/>
            <rFont val="ＭＳ Ｐゴシック"/>
            <family val="3"/>
            <charset val="128"/>
          </rPr>
          <t>生産量を入力してください。</t>
        </r>
      </text>
    </comment>
    <comment ref="G46" authorId="0" shapeId="0">
      <text>
        <r>
          <rPr>
            <sz val="9"/>
            <color indexed="81"/>
            <rFont val="ＭＳ Ｐゴシック"/>
            <family val="3"/>
            <charset val="128"/>
          </rPr>
          <t>生産量を入力してください。</t>
        </r>
      </text>
    </comment>
    <comment ref="E50" authorId="0" shapeId="0">
      <text>
        <r>
          <rPr>
            <sz val="9"/>
            <color indexed="81"/>
            <rFont val="ＭＳ Ｐゴシック"/>
            <family val="3"/>
            <charset val="128"/>
          </rPr>
          <t>３箇年目の生産量が少ない場合はここに理由と、改善策をご記載ください。</t>
        </r>
      </text>
    </comment>
  </commentList>
</comments>
</file>

<file path=xl/sharedStrings.xml><?xml version="1.0" encoding="utf-8"?>
<sst xmlns="http://schemas.openxmlformats.org/spreadsheetml/2006/main" count="503" uniqueCount="345">
  <si>
    <t>お名前</t>
    <rPh sb="1" eb="3">
      <t>ナマエ</t>
    </rPh>
    <phoneticPr fontId="1"/>
  </si>
  <si>
    <t>役職名</t>
    <rPh sb="0" eb="3">
      <t>ヤクショクメイ</t>
    </rPh>
    <phoneticPr fontId="1"/>
  </si>
  <si>
    <t>お名前（会社名）</t>
    <rPh sb="1" eb="3">
      <t>ナマエ</t>
    </rPh>
    <rPh sb="4" eb="7">
      <t>カイシャメイ</t>
    </rPh>
    <phoneticPr fontId="1"/>
  </si>
  <si>
    <t>補　助　金　等　交　付　申　請　書</t>
    <rPh sb="0" eb="1">
      <t>ホ</t>
    </rPh>
    <rPh sb="2" eb="3">
      <t>ジョ</t>
    </rPh>
    <rPh sb="4" eb="5">
      <t>カネ</t>
    </rPh>
    <rPh sb="6" eb="7">
      <t>トウ</t>
    </rPh>
    <rPh sb="8" eb="9">
      <t>コウ</t>
    </rPh>
    <rPh sb="10" eb="11">
      <t>ツキ</t>
    </rPh>
    <rPh sb="12" eb="13">
      <t>サル</t>
    </rPh>
    <rPh sb="14" eb="15">
      <t>ウケ</t>
    </rPh>
    <rPh sb="16" eb="17">
      <t>ショ</t>
    </rPh>
    <phoneticPr fontId="6"/>
  </si>
  <si>
    <t>住　所</t>
    <rPh sb="0" eb="1">
      <t>ジュウ</t>
    </rPh>
    <rPh sb="2" eb="3">
      <t>ショ</t>
    </rPh>
    <phoneticPr fontId="6"/>
  </si>
  <si>
    <t>氏　名</t>
    <rPh sb="0" eb="1">
      <t>ウジ</t>
    </rPh>
    <rPh sb="2" eb="3">
      <t>メイ</t>
    </rPh>
    <phoneticPr fontId="6"/>
  </si>
  <si>
    <t>　 次の事業について補助金等の交付を受けたいので、延岡市補助金等の交付に関する規則第３条第１項の規定に基づいて申請します。</t>
    <rPh sb="2" eb="3">
      <t>ツギ</t>
    </rPh>
    <rPh sb="4" eb="6">
      <t>ジギョウ</t>
    </rPh>
    <rPh sb="10" eb="14">
      <t>ホジョキントウ</t>
    </rPh>
    <rPh sb="15" eb="17">
      <t>コウフ</t>
    </rPh>
    <rPh sb="18" eb="19">
      <t>ウ</t>
    </rPh>
    <rPh sb="25" eb="28">
      <t>ノベオカシ</t>
    </rPh>
    <rPh sb="28" eb="32">
      <t>ホジョキントウ</t>
    </rPh>
    <rPh sb="33" eb="35">
      <t>コウフ</t>
    </rPh>
    <rPh sb="36" eb="37">
      <t>カン</t>
    </rPh>
    <rPh sb="39" eb="41">
      <t>キソク</t>
    </rPh>
    <rPh sb="41" eb="42">
      <t>ダイ</t>
    </rPh>
    <rPh sb="43" eb="44">
      <t>ジョウ</t>
    </rPh>
    <rPh sb="44" eb="45">
      <t>ダイ</t>
    </rPh>
    <rPh sb="46" eb="47">
      <t>コウ</t>
    </rPh>
    <rPh sb="48" eb="50">
      <t>キテイ</t>
    </rPh>
    <rPh sb="51" eb="52">
      <t>モト</t>
    </rPh>
    <rPh sb="55" eb="57">
      <t>シンセイ</t>
    </rPh>
    <phoneticPr fontId="6"/>
  </si>
  <si>
    <t>記</t>
    <rPh sb="0" eb="1">
      <t>キ</t>
    </rPh>
    <phoneticPr fontId="6"/>
  </si>
  <si>
    <t>　１　　事業の名称</t>
    <rPh sb="4" eb="6">
      <t>ジギョウ</t>
    </rPh>
    <rPh sb="7" eb="9">
      <t>メイショウ</t>
    </rPh>
    <phoneticPr fontId="6"/>
  </si>
  <si>
    <t>　２　　補助金等交付申請額</t>
    <rPh sb="4" eb="8">
      <t>ホジョキントウ</t>
    </rPh>
    <rPh sb="8" eb="10">
      <t>コウフ</t>
    </rPh>
    <rPh sb="10" eb="12">
      <t>シンセイ</t>
    </rPh>
    <rPh sb="12" eb="13">
      <t>ガク</t>
    </rPh>
    <phoneticPr fontId="6"/>
  </si>
  <si>
    <t>　３　　事業の目的および内容</t>
    <rPh sb="4" eb="6">
      <t>ジギョウ</t>
    </rPh>
    <rPh sb="7" eb="9">
      <t>モクテキ</t>
    </rPh>
    <rPh sb="12" eb="14">
      <t>ナイヨウ</t>
    </rPh>
    <phoneticPr fontId="6"/>
  </si>
  <si>
    <t>　４　　事業の時期又は完了予定日</t>
    <rPh sb="4" eb="6">
      <t>ジギョウ</t>
    </rPh>
    <rPh sb="7" eb="9">
      <t>ジキ</t>
    </rPh>
    <rPh sb="9" eb="10">
      <t>マタ</t>
    </rPh>
    <rPh sb="11" eb="13">
      <t>カンリョウ</t>
    </rPh>
    <rPh sb="13" eb="16">
      <t>ヨテイビ</t>
    </rPh>
    <phoneticPr fontId="6"/>
  </si>
  <si>
    <t>　５　　事業に要する経費（うち補助対象経費）</t>
    <rPh sb="4" eb="6">
      <t>ジギョウ</t>
    </rPh>
    <rPh sb="7" eb="8">
      <t>ヨウ</t>
    </rPh>
    <rPh sb="10" eb="12">
      <t>ケイヒ</t>
    </rPh>
    <rPh sb="15" eb="17">
      <t>ホジョ</t>
    </rPh>
    <rPh sb="17" eb="19">
      <t>タイショウ</t>
    </rPh>
    <rPh sb="19" eb="21">
      <t>ケイヒ</t>
    </rPh>
    <phoneticPr fontId="6"/>
  </si>
  <si>
    <t>備考　事業計画書、収支予算書その他必要な書類を添付すること。</t>
    <rPh sb="0" eb="2">
      <t>ビコウ</t>
    </rPh>
    <rPh sb="3" eb="5">
      <t>ジギョウ</t>
    </rPh>
    <rPh sb="5" eb="8">
      <t>ケイカクショ</t>
    </rPh>
    <rPh sb="9" eb="11">
      <t>シュウシ</t>
    </rPh>
    <rPh sb="11" eb="14">
      <t>ヨサンショ</t>
    </rPh>
    <rPh sb="16" eb="17">
      <t>タ</t>
    </rPh>
    <rPh sb="17" eb="19">
      <t>ヒツヨウ</t>
    </rPh>
    <rPh sb="20" eb="22">
      <t>ショルイ</t>
    </rPh>
    <rPh sb="23" eb="25">
      <t>テンプ</t>
    </rPh>
    <phoneticPr fontId="6"/>
  </si>
  <si>
    <t>（規則様式第１号）</t>
    <rPh sb="1" eb="3">
      <t>キソク</t>
    </rPh>
    <rPh sb="3" eb="5">
      <t>ヨウシキ</t>
    </rPh>
    <rPh sb="5" eb="6">
      <t>ダイ</t>
    </rPh>
    <rPh sb="7" eb="8">
      <t>ゴウ</t>
    </rPh>
    <phoneticPr fontId="1"/>
  </si>
  <si>
    <t>ご住所（会社所在地）</t>
    <rPh sb="1" eb="3">
      <t>ジュウショ</t>
    </rPh>
    <rPh sb="4" eb="6">
      <t>カイシャ</t>
    </rPh>
    <rPh sb="6" eb="9">
      <t>ショザイチ</t>
    </rPh>
    <phoneticPr fontId="1"/>
  </si>
  <si>
    <t>事業費（税込）…A</t>
    <rPh sb="0" eb="3">
      <t>ジギョウヒ</t>
    </rPh>
    <rPh sb="4" eb="6">
      <t>ゼイコミ</t>
    </rPh>
    <phoneticPr fontId="1"/>
  </si>
  <si>
    <t>補助対象経費…B</t>
    <rPh sb="0" eb="2">
      <t>ホジョ</t>
    </rPh>
    <rPh sb="2" eb="4">
      <t>タイショウ</t>
    </rPh>
    <rPh sb="4" eb="6">
      <t>ケイヒ</t>
    </rPh>
    <phoneticPr fontId="1"/>
  </si>
  <si>
    <t>％</t>
    <phoneticPr fontId="1"/>
  </si>
  <si>
    <t>1/</t>
    <phoneticPr fontId="1"/>
  </si>
  <si>
    <t>税率：</t>
    <rPh sb="0" eb="2">
      <t>ゼイリツ</t>
    </rPh>
    <phoneticPr fontId="1"/>
  </si>
  <si>
    <t>補助率：</t>
    <rPh sb="0" eb="2">
      <t>ホジョ</t>
    </rPh>
    <rPh sb="2" eb="3">
      <t>リツ</t>
    </rPh>
    <phoneticPr fontId="1"/>
  </si>
  <si>
    <t>補助金額…C</t>
    <rPh sb="0" eb="2">
      <t>ホジョ</t>
    </rPh>
    <rPh sb="2" eb="4">
      <t>キンガク</t>
    </rPh>
    <phoneticPr fontId="1"/>
  </si>
  <si>
    <t>自己資金額…D</t>
    <rPh sb="0" eb="2">
      <t>ジコ</t>
    </rPh>
    <rPh sb="2" eb="4">
      <t>シキン</t>
    </rPh>
    <rPh sb="4" eb="5">
      <t>ガク</t>
    </rPh>
    <phoneticPr fontId="1"/>
  </si>
  <si>
    <t>１　事業の目的</t>
    <rPh sb="2" eb="4">
      <t>ジギョウ</t>
    </rPh>
    <rPh sb="5" eb="7">
      <t>モクテキ</t>
    </rPh>
    <phoneticPr fontId="6"/>
  </si>
  <si>
    <t>２　事業の内容及び経費の配分</t>
    <rPh sb="2" eb="4">
      <t>ジギョウ</t>
    </rPh>
    <rPh sb="5" eb="7">
      <t>ナイヨウ</t>
    </rPh>
    <rPh sb="7" eb="8">
      <t>オヨ</t>
    </rPh>
    <rPh sb="9" eb="11">
      <t>ケイヒ</t>
    </rPh>
    <rPh sb="12" eb="14">
      <t>ハイブン</t>
    </rPh>
    <phoneticPr fontId="6"/>
  </si>
  <si>
    <t>円</t>
    <rPh sb="0" eb="1">
      <t>エン</t>
    </rPh>
    <phoneticPr fontId="6"/>
  </si>
  <si>
    <t>経　費　内　訳</t>
    <rPh sb="0" eb="1">
      <t>キョウ</t>
    </rPh>
    <rPh sb="2" eb="3">
      <t>ヒ</t>
    </rPh>
    <rPh sb="4" eb="5">
      <t>ナイ</t>
    </rPh>
    <rPh sb="6" eb="7">
      <t>ヤク</t>
    </rPh>
    <phoneticPr fontId="14"/>
  </si>
  <si>
    <t>工期</t>
    <rPh sb="0" eb="2">
      <t>コウキ</t>
    </rPh>
    <phoneticPr fontId="6"/>
  </si>
  <si>
    <t>備考　　　　　　　</t>
    <phoneticPr fontId="14"/>
  </si>
  <si>
    <t>その他</t>
  </si>
  <si>
    <t>着手
（予定）
年月日</t>
    <rPh sb="0" eb="2">
      <t>チャクシュ</t>
    </rPh>
    <rPh sb="4" eb="6">
      <t>ヨテイ</t>
    </rPh>
    <rPh sb="8" eb="9">
      <t>ネン</t>
    </rPh>
    <rPh sb="9" eb="10">
      <t>ツキ</t>
    </rPh>
    <rPh sb="10" eb="11">
      <t>ヒ</t>
    </rPh>
    <phoneticPr fontId="6"/>
  </si>
  <si>
    <t>竣工
（予定）
年月日</t>
    <rPh sb="0" eb="2">
      <t>シュンコウ</t>
    </rPh>
    <rPh sb="4" eb="6">
      <t>ヨテイ</t>
    </rPh>
    <rPh sb="8" eb="9">
      <t>ネン</t>
    </rPh>
    <rPh sb="9" eb="10">
      <t>ツキ</t>
    </rPh>
    <rPh sb="10" eb="11">
      <t>ヒ</t>
    </rPh>
    <phoneticPr fontId="6"/>
  </si>
  <si>
    <t>総事業費</t>
    <rPh sb="0" eb="4">
      <t>ソウジギョウヒ</t>
    </rPh>
    <phoneticPr fontId="6"/>
  </si>
  <si>
    <t>１　収入の部</t>
    <rPh sb="2" eb="4">
      <t>シュウニュウ</t>
    </rPh>
    <rPh sb="5" eb="6">
      <t>ブ</t>
    </rPh>
    <phoneticPr fontId="6"/>
  </si>
  <si>
    <t>区        分</t>
    <rPh sb="0" eb="1">
      <t>ク</t>
    </rPh>
    <rPh sb="9" eb="10">
      <t>ブン</t>
    </rPh>
    <phoneticPr fontId="6"/>
  </si>
  <si>
    <t>予   算   額</t>
    <rPh sb="0" eb="1">
      <t>ヨ</t>
    </rPh>
    <rPh sb="4" eb="5">
      <t>ザン</t>
    </rPh>
    <rPh sb="8" eb="9">
      <t>ガク</t>
    </rPh>
    <phoneticPr fontId="6"/>
  </si>
  <si>
    <t>決   算   額</t>
    <rPh sb="0" eb="1">
      <t>ケツ</t>
    </rPh>
    <rPh sb="4" eb="5">
      <t>サン</t>
    </rPh>
    <rPh sb="8" eb="9">
      <t>ガク</t>
    </rPh>
    <phoneticPr fontId="6"/>
  </si>
  <si>
    <t>差       引</t>
    <rPh sb="0" eb="1">
      <t>サ</t>
    </rPh>
    <rPh sb="8" eb="9">
      <t>ヒ</t>
    </rPh>
    <phoneticPr fontId="6"/>
  </si>
  <si>
    <t>２　支出の部</t>
    <rPh sb="2" eb="4">
      <t>シシュツ</t>
    </rPh>
    <rPh sb="5" eb="6">
      <t>ブ</t>
    </rPh>
    <phoneticPr fontId="6"/>
  </si>
  <si>
    <t>１　事業内容</t>
    <rPh sb="2" eb="4">
      <t>ジギョウ</t>
    </rPh>
    <rPh sb="4" eb="6">
      <t>ナイヨウ</t>
    </rPh>
    <phoneticPr fontId="6"/>
  </si>
  <si>
    <t>事業名</t>
    <rPh sb="0" eb="2">
      <t>ジギョウ</t>
    </rPh>
    <rPh sb="2" eb="3">
      <t>メイ</t>
    </rPh>
    <phoneticPr fontId="6"/>
  </si>
  <si>
    <t>事業費（円）</t>
    <rPh sb="0" eb="3">
      <t>ジギョウヒ</t>
    </rPh>
    <rPh sb="4" eb="5">
      <t>エン</t>
    </rPh>
    <phoneticPr fontId="6"/>
  </si>
  <si>
    <t>完成予定年月日</t>
    <rPh sb="0" eb="2">
      <t>カンセイ</t>
    </rPh>
    <rPh sb="2" eb="4">
      <t>ヨテイ</t>
    </rPh>
    <rPh sb="4" eb="7">
      <t>ネンガッピ</t>
    </rPh>
    <phoneticPr fontId="6"/>
  </si>
  <si>
    <t>施行方法</t>
    <rPh sb="0" eb="2">
      <t>セコウ</t>
    </rPh>
    <rPh sb="2" eb="4">
      <t>ホウホウ</t>
    </rPh>
    <phoneticPr fontId="6"/>
  </si>
  <si>
    <t>購入</t>
    <rPh sb="0" eb="2">
      <t>コウニュウ</t>
    </rPh>
    <phoneticPr fontId="6"/>
  </si>
  <si>
    <t>２　添付書類</t>
    <rPh sb="2" eb="4">
      <t>テンプ</t>
    </rPh>
    <rPh sb="4" eb="6">
      <t>ショルイ</t>
    </rPh>
    <phoneticPr fontId="6"/>
  </si>
  <si>
    <t>事業完了届</t>
    <rPh sb="0" eb="4">
      <t>ジギョウカンリョウ</t>
    </rPh>
    <rPh sb="4" eb="5">
      <t>トドケ</t>
    </rPh>
    <phoneticPr fontId="6"/>
  </si>
  <si>
    <t>　このことについて、下記のとおり完了しましたので届け出ます。</t>
    <rPh sb="10" eb="12">
      <t>カキ</t>
    </rPh>
    <rPh sb="16" eb="18">
      <t>カンリョウ</t>
    </rPh>
    <rPh sb="24" eb="25">
      <t>トド</t>
    </rPh>
    <rPh sb="26" eb="27">
      <t>デ</t>
    </rPh>
    <phoneticPr fontId="6"/>
  </si>
  <si>
    <t>完成年月日</t>
    <rPh sb="0" eb="2">
      <t>カンセイ</t>
    </rPh>
    <rPh sb="2" eb="5">
      <t>ネンガッピ</t>
    </rPh>
    <phoneticPr fontId="6"/>
  </si>
  <si>
    <t>実施主体確認検査
年月日及び職氏名</t>
    <rPh sb="0" eb="2">
      <t>ジッシ</t>
    </rPh>
    <rPh sb="2" eb="4">
      <t>シュタイ</t>
    </rPh>
    <rPh sb="4" eb="6">
      <t>カクニン</t>
    </rPh>
    <rPh sb="6" eb="8">
      <t>ケンサ</t>
    </rPh>
    <rPh sb="9" eb="12">
      <t>ネンガッピ</t>
    </rPh>
    <rPh sb="12" eb="13">
      <t>オヨ</t>
    </rPh>
    <rPh sb="14" eb="15">
      <t>ショク</t>
    </rPh>
    <rPh sb="15" eb="16">
      <t>シ</t>
    </rPh>
    <rPh sb="16" eb="17">
      <t>メイ</t>
    </rPh>
    <phoneticPr fontId="6"/>
  </si>
  <si>
    <t>補　助　金　等　請　求　書</t>
    <rPh sb="0" eb="1">
      <t>ホ</t>
    </rPh>
    <rPh sb="2" eb="3">
      <t>ジョ</t>
    </rPh>
    <rPh sb="4" eb="5">
      <t>カネ</t>
    </rPh>
    <rPh sb="6" eb="7">
      <t>トウ</t>
    </rPh>
    <rPh sb="8" eb="9">
      <t>ウケ</t>
    </rPh>
    <rPh sb="10" eb="11">
      <t>モトム</t>
    </rPh>
    <rPh sb="12" eb="13">
      <t>ショ</t>
    </rPh>
    <phoneticPr fontId="6"/>
  </si>
  <si>
    <t>補助金等の額</t>
    <rPh sb="0" eb="3">
      <t>ホジョキン</t>
    </rPh>
    <rPh sb="3" eb="4">
      <t>トウ</t>
    </rPh>
    <rPh sb="5" eb="6">
      <t>ガク</t>
    </rPh>
    <phoneticPr fontId="6"/>
  </si>
  <si>
    <t>事業の名称</t>
    <rPh sb="0" eb="2">
      <t>ジギョウ</t>
    </rPh>
    <rPh sb="3" eb="5">
      <t>メイショウ</t>
    </rPh>
    <phoneticPr fontId="6"/>
  </si>
  <si>
    <t>着手年月日</t>
    <rPh sb="0" eb="2">
      <t>チャクシュ</t>
    </rPh>
    <rPh sb="2" eb="5">
      <t>ネンガッピ</t>
    </rPh>
    <phoneticPr fontId="6"/>
  </si>
  <si>
    <t>完了年月日</t>
    <rPh sb="0" eb="2">
      <t>カンリョウ</t>
    </rPh>
    <rPh sb="2" eb="5">
      <t>ネンガッピ</t>
    </rPh>
    <phoneticPr fontId="6"/>
  </si>
  <si>
    <t>　 《振込先口座》</t>
    <rPh sb="3" eb="5">
      <t>フリコミ</t>
    </rPh>
    <rPh sb="5" eb="6">
      <t>サキ</t>
    </rPh>
    <rPh sb="6" eb="8">
      <t>コウザ</t>
    </rPh>
    <phoneticPr fontId="6"/>
  </si>
  <si>
    <t>金融機関名</t>
    <rPh sb="0" eb="2">
      <t>キンユウ</t>
    </rPh>
    <rPh sb="2" eb="4">
      <t>キカン</t>
    </rPh>
    <rPh sb="4" eb="5">
      <t>メイ</t>
    </rPh>
    <phoneticPr fontId="6"/>
  </si>
  <si>
    <t>銀行</t>
    <rPh sb="0" eb="2">
      <t>ギンコウ</t>
    </rPh>
    <phoneticPr fontId="6"/>
  </si>
  <si>
    <t>金庫</t>
    <rPh sb="0" eb="2">
      <t>キンコ</t>
    </rPh>
    <phoneticPr fontId="6"/>
  </si>
  <si>
    <t>本店</t>
    <rPh sb="0" eb="2">
      <t>ホンテン</t>
    </rPh>
    <phoneticPr fontId="6"/>
  </si>
  <si>
    <t>農協</t>
    <rPh sb="0" eb="2">
      <t>ノウキョウ</t>
    </rPh>
    <phoneticPr fontId="6"/>
  </si>
  <si>
    <t>支店</t>
    <rPh sb="0" eb="2">
      <t>シテン</t>
    </rPh>
    <phoneticPr fontId="6"/>
  </si>
  <si>
    <t>漁協</t>
    <rPh sb="0" eb="2">
      <t>ギョキョウ</t>
    </rPh>
    <phoneticPr fontId="6"/>
  </si>
  <si>
    <t>支所</t>
    <rPh sb="0" eb="2">
      <t>シショ</t>
    </rPh>
    <phoneticPr fontId="6"/>
  </si>
  <si>
    <t>信組</t>
    <rPh sb="0" eb="2">
      <t>シンソ</t>
    </rPh>
    <phoneticPr fontId="6"/>
  </si>
  <si>
    <t>預金種別</t>
    <rPh sb="0" eb="2">
      <t>ヨキン</t>
    </rPh>
    <rPh sb="2" eb="4">
      <t>シュベツ</t>
    </rPh>
    <phoneticPr fontId="6"/>
  </si>
  <si>
    <t>１　普通　　　２　当座　　　３　その他（　　　　　　　）</t>
    <rPh sb="2" eb="4">
      <t>フツウ</t>
    </rPh>
    <rPh sb="9" eb="11">
      <t>トウザ</t>
    </rPh>
    <rPh sb="18" eb="19">
      <t>タ</t>
    </rPh>
    <phoneticPr fontId="6"/>
  </si>
  <si>
    <t>口座番号</t>
    <rPh sb="0" eb="2">
      <t>コウザ</t>
    </rPh>
    <rPh sb="2" eb="4">
      <t>バンゴウ</t>
    </rPh>
    <phoneticPr fontId="6"/>
  </si>
  <si>
    <t>フリガナ</t>
    <phoneticPr fontId="6"/>
  </si>
  <si>
    <t>口座名義</t>
    <rPh sb="0" eb="2">
      <t>コウザ</t>
    </rPh>
    <rPh sb="2" eb="4">
      <t>メイギ</t>
    </rPh>
    <phoneticPr fontId="6"/>
  </si>
  <si>
    <t>※口座番号等が確認できる書類を添付すること。</t>
    <rPh sb="1" eb="3">
      <t>コウザ</t>
    </rPh>
    <rPh sb="3" eb="5">
      <t>バンゴウ</t>
    </rPh>
    <rPh sb="5" eb="6">
      <t>トウ</t>
    </rPh>
    <rPh sb="7" eb="9">
      <t>カクニン</t>
    </rPh>
    <rPh sb="12" eb="14">
      <t>ショルイ</t>
    </rPh>
    <rPh sb="15" eb="17">
      <t>テンプ</t>
    </rPh>
    <phoneticPr fontId="6"/>
  </si>
  <si>
    <t>令和</t>
    <rPh sb="0" eb="1">
      <t>レイ</t>
    </rPh>
    <rPh sb="1" eb="2">
      <t>ワ</t>
    </rPh>
    <phoneticPr fontId="1"/>
  </si>
  <si>
    <t>年度</t>
    <rPh sb="0" eb="2">
      <t>ネンド</t>
    </rPh>
    <phoneticPr fontId="1"/>
  </si>
  <si>
    <t>事業費</t>
    <phoneticPr fontId="6"/>
  </si>
  <si>
    <t>年</t>
    <rPh sb="0" eb="1">
      <t>ネン</t>
    </rPh>
    <phoneticPr fontId="1"/>
  </si>
  <si>
    <t>月</t>
    <rPh sb="0" eb="1">
      <t>ガツ</t>
    </rPh>
    <phoneticPr fontId="1"/>
  </si>
  <si>
    <t>日</t>
    <rPh sb="0" eb="1">
      <t>ヒ</t>
    </rPh>
    <phoneticPr fontId="1"/>
  </si>
  <si>
    <t>着手予定日</t>
    <rPh sb="0" eb="2">
      <t>チャクシュ</t>
    </rPh>
    <rPh sb="2" eb="5">
      <t>ヨテイビ</t>
    </rPh>
    <phoneticPr fontId="1"/>
  </si>
  <si>
    <t>完了予定日</t>
    <rPh sb="0" eb="2">
      <t>カンリョウ</t>
    </rPh>
    <rPh sb="2" eb="4">
      <t>ヨテイ</t>
    </rPh>
    <rPh sb="4" eb="5">
      <t>ビ</t>
    </rPh>
    <phoneticPr fontId="1"/>
  </si>
  <si>
    <t>台数</t>
    <rPh sb="0" eb="2">
      <t>ダイスウ</t>
    </rPh>
    <phoneticPr fontId="1"/>
  </si>
  <si>
    <t>補助金</t>
    <rPh sb="0" eb="3">
      <t>ホジョキン</t>
    </rPh>
    <phoneticPr fontId="14"/>
  </si>
  <si>
    <t>（A)</t>
    <phoneticPr fontId="14"/>
  </si>
  <si>
    <t>総計</t>
    <rPh sb="0" eb="2">
      <t>ソウケイ</t>
    </rPh>
    <phoneticPr fontId="1"/>
  </si>
  <si>
    <t>①</t>
    <phoneticPr fontId="1"/>
  </si>
  <si>
    <t>導入機械</t>
    <rPh sb="0" eb="2">
      <t>ドウニュウ</t>
    </rPh>
    <rPh sb="2" eb="4">
      <t>キカイ</t>
    </rPh>
    <phoneticPr fontId="1"/>
  </si>
  <si>
    <t>製</t>
    <rPh sb="0" eb="1">
      <t>セイ</t>
    </rPh>
    <phoneticPr fontId="1"/>
  </si>
  <si>
    <t>台</t>
    <rPh sb="0" eb="1">
      <t>ダイ</t>
    </rPh>
    <phoneticPr fontId="1"/>
  </si>
  <si>
    <t>【内訳】</t>
    <rPh sb="1" eb="3">
      <t>ウチワケ</t>
    </rPh>
    <phoneticPr fontId="1"/>
  </si>
  <si>
    <t>メーカ名</t>
    <rPh sb="3" eb="4">
      <t>メイ</t>
    </rPh>
    <phoneticPr fontId="1"/>
  </si>
  <si>
    <t>導入
機械</t>
    <rPh sb="0" eb="2">
      <t>ドウニュウ</t>
    </rPh>
    <rPh sb="3" eb="5">
      <t>キカイ</t>
    </rPh>
    <phoneticPr fontId="1"/>
  </si>
  <si>
    <t>商品名</t>
    <rPh sb="0" eb="3">
      <t>ショウヒンメイ</t>
    </rPh>
    <phoneticPr fontId="1"/>
  </si>
  <si>
    <t>規格＆台数</t>
    <rPh sb="0" eb="2">
      <t>キカク</t>
    </rPh>
    <rPh sb="3" eb="5">
      <t>ダイスウ</t>
    </rPh>
    <phoneticPr fontId="1"/>
  </si>
  <si>
    <t>②</t>
    <phoneticPr fontId="1"/>
  </si>
  <si>
    <t>③</t>
    <phoneticPr fontId="1"/>
  </si>
  <si>
    <t>購入状態</t>
    <rPh sb="0" eb="2">
      <t>コウニュウ</t>
    </rPh>
    <rPh sb="2" eb="4">
      <t>ジョウタイ</t>
    </rPh>
    <phoneticPr fontId="1"/>
  </si>
  <si>
    <t>新規購入</t>
    <rPh sb="0" eb="2">
      <t>シンキ</t>
    </rPh>
    <rPh sb="2" eb="4">
      <t>コウニュウ</t>
    </rPh>
    <phoneticPr fontId="1"/>
  </si>
  <si>
    <t>中古購入</t>
    <rPh sb="0" eb="2">
      <t>チュウコ</t>
    </rPh>
    <rPh sb="2" eb="4">
      <t>コウニュウ</t>
    </rPh>
    <phoneticPr fontId="1"/>
  </si>
  <si>
    <t>物件名
及び規格</t>
    <rPh sb="0" eb="2">
      <t>ブッケン</t>
    </rPh>
    <rPh sb="2" eb="3">
      <t>メイ</t>
    </rPh>
    <rPh sb="4" eb="5">
      <t>オヨ</t>
    </rPh>
    <rPh sb="6" eb="8">
      <t>キカク</t>
    </rPh>
    <phoneticPr fontId="1"/>
  </si>
  <si>
    <t>（購入条件）</t>
    <rPh sb="1" eb="3">
      <t>コウニュウ</t>
    </rPh>
    <rPh sb="3" eb="5">
      <t>ジョウケン</t>
    </rPh>
    <phoneticPr fontId="6"/>
  </si>
  <si>
    <t>事業費（税込）：A</t>
    <rPh sb="0" eb="3">
      <t>ジギョウヒ</t>
    </rPh>
    <rPh sb="4" eb="6">
      <t>ゼイコミ</t>
    </rPh>
    <phoneticPr fontId="1"/>
  </si>
  <si>
    <t>補助対象経費：B</t>
    <rPh sb="0" eb="2">
      <t>ホジョ</t>
    </rPh>
    <rPh sb="2" eb="4">
      <t>タイショウ</t>
    </rPh>
    <rPh sb="4" eb="6">
      <t>ケイヒ</t>
    </rPh>
    <phoneticPr fontId="1"/>
  </si>
  <si>
    <t>補助金額：C</t>
    <rPh sb="0" eb="2">
      <t>ホジョ</t>
    </rPh>
    <rPh sb="2" eb="4">
      <t>キンガク</t>
    </rPh>
    <phoneticPr fontId="1"/>
  </si>
  <si>
    <t>自己資金額：D</t>
    <rPh sb="0" eb="2">
      <t>ジコ</t>
    </rPh>
    <rPh sb="2" eb="4">
      <t>シキン</t>
    </rPh>
    <rPh sb="4" eb="5">
      <t>ガク</t>
    </rPh>
    <phoneticPr fontId="1"/>
  </si>
  <si>
    <t>完了予定⇒納品日</t>
    <rPh sb="0" eb="2">
      <t>カンリョウ</t>
    </rPh>
    <rPh sb="2" eb="4">
      <t>ヨテイ</t>
    </rPh>
    <rPh sb="5" eb="7">
      <t>ノウヒン</t>
    </rPh>
    <rPh sb="7" eb="8">
      <t>ビ</t>
    </rPh>
    <phoneticPr fontId="1"/>
  </si>
  <si>
    <t>契約予定⇒契約日</t>
    <rPh sb="0" eb="2">
      <t>ケイヤク</t>
    </rPh>
    <rPh sb="2" eb="4">
      <t>ヨテイ</t>
    </rPh>
    <rPh sb="5" eb="7">
      <t>ケイヤク</t>
    </rPh>
    <rPh sb="7" eb="8">
      <t>ビ</t>
    </rPh>
    <phoneticPr fontId="1"/>
  </si>
  <si>
    <t>⇒</t>
    <phoneticPr fontId="1"/>
  </si>
  <si>
    <t>←導入機械のうち、一番早い日</t>
    <rPh sb="1" eb="3">
      <t>ドウニュウ</t>
    </rPh>
    <rPh sb="3" eb="5">
      <t>キカイ</t>
    </rPh>
    <rPh sb="9" eb="11">
      <t>イチバン</t>
    </rPh>
    <rPh sb="11" eb="12">
      <t>ハヤ</t>
    </rPh>
    <rPh sb="13" eb="14">
      <t>ヒ</t>
    </rPh>
    <phoneticPr fontId="1"/>
  </si>
  <si>
    <t>←導入機械のうち、一番遅い日</t>
    <rPh sb="1" eb="3">
      <t>ドウニュウ</t>
    </rPh>
    <rPh sb="3" eb="5">
      <t>キカイ</t>
    </rPh>
    <rPh sb="9" eb="11">
      <t>イチバン</t>
    </rPh>
    <rPh sb="11" eb="12">
      <t>オソ</t>
    </rPh>
    <rPh sb="13" eb="14">
      <t>ヒ</t>
    </rPh>
    <phoneticPr fontId="1"/>
  </si>
  <si>
    <t>上限額</t>
    <rPh sb="0" eb="3">
      <t>ジョウゲンガク</t>
    </rPh>
    <phoneticPr fontId="1"/>
  </si>
  <si>
    <t>円</t>
    <rPh sb="0" eb="1">
      <t>エン</t>
    </rPh>
    <phoneticPr fontId="1"/>
  </si>
  <si>
    <t>(A)+(B)</t>
    <phoneticPr fontId="14"/>
  </si>
  <si>
    <t>（B)</t>
    <phoneticPr fontId="1"/>
  </si>
  <si>
    <t>（１）事業費明細</t>
    <rPh sb="3" eb="6">
      <t>ジギョウヒ</t>
    </rPh>
    <rPh sb="6" eb="8">
      <t>メイサイ</t>
    </rPh>
    <phoneticPr fontId="6"/>
  </si>
  <si>
    <t>事業の目的</t>
    <rPh sb="0" eb="2">
      <t>ジギョウ</t>
    </rPh>
    <rPh sb="3" eb="5">
      <t>モクテキ</t>
    </rPh>
    <phoneticPr fontId="1"/>
  </si>
  <si>
    <t>例）
フォワーダを導入することで生産体制を整備し、素材生産量を増大させる。</t>
    <rPh sb="0" eb="1">
      <t>レイ</t>
    </rPh>
    <rPh sb="9" eb="11">
      <t>ドウニュウ</t>
    </rPh>
    <rPh sb="16" eb="18">
      <t>セイサン</t>
    </rPh>
    <rPh sb="18" eb="20">
      <t>タイセイ</t>
    </rPh>
    <rPh sb="21" eb="23">
      <t>セイビ</t>
    </rPh>
    <rPh sb="25" eb="27">
      <t>ソザイ</t>
    </rPh>
    <rPh sb="27" eb="29">
      <t>セイサン</t>
    </rPh>
    <rPh sb="29" eb="30">
      <t>リョウ</t>
    </rPh>
    <rPh sb="31" eb="33">
      <t>ゾウダイ</t>
    </rPh>
    <phoneticPr fontId="1"/>
  </si>
  <si>
    <t>区分</t>
    <rPh sb="0" eb="2">
      <t>クブン</t>
    </rPh>
    <phoneticPr fontId="6"/>
  </si>
  <si>
    <t>過去3年実績</t>
    <rPh sb="0" eb="2">
      <t>カコ</t>
    </rPh>
    <rPh sb="3" eb="4">
      <t>ネン</t>
    </rPh>
    <rPh sb="4" eb="6">
      <t>ジッセキ</t>
    </rPh>
    <phoneticPr fontId="6"/>
  </si>
  <si>
    <t>計　　画</t>
    <rPh sb="0" eb="1">
      <t>ケイ</t>
    </rPh>
    <rPh sb="3" eb="4">
      <t>ガ</t>
    </rPh>
    <phoneticPr fontId="6"/>
  </si>
  <si>
    <t>平成28年度</t>
    <rPh sb="0" eb="2">
      <t>ヘイセイ</t>
    </rPh>
    <rPh sb="4" eb="6">
      <t>ネンド</t>
    </rPh>
    <phoneticPr fontId="6"/>
  </si>
  <si>
    <t>平成29年度</t>
    <rPh sb="0" eb="2">
      <t>ヘイセイ</t>
    </rPh>
    <rPh sb="4" eb="6">
      <t>ネンド</t>
    </rPh>
    <phoneticPr fontId="6"/>
  </si>
  <si>
    <t>平成30年度</t>
    <rPh sb="0" eb="2">
      <t>ヘイセイ</t>
    </rPh>
    <rPh sb="4" eb="6">
      <t>ネンド</t>
    </rPh>
    <phoneticPr fontId="6"/>
  </si>
  <si>
    <t>平均</t>
    <rPh sb="0" eb="2">
      <t>ヘイキン</t>
    </rPh>
    <phoneticPr fontId="6"/>
  </si>
  <si>
    <t>令和2年度</t>
    <rPh sb="0" eb="1">
      <t>レイ</t>
    </rPh>
    <rPh sb="1" eb="2">
      <t>ワ</t>
    </rPh>
    <rPh sb="3" eb="5">
      <t>ネンド</t>
    </rPh>
    <phoneticPr fontId="6"/>
  </si>
  <si>
    <t>令和3年度</t>
    <rPh sb="0" eb="1">
      <t>レイ</t>
    </rPh>
    <rPh sb="1" eb="2">
      <t>ワ</t>
    </rPh>
    <rPh sb="3" eb="5">
      <t>ネンド</t>
    </rPh>
    <phoneticPr fontId="6"/>
  </si>
  <si>
    <t>令和4年度</t>
    <rPh sb="0" eb="1">
      <t>レイ</t>
    </rPh>
    <rPh sb="1" eb="2">
      <t>ワ</t>
    </rPh>
    <rPh sb="3" eb="5">
      <t>ネンド</t>
    </rPh>
    <phoneticPr fontId="6"/>
  </si>
  <si>
    <t>計</t>
    <rPh sb="0" eb="1">
      <t>ケイ</t>
    </rPh>
    <phoneticPr fontId="6"/>
  </si>
  <si>
    <t>２．収支計画</t>
    <rPh sb="2" eb="4">
      <t>シュウシ</t>
    </rPh>
    <rPh sb="4" eb="6">
      <t>ケイカク</t>
    </rPh>
    <phoneticPr fontId="6"/>
  </si>
  <si>
    <t>区　分</t>
    <rPh sb="0" eb="1">
      <t>ク</t>
    </rPh>
    <rPh sb="2" eb="3">
      <t>ブン</t>
    </rPh>
    <phoneticPr fontId="6"/>
  </si>
  <si>
    <t>収入</t>
    <rPh sb="0" eb="2">
      <t>シュウニュウ</t>
    </rPh>
    <phoneticPr fontId="6"/>
  </si>
  <si>
    <t>売上高</t>
    <rPh sb="0" eb="3">
      <t>ウリアゲダカ</t>
    </rPh>
    <phoneticPr fontId="6"/>
  </si>
  <si>
    <t>営業外収益</t>
    <rPh sb="0" eb="3">
      <t>エイギョウガイ</t>
    </rPh>
    <rPh sb="3" eb="5">
      <t>シュウエキ</t>
    </rPh>
    <phoneticPr fontId="6"/>
  </si>
  <si>
    <t>特別利益</t>
    <rPh sb="0" eb="2">
      <t>トクベツ</t>
    </rPh>
    <rPh sb="2" eb="4">
      <t>リエキ</t>
    </rPh>
    <phoneticPr fontId="6"/>
  </si>
  <si>
    <t>計（千円）</t>
    <rPh sb="0" eb="1">
      <t>ケイ</t>
    </rPh>
    <rPh sb="2" eb="4">
      <t>センエン</t>
    </rPh>
    <phoneticPr fontId="6"/>
  </si>
  <si>
    <r>
      <t>平均単価（円/ｍ</t>
    </r>
    <r>
      <rPr>
        <vertAlign val="superscript"/>
        <sz val="11"/>
        <color indexed="8"/>
        <rFont val="ＭＳ Ｐ明朝"/>
        <family val="1"/>
        <charset val="128"/>
      </rPr>
      <t>3</t>
    </r>
    <r>
      <rPr>
        <sz val="11"/>
        <color indexed="8"/>
        <rFont val="ＭＳ Ｐ明朝"/>
        <family val="1"/>
        <charset val="128"/>
      </rPr>
      <t>）</t>
    </r>
    <rPh sb="0" eb="2">
      <t>ヘイキン</t>
    </rPh>
    <rPh sb="2" eb="4">
      <t>タンカ</t>
    </rPh>
    <rPh sb="5" eb="6">
      <t>エン</t>
    </rPh>
    <phoneticPr fontId="6"/>
  </si>
  <si>
    <t>支出</t>
    <rPh sb="0" eb="2">
      <t>シシュツ</t>
    </rPh>
    <phoneticPr fontId="6"/>
  </si>
  <si>
    <t>労務費</t>
    <rPh sb="0" eb="3">
      <t>ロウムヒ</t>
    </rPh>
    <phoneticPr fontId="6"/>
  </si>
  <si>
    <t>機械経費</t>
    <rPh sb="0" eb="2">
      <t>キカイ</t>
    </rPh>
    <rPh sb="2" eb="4">
      <t>ケイヒ</t>
    </rPh>
    <phoneticPr fontId="6"/>
  </si>
  <si>
    <t>資材費</t>
    <rPh sb="0" eb="2">
      <t>シザイ</t>
    </rPh>
    <rPh sb="2" eb="3">
      <t>ヒ</t>
    </rPh>
    <phoneticPr fontId="6"/>
  </si>
  <si>
    <t>維持経費</t>
    <rPh sb="0" eb="2">
      <t>イジ</t>
    </rPh>
    <rPh sb="2" eb="4">
      <t>ケイヒ</t>
    </rPh>
    <phoneticPr fontId="6"/>
  </si>
  <si>
    <t>営業外費用</t>
    <rPh sb="0" eb="3">
      <t>エイギョウガイ</t>
    </rPh>
    <rPh sb="3" eb="5">
      <t>ヒヨウ</t>
    </rPh>
    <phoneticPr fontId="6"/>
  </si>
  <si>
    <t>特別損失</t>
    <rPh sb="0" eb="2">
      <t>トクベツ</t>
    </rPh>
    <rPh sb="2" eb="4">
      <t>ソンシツ</t>
    </rPh>
    <phoneticPr fontId="6"/>
  </si>
  <si>
    <t>事業税等</t>
    <rPh sb="0" eb="3">
      <t>ジギョウゼイ</t>
    </rPh>
    <rPh sb="3" eb="4">
      <t>トウ</t>
    </rPh>
    <phoneticPr fontId="6"/>
  </si>
  <si>
    <t>損        益</t>
    <rPh sb="0" eb="1">
      <t>ソン</t>
    </rPh>
    <rPh sb="9" eb="10">
      <t>エキ</t>
    </rPh>
    <phoneticPr fontId="6"/>
  </si>
  <si>
    <t>（単位：千円）</t>
    <phoneticPr fontId="6"/>
  </si>
  <si>
    <t>素材生産量</t>
    <rPh sb="0" eb="2">
      <t>ソザイ</t>
    </rPh>
    <rPh sb="2" eb="4">
      <t>セイサン</t>
    </rPh>
    <rPh sb="4" eb="5">
      <t>リョウ</t>
    </rPh>
    <phoneticPr fontId="6"/>
  </si>
  <si>
    <t>素材生産及び収支の計画</t>
    <rPh sb="0" eb="2">
      <t>ソザイ</t>
    </rPh>
    <rPh sb="2" eb="4">
      <t>セイサン</t>
    </rPh>
    <rPh sb="4" eb="5">
      <t>オヨ</t>
    </rPh>
    <rPh sb="6" eb="8">
      <t>シュウシ</t>
    </rPh>
    <rPh sb="9" eb="11">
      <t>ケイカク</t>
    </rPh>
    <phoneticPr fontId="6"/>
  </si>
  <si>
    <t>合　　計</t>
    <rPh sb="0" eb="1">
      <t>ア</t>
    </rPh>
    <rPh sb="3" eb="4">
      <t>ケイ</t>
    </rPh>
    <phoneticPr fontId="1"/>
  </si>
  <si>
    <t>延岡市補助金</t>
    <rPh sb="0" eb="3">
      <t>ノベオカシ</t>
    </rPh>
    <rPh sb="3" eb="6">
      <t>ホジョキン</t>
    </rPh>
    <phoneticPr fontId="1"/>
  </si>
  <si>
    <t>（２）事業完了（予定）年月日</t>
    <rPh sb="3" eb="5">
      <t>ジギョウ</t>
    </rPh>
    <rPh sb="5" eb="7">
      <t>カンリョウ</t>
    </rPh>
    <rPh sb="8" eb="10">
      <t>ヨテイ</t>
    </rPh>
    <rPh sb="11" eb="14">
      <t>ネンガッピ</t>
    </rPh>
    <phoneticPr fontId="6"/>
  </si>
  <si>
    <t>（借入先）</t>
    <rPh sb="1" eb="3">
      <t>カリイレ</t>
    </rPh>
    <rPh sb="3" eb="4">
      <t>サキ</t>
    </rPh>
    <phoneticPr fontId="1"/>
  </si>
  <si>
    <t>その他</t>
    <rPh sb="2" eb="3">
      <t>タ</t>
    </rPh>
    <phoneticPr fontId="1"/>
  </si>
  <si>
    <t>住所</t>
    <rPh sb="0" eb="2">
      <t>ジュウショ</t>
    </rPh>
    <phoneticPr fontId="1"/>
  </si>
  <si>
    <t>氏名</t>
    <rPh sb="0" eb="2">
      <t>シメイ</t>
    </rPh>
    <phoneticPr fontId="1"/>
  </si>
  <si>
    <t>着手日</t>
    <rPh sb="0" eb="2">
      <t>チャクシュ</t>
    </rPh>
    <rPh sb="2" eb="3">
      <t>ビ</t>
    </rPh>
    <phoneticPr fontId="1"/>
  </si>
  <si>
    <t>←導入機械のうち、一番遅い納品日</t>
    <rPh sb="1" eb="3">
      <t>ドウニュウ</t>
    </rPh>
    <rPh sb="3" eb="5">
      <t>キカイ</t>
    </rPh>
    <rPh sb="9" eb="11">
      <t>イチバン</t>
    </rPh>
    <rPh sb="11" eb="12">
      <t>オソ</t>
    </rPh>
    <rPh sb="13" eb="15">
      <t>ノウヒン</t>
    </rPh>
    <rPh sb="15" eb="16">
      <t>ヒ</t>
    </rPh>
    <phoneticPr fontId="1"/>
  </si>
  <si>
    <t>住所</t>
    <rPh sb="0" eb="2">
      <t>ジュウショ</t>
    </rPh>
    <phoneticPr fontId="1"/>
  </si>
  <si>
    <t>会社名</t>
    <rPh sb="0" eb="3">
      <t>カイシャメイ</t>
    </rPh>
    <phoneticPr fontId="1"/>
  </si>
  <si>
    <t>見積金額</t>
    <rPh sb="0" eb="2">
      <t>ミツモリ</t>
    </rPh>
    <rPh sb="2" eb="4">
      <t>キンガク</t>
    </rPh>
    <phoneticPr fontId="1"/>
  </si>
  <si>
    <t>契約相手</t>
    <rPh sb="0" eb="2">
      <t>ケイヤク</t>
    </rPh>
    <rPh sb="2" eb="4">
      <t>アイテ</t>
    </rPh>
    <phoneticPr fontId="1"/>
  </si>
  <si>
    <t>役職</t>
    <rPh sb="0" eb="2">
      <t>ヤクショク</t>
    </rPh>
    <phoneticPr fontId="1"/>
  </si>
  <si>
    <t>代表者氏名</t>
    <rPh sb="0" eb="3">
      <t>ダイヒョウシャ</t>
    </rPh>
    <rPh sb="3" eb="5">
      <t>シメイ</t>
    </rPh>
    <phoneticPr fontId="1"/>
  </si>
  <si>
    <t>【見積】</t>
    <rPh sb="1" eb="3">
      <t>ミツモリ</t>
    </rPh>
    <phoneticPr fontId="1"/>
  </si>
  <si>
    <t>見積日</t>
    <rPh sb="0" eb="2">
      <t>ミツモリ</t>
    </rPh>
    <rPh sb="2" eb="3">
      <t>ビ</t>
    </rPh>
    <phoneticPr fontId="1"/>
  </si>
  <si>
    <t>支払完了年月日</t>
    <rPh sb="0" eb="2">
      <t>シハライ</t>
    </rPh>
    <rPh sb="2" eb="4">
      <t>カンリョウ</t>
    </rPh>
    <rPh sb="4" eb="7">
      <t>ネンガッピ</t>
    </rPh>
    <phoneticPr fontId="1"/>
  </si>
  <si>
    <t>←契約相手へ支払が完了した日</t>
    <rPh sb="1" eb="3">
      <t>ケイヤク</t>
    </rPh>
    <rPh sb="3" eb="5">
      <t>アイテ</t>
    </rPh>
    <rPh sb="6" eb="8">
      <t>シハライ</t>
    </rPh>
    <rPh sb="9" eb="11">
      <t>カンリョウ</t>
    </rPh>
    <rPh sb="13" eb="14">
      <t>ヒ</t>
    </rPh>
    <phoneticPr fontId="1"/>
  </si>
  <si>
    <t>　直接入力してください。</t>
    <rPh sb="1" eb="3">
      <t>チョクセツ</t>
    </rPh>
    <rPh sb="3" eb="5">
      <t>ニュウリョク</t>
    </rPh>
    <phoneticPr fontId="1"/>
  </si>
  <si>
    <t>※１</t>
    <phoneticPr fontId="1"/>
  </si>
  <si>
    <t>請求書は口座情報はこのページから反映していません。</t>
    <rPh sb="0" eb="3">
      <t>セイキュウショ</t>
    </rPh>
    <rPh sb="4" eb="6">
      <t>コウザ</t>
    </rPh>
    <rPh sb="6" eb="8">
      <t>ジョウホウ</t>
    </rPh>
    <rPh sb="16" eb="18">
      <t>ハンエイ</t>
    </rPh>
    <phoneticPr fontId="1"/>
  </si>
  <si>
    <t>※３</t>
    <phoneticPr fontId="1"/>
  </si>
  <si>
    <t>※２</t>
    <phoneticPr fontId="1"/>
  </si>
  <si>
    <t>備考</t>
    <rPh sb="0" eb="2">
      <t>ビコウ</t>
    </rPh>
    <phoneticPr fontId="6"/>
  </si>
  <si>
    <t>役員報酬</t>
    <rPh sb="0" eb="2">
      <t>ヤクイン</t>
    </rPh>
    <rPh sb="2" eb="4">
      <t>ホウシュウ</t>
    </rPh>
    <phoneticPr fontId="6"/>
  </si>
  <si>
    <t>給料手当</t>
    <rPh sb="0" eb="2">
      <t>キュウリョウ</t>
    </rPh>
    <rPh sb="2" eb="4">
      <t>テアテ</t>
    </rPh>
    <phoneticPr fontId="6"/>
  </si>
  <si>
    <t>賞与</t>
    <rPh sb="0" eb="2">
      <t>ショウヨ</t>
    </rPh>
    <phoneticPr fontId="6"/>
  </si>
  <si>
    <t>退職金</t>
    <rPh sb="0" eb="3">
      <t>タイショクキン</t>
    </rPh>
    <phoneticPr fontId="6"/>
  </si>
  <si>
    <t>雑給</t>
    <rPh sb="0" eb="2">
      <t>ザッキュウ</t>
    </rPh>
    <phoneticPr fontId="6"/>
  </si>
  <si>
    <t>法定福利費</t>
    <rPh sb="0" eb="2">
      <t>ホウテイ</t>
    </rPh>
    <rPh sb="2" eb="4">
      <t>フクリ</t>
    </rPh>
    <rPh sb="4" eb="5">
      <t>ヒ</t>
    </rPh>
    <phoneticPr fontId="6"/>
  </si>
  <si>
    <t>厚生費</t>
    <rPh sb="0" eb="3">
      <t>コウセイヒ</t>
    </rPh>
    <phoneticPr fontId="6"/>
  </si>
  <si>
    <t>小計</t>
    <rPh sb="0" eb="2">
      <t>ショウケイ</t>
    </rPh>
    <phoneticPr fontId="6"/>
  </si>
  <si>
    <t>減価償却費</t>
    <rPh sb="0" eb="2">
      <t>ゲンカ</t>
    </rPh>
    <rPh sb="2" eb="4">
      <t>ショウキャク</t>
    </rPh>
    <rPh sb="4" eb="5">
      <t>ヒ</t>
    </rPh>
    <phoneticPr fontId="6"/>
  </si>
  <si>
    <t>資材経費</t>
    <rPh sb="0" eb="2">
      <t>シザイ</t>
    </rPh>
    <rPh sb="2" eb="4">
      <t>ケイヒ</t>
    </rPh>
    <phoneticPr fontId="6"/>
  </si>
  <si>
    <t>運賃</t>
    <rPh sb="0" eb="2">
      <t>ウンチン</t>
    </rPh>
    <phoneticPr fontId="6"/>
  </si>
  <si>
    <t>消耗品費</t>
    <rPh sb="0" eb="2">
      <t>ショウモウ</t>
    </rPh>
    <rPh sb="2" eb="3">
      <t>ヒン</t>
    </rPh>
    <rPh sb="3" eb="4">
      <t>ヒ</t>
    </rPh>
    <phoneticPr fontId="6"/>
  </si>
  <si>
    <t>旅費交通費</t>
    <rPh sb="0" eb="2">
      <t>リョヒ</t>
    </rPh>
    <rPh sb="2" eb="4">
      <t>コウツウ</t>
    </rPh>
    <rPh sb="4" eb="5">
      <t>ヒ</t>
    </rPh>
    <phoneticPr fontId="6"/>
  </si>
  <si>
    <t>保険料</t>
    <rPh sb="0" eb="3">
      <t>ホケンリョウ</t>
    </rPh>
    <phoneticPr fontId="6"/>
  </si>
  <si>
    <t>通信費</t>
    <rPh sb="0" eb="3">
      <t>ツウシンヒ</t>
    </rPh>
    <phoneticPr fontId="6"/>
  </si>
  <si>
    <t>車輛費</t>
    <rPh sb="0" eb="2">
      <t>シャリョウ</t>
    </rPh>
    <rPh sb="2" eb="3">
      <t>ヒ</t>
    </rPh>
    <phoneticPr fontId="6"/>
  </si>
  <si>
    <t>外注費</t>
    <rPh sb="0" eb="2">
      <t>ガイチュウ</t>
    </rPh>
    <rPh sb="2" eb="3">
      <t>ヒ</t>
    </rPh>
    <phoneticPr fontId="6"/>
  </si>
  <si>
    <t>材料費</t>
    <rPh sb="0" eb="2">
      <t>ザイリョウ</t>
    </rPh>
    <rPh sb="2" eb="3">
      <t>ヒ</t>
    </rPh>
    <phoneticPr fontId="6"/>
  </si>
  <si>
    <t>広告宣伝費</t>
    <rPh sb="0" eb="2">
      <t>コウコク</t>
    </rPh>
    <rPh sb="2" eb="5">
      <t>センデンヒ</t>
    </rPh>
    <phoneticPr fontId="6"/>
  </si>
  <si>
    <t>地代家賃</t>
    <rPh sb="0" eb="2">
      <t>チダイ</t>
    </rPh>
    <rPh sb="2" eb="4">
      <t>ヤチン</t>
    </rPh>
    <phoneticPr fontId="6"/>
  </si>
  <si>
    <t>賃借料</t>
    <rPh sb="0" eb="3">
      <t>チンシャクリョウ</t>
    </rPh>
    <phoneticPr fontId="6"/>
  </si>
  <si>
    <t>修繕費</t>
    <rPh sb="0" eb="3">
      <t>シュウゼンヒ</t>
    </rPh>
    <phoneticPr fontId="6"/>
  </si>
  <si>
    <t>事務用品費</t>
    <rPh sb="0" eb="2">
      <t>ジム</t>
    </rPh>
    <rPh sb="2" eb="4">
      <t>ヨウヒン</t>
    </rPh>
    <rPh sb="4" eb="5">
      <t>ヒ</t>
    </rPh>
    <phoneticPr fontId="6"/>
  </si>
  <si>
    <t>水道光熱費</t>
    <rPh sb="0" eb="2">
      <t>スイドウ</t>
    </rPh>
    <rPh sb="2" eb="5">
      <t>コウネツヒ</t>
    </rPh>
    <phoneticPr fontId="6"/>
  </si>
  <si>
    <t>支払手数料</t>
    <rPh sb="0" eb="2">
      <t>シハライ</t>
    </rPh>
    <rPh sb="2" eb="5">
      <t>テスウリョウ</t>
    </rPh>
    <phoneticPr fontId="6"/>
  </si>
  <si>
    <t>租税公課</t>
    <rPh sb="0" eb="2">
      <t>ソゼイ</t>
    </rPh>
    <rPh sb="2" eb="4">
      <t>コウカ</t>
    </rPh>
    <phoneticPr fontId="6"/>
  </si>
  <si>
    <t>交際費</t>
    <rPh sb="0" eb="2">
      <t>コウサイ</t>
    </rPh>
    <phoneticPr fontId="6"/>
  </si>
  <si>
    <t>諸会費</t>
    <rPh sb="0" eb="3">
      <t>ショカイヒ</t>
    </rPh>
    <phoneticPr fontId="6"/>
  </si>
  <si>
    <t>新聞図書費</t>
    <rPh sb="0" eb="2">
      <t>シンブン</t>
    </rPh>
    <rPh sb="2" eb="5">
      <t>トショヒ</t>
    </rPh>
    <phoneticPr fontId="6"/>
  </si>
  <si>
    <t>顧問料</t>
    <rPh sb="0" eb="2">
      <t>コモン</t>
    </rPh>
    <rPh sb="2" eb="3">
      <t>リョウ</t>
    </rPh>
    <phoneticPr fontId="6"/>
  </si>
  <si>
    <t>会議費</t>
    <rPh sb="0" eb="3">
      <t>カイギヒ</t>
    </rPh>
    <phoneticPr fontId="6"/>
  </si>
  <si>
    <t>寄付金</t>
    <rPh sb="0" eb="3">
      <t>キフキン</t>
    </rPh>
    <phoneticPr fontId="6"/>
  </si>
  <si>
    <t>貸倒引当金繰入額</t>
    <rPh sb="0" eb="1">
      <t>カシ</t>
    </rPh>
    <rPh sb="1" eb="2">
      <t>タオ</t>
    </rPh>
    <rPh sb="2" eb="5">
      <t>ヒキアテキン</t>
    </rPh>
    <rPh sb="5" eb="7">
      <t>クリイレ</t>
    </rPh>
    <rPh sb="7" eb="8">
      <t>ガク</t>
    </rPh>
    <phoneticPr fontId="6"/>
  </si>
  <si>
    <t>雑費</t>
    <rPh sb="0" eb="2">
      <t>ザッピ</t>
    </rPh>
    <phoneticPr fontId="6"/>
  </si>
  <si>
    <t>合計</t>
    <rPh sb="0" eb="2">
      <t>ゴウケイ</t>
    </rPh>
    <phoneticPr fontId="6"/>
  </si>
  <si>
    <t>売上高</t>
    <rPh sb="0" eb="2">
      <t>ウリアゲ</t>
    </rPh>
    <rPh sb="2" eb="3">
      <t>ダカ</t>
    </rPh>
    <phoneticPr fontId="6"/>
  </si>
  <si>
    <t>売上原価</t>
    <rPh sb="0" eb="2">
      <t>ウリアゲ</t>
    </rPh>
    <rPh sb="2" eb="4">
      <t>ゲンカ</t>
    </rPh>
    <phoneticPr fontId="6"/>
  </si>
  <si>
    <t>一般管理費</t>
    <rPh sb="0" eb="2">
      <t>イッパン</t>
    </rPh>
    <rPh sb="2" eb="5">
      <t>カンリヒ</t>
    </rPh>
    <phoneticPr fontId="6"/>
  </si>
  <si>
    <t>平成２８～３０年度支出実績内訳</t>
    <rPh sb="0" eb="2">
      <t>ヘイセイ</t>
    </rPh>
    <rPh sb="7" eb="9">
      <t>ネンド</t>
    </rPh>
    <rPh sb="9" eb="11">
      <t>シシュツ</t>
    </rPh>
    <rPh sb="11" eb="13">
      <t>ジッセキ</t>
    </rPh>
    <rPh sb="13" eb="15">
      <t>ウチワケ</t>
    </rPh>
    <phoneticPr fontId="6"/>
  </si>
  <si>
    <t>最終収益</t>
    <rPh sb="0" eb="2">
      <t>サイシュウ</t>
    </rPh>
    <rPh sb="2" eb="4">
      <t>シュウエキ</t>
    </rPh>
    <phoneticPr fontId="6"/>
  </si>
  <si>
    <t>「素材生産及び収支の計画」の素材生産量と計画は直接入力してください。</t>
    <rPh sb="1" eb="3">
      <t>ソザイ</t>
    </rPh>
    <rPh sb="3" eb="5">
      <t>セイサン</t>
    </rPh>
    <rPh sb="5" eb="6">
      <t>オヨ</t>
    </rPh>
    <rPh sb="7" eb="9">
      <t>シュウシ</t>
    </rPh>
    <rPh sb="10" eb="12">
      <t>ケイカク</t>
    </rPh>
    <rPh sb="14" eb="16">
      <t>ソザイ</t>
    </rPh>
    <rPh sb="16" eb="18">
      <t>セイサン</t>
    </rPh>
    <rPh sb="18" eb="19">
      <t>リョウ</t>
    </rPh>
    <rPh sb="20" eb="22">
      <t>ケイカク</t>
    </rPh>
    <rPh sb="23" eb="25">
      <t>チョクセツ</t>
    </rPh>
    <rPh sb="25" eb="27">
      <t>ニュウリョク</t>
    </rPh>
    <rPh sb="26" eb="27">
      <t>チカラ</t>
    </rPh>
    <phoneticPr fontId="1"/>
  </si>
  <si>
    <t>「素材生産及び収支の計画」の３ヶ年の収支実績は「収支実績」の入力でも可能です。</t>
    <rPh sb="1" eb="3">
      <t>ソザイ</t>
    </rPh>
    <rPh sb="3" eb="5">
      <t>セイサン</t>
    </rPh>
    <rPh sb="5" eb="6">
      <t>オヨ</t>
    </rPh>
    <rPh sb="7" eb="9">
      <t>シュウシ</t>
    </rPh>
    <rPh sb="10" eb="12">
      <t>ケイカク</t>
    </rPh>
    <rPh sb="16" eb="17">
      <t>ネン</t>
    </rPh>
    <rPh sb="18" eb="20">
      <t>シュウシ</t>
    </rPh>
    <rPh sb="20" eb="22">
      <t>ジッセキ</t>
    </rPh>
    <rPh sb="24" eb="26">
      <t>シュウシ</t>
    </rPh>
    <rPh sb="26" eb="28">
      <t>ジッセキ</t>
    </rPh>
    <rPh sb="30" eb="32">
      <t>ニュウリョク</t>
    </rPh>
    <rPh sb="34" eb="36">
      <t>カノウ</t>
    </rPh>
    <phoneticPr fontId="1"/>
  </si>
  <si>
    <t>％</t>
    <phoneticPr fontId="1"/>
  </si>
  <si>
    <t>（うち市内生産量）</t>
    <rPh sb="3" eb="5">
      <t>シナイ</t>
    </rPh>
    <rPh sb="5" eb="7">
      <t>セイサン</t>
    </rPh>
    <rPh sb="7" eb="8">
      <t>リョウ</t>
    </rPh>
    <phoneticPr fontId="6"/>
  </si>
  <si>
    <r>
      <t>生産量（㎥</t>
    </r>
    <r>
      <rPr>
        <sz val="11"/>
        <color indexed="8"/>
        <rFont val="ＭＳ Ｐ明朝"/>
        <family val="1"/>
        <charset val="128"/>
      </rPr>
      <t>）</t>
    </r>
    <rPh sb="0" eb="2">
      <t>セイサン</t>
    </rPh>
    <rPh sb="2" eb="3">
      <t>リョウ</t>
    </rPh>
    <phoneticPr fontId="6"/>
  </si>
  <si>
    <t>交付決定日</t>
    <rPh sb="0" eb="2">
      <t>コウフ</t>
    </rPh>
    <rPh sb="2" eb="4">
      <t>ケッテイ</t>
    </rPh>
    <rPh sb="4" eb="5">
      <t>ビ</t>
    </rPh>
    <phoneticPr fontId="1"/>
  </si>
  <si>
    <t>延林第</t>
    <rPh sb="0" eb="1">
      <t>ノベ</t>
    </rPh>
    <rPh sb="1" eb="2">
      <t>リン</t>
    </rPh>
    <rPh sb="2" eb="3">
      <t>ダイ</t>
    </rPh>
    <phoneticPr fontId="1"/>
  </si>
  <si>
    <t>号</t>
    <rPh sb="0" eb="1">
      <t>ゴウ</t>
    </rPh>
    <phoneticPr fontId="1"/>
  </si>
  <si>
    <t>←補助金交付決定通知書の日付と番号</t>
    <rPh sb="1" eb="4">
      <t>ホジョキン</t>
    </rPh>
    <rPh sb="4" eb="6">
      <t>コウフ</t>
    </rPh>
    <rPh sb="6" eb="8">
      <t>ケッテイ</t>
    </rPh>
    <rPh sb="8" eb="11">
      <t>ツウチショ</t>
    </rPh>
    <rPh sb="12" eb="13">
      <t>ヒ</t>
    </rPh>
    <rPh sb="13" eb="14">
      <t>ツ</t>
    </rPh>
    <rPh sb="15" eb="17">
      <t>バンゴウ</t>
    </rPh>
    <phoneticPr fontId="1"/>
  </si>
  <si>
    <t>□直近３年間の素材生産量が分かる資料（市場の出荷証明等）</t>
  </si>
  <si>
    <t>□直近３年間の収入が分かる資料（決算報告書、納税書類）</t>
  </si>
  <si>
    <r>
      <t xml:space="preserve">□市税等完納証明書（市納税課で交付 </t>
    </r>
    <r>
      <rPr>
        <sz val="9"/>
        <color rgb="FF000000"/>
        <rFont val="Calibri"/>
        <family val="2"/>
      </rPr>
      <t>300</t>
    </r>
    <r>
      <rPr>
        <sz val="9"/>
        <color rgb="FF000000"/>
        <rFont val="ＭＳ Ｐゴシック"/>
        <family val="3"/>
        <charset val="128"/>
        <scheme val="minor"/>
      </rPr>
      <t>円）</t>
    </r>
  </si>
  <si>
    <t>□導入機械のパンフ等</t>
  </si>
  <si>
    <t>□見積書の写し</t>
  </si>
  <si>
    <r>
      <t>□契約書</t>
    </r>
    <r>
      <rPr>
        <sz val="9"/>
        <color rgb="FF000000"/>
        <rFont val="Calibri"/>
        <family val="2"/>
      </rPr>
      <t>or</t>
    </r>
    <r>
      <rPr>
        <sz val="9"/>
        <color rgb="FF000000"/>
        <rFont val="ＭＳ Ｐゴシック"/>
        <family val="3"/>
        <charset val="128"/>
        <scheme val="minor"/>
      </rPr>
      <t>発注書の写し</t>
    </r>
  </si>
  <si>
    <t>□納品書の写し</t>
  </si>
  <si>
    <t>□請求書の写し</t>
  </si>
  <si>
    <t>□領収書の写し（ネットバンキング手続の場合は支払が分かるもの）</t>
  </si>
  <si>
    <t>□実績報告書（規則様式第　　号）</t>
  </si>
  <si>
    <t>□通帳の写し</t>
  </si>
  <si>
    <t>□請求書（規則様式第　号）</t>
    <phoneticPr fontId="1"/>
  </si>
  <si>
    <t>□検査写真</t>
  </si>
  <si>
    <t>補助事業者</t>
  </si>
  <si>
    <t>業者</t>
    <phoneticPr fontId="1"/>
  </si>
  <si>
    <t>市</t>
    <rPh sb="0" eb="1">
      <t>シ</t>
    </rPh>
    <phoneticPr fontId="1"/>
  </si>
  <si>
    <t>　このことについて、下記事業に着手したので届け出ます。</t>
    <rPh sb="10" eb="12">
      <t>カキ</t>
    </rPh>
    <rPh sb="12" eb="14">
      <t>ジギョウ</t>
    </rPh>
    <rPh sb="21" eb="22">
      <t>トド</t>
    </rPh>
    <rPh sb="23" eb="24">
      <t>デ</t>
    </rPh>
    <phoneticPr fontId="6"/>
  </si>
  <si>
    <t>着手年月日</t>
    <rPh sb="2" eb="5">
      <t>ネンガッピ</t>
    </rPh>
    <phoneticPr fontId="6"/>
  </si>
  <si>
    <t>施工主体からの納品書等の写し、事業実施主体の検査調書等の写し</t>
    <rPh sb="7" eb="9">
      <t>ノウヒン</t>
    </rPh>
    <rPh sb="9" eb="10">
      <t>ショ</t>
    </rPh>
    <rPh sb="15" eb="17">
      <t>ジギョウ</t>
    </rPh>
    <rPh sb="17" eb="19">
      <t>ジッシ</t>
    </rPh>
    <rPh sb="19" eb="21">
      <t>シュタイ</t>
    </rPh>
    <rPh sb="22" eb="24">
      <t>ケンサ</t>
    </rPh>
    <rPh sb="24" eb="26">
      <t>チョウショ</t>
    </rPh>
    <rPh sb="26" eb="27">
      <t>トウ</t>
    </rPh>
    <rPh sb="28" eb="29">
      <t>ウツ</t>
    </rPh>
    <phoneticPr fontId="6"/>
  </si>
  <si>
    <t>□実績報告書（規則様式第５号）</t>
    <phoneticPr fontId="1"/>
  </si>
  <si>
    <t>　　上記の通り相違ありません。</t>
    <rPh sb="2" eb="4">
      <t>ジョウキ</t>
    </rPh>
    <rPh sb="5" eb="6">
      <t>トオ</t>
    </rPh>
    <rPh sb="7" eb="9">
      <t>ソウイ</t>
    </rPh>
    <phoneticPr fontId="1"/>
  </si>
  <si>
    <t>検　査　調　書</t>
    <rPh sb="0" eb="1">
      <t>ケン</t>
    </rPh>
    <rPh sb="2" eb="3">
      <t>サ</t>
    </rPh>
    <rPh sb="4" eb="5">
      <t>チョウ</t>
    </rPh>
    <rPh sb="6" eb="7">
      <t>ショ</t>
    </rPh>
    <phoneticPr fontId="6"/>
  </si>
  <si>
    <t>契約名</t>
    <rPh sb="0" eb="2">
      <t>ケイヤク</t>
    </rPh>
    <rPh sb="2" eb="3">
      <t>メイ</t>
    </rPh>
    <phoneticPr fontId="6"/>
  </si>
  <si>
    <t>請負者住所氏名</t>
    <rPh sb="0" eb="2">
      <t>ウケオイ</t>
    </rPh>
    <rPh sb="2" eb="3">
      <t>シャ</t>
    </rPh>
    <rPh sb="3" eb="5">
      <t>ジュウショ</t>
    </rPh>
    <rPh sb="5" eb="7">
      <t>シメイ</t>
    </rPh>
    <phoneticPr fontId="6"/>
  </si>
  <si>
    <t>工期</t>
  </si>
  <si>
    <t>自</t>
    <rPh sb="0" eb="1">
      <t>ジ</t>
    </rPh>
    <phoneticPr fontId="6"/>
  </si>
  <si>
    <t>至</t>
    <rPh sb="0" eb="1">
      <t>イタ</t>
    </rPh>
    <phoneticPr fontId="6"/>
  </si>
  <si>
    <t>完成年月日</t>
  </si>
  <si>
    <t>検査員</t>
    <rPh sb="0" eb="2">
      <t>ケンサ</t>
    </rPh>
    <rPh sb="2" eb="3">
      <t>イン</t>
    </rPh>
    <phoneticPr fontId="6"/>
  </si>
  <si>
    <t>検査意見</t>
    <rPh sb="0" eb="2">
      <t>ケンサ</t>
    </rPh>
    <rPh sb="2" eb="4">
      <t>イケン</t>
    </rPh>
    <phoneticPr fontId="6"/>
  </si>
  <si>
    <t>上記のとおり検査しました。</t>
    <rPh sb="0" eb="2">
      <t>ジョウキ</t>
    </rPh>
    <rPh sb="6" eb="8">
      <t>ケンサ</t>
    </rPh>
    <phoneticPr fontId="6"/>
  </si>
  <si>
    <t>←住所を記入</t>
    <rPh sb="1" eb="3">
      <t>ジュウショ</t>
    </rPh>
    <rPh sb="4" eb="6">
      <t>キニュウ</t>
    </rPh>
    <phoneticPr fontId="6"/>
  </si>
  <si>
    <t>←会社名・役職・代表者名を記入</t>
    <rPh sb="1" eb="4">
      <t>カイシャメイ</t>
    </rPh>
    <rPh sb="5" eb="7">
      <t>ヤクショク</t>
    </rPh>
    <rPh sb="8" eb="11">
      <t>ダイヒョウシャ</t>
    </rPh>
    <rPh sb="11" eb="12">
      <t>メイ</t>
    </rPh>
    <rPh sb="13" eb="15">
      <t>キニュウ</t>
    </rPh>
    <phoneticPr fontId="6"/>
  </si>
  <si>
    <t>←原則、完成年月日と同日としてください。</t>
    <rPh sb="1" eb="3">
      <t>ゲンソク</t>
    </rPh>
    <rPh sb="4" eb="9">
      <t>カンセイネンガッピ</t>
    </rPh>
    <rPh sb="10" eb="12">
      <t>ドウジツ</t>
    </rPh>
    <phoneticPr fontId="6"/>
  </si>
  <si>
    <t>納品確認者</t>
    <rPh sb="0" eb="2">
      <t>ノウヒン</t>
    </rPh>
    <rPh sb="2" eb="4">
      <t>カクニン</t>
    </rPh>
    <rPh sb="4" eb="5">
      <t>シャ</t>
    </rPh>
    <phoneticPr fontId="1"/>
  </si>
  <si>
    <t>検査者</t>
    <rPh sb="0" eb="2">
      <t>ケンサ</t>
    </rPh>
    <rPh sb="2" eb="3">
      <t>シャ</t>
    </rPh>
    <phoneticPr fontId="1"/>
  </si>
  <si>
    <t>□請求書（規則様式第７号）</t>
    <phoneticPr fontId="1"/>
  </si>
  <si>
    <t>(規則様式第７号）</t>
    <rPh sb="1" eb="3">
      <t>キソク</t>
    </rPh>
    <rPh sb="3" eb="5">
      <t>ヨウシキ</t>
    </rPh>
    <rPh sb="5" eb="6">
      <t>ダイ</t>
    </rPh>
    <rPh sb="7" eb="8">
      <t>ゴウ</t>
    </rPh>
    <phoneticPr fontId="1"/>
  </si>
  <si>
    <t>←事業主体で検査員を決めてください。</t>
    <rPh sb="1" eb="3">
      <t>ジギョウ</t>
    </rPh>
    <rPh sb="3" eb="5">
      <t>シュタイ</t>
    </rPh>
    <rPh sb="6" eb="8">
      <t>ケンサ</t>
    </rPh>
    <rPh sb="8" eb="9">
      <t>イン</t>
    </rPh>
    <rPh sb="10" eb="11">
      <t>キ</t>
    </rPh>
    <phoneticPr fontId="6"/>
  </si>
  <si>
    <t>１</t>
    <phoneticPr fontId="6"/>
  </si>
  <si>
    <t>補助金等交付決定額</t>
    <rPh sb="0" eb="3">
      <t>ホジョキン</t>
    </rPh>
    <rPh sb="3" eb="4">
      <t>トウ</t>
    </rPh>
    <rPh sb="4" eb="6">
      <t>コウフ</t>
    </rPh>
    <rPh sb="6" eb="8">
      <t>ケッテイ</t>
    </rPh>
    <rPh sb="8" eb="9">
      <t>ガク</t>
    </rPh>
    <phoneticPr fontId="6"/>
  </si>
  <si>
    <t>２</t>
    <phoneticPr fontId="6"/>
  </si>
  <si>
    <t>３</t>
    <phoneticPr fontId="6"/>
  </si>
  <si>
    <t>事業の時期又は完了日</t>
    <rPh sb="0" eb="2">
      <t>ジギョウ</t>
    </rPh>
    <rPh sb="3" eb="5">
      <t>ジキ</t>
    </rPh>
    <rPh sb="5" eb="6">
      <t>マタ</t>
    </rPh>
    <rPh sb="7" eb="9">
      <t>カンリョウ</t>
    </rPh>
    <rPh sb="9" eb="10">
      <t>ビ</t>
    </rPh>
    <phoneticPr fontId="6"/>
  </si>
  <si>
    <t>～</t>
    <phoneticPr fontId="6"/>
  </si>
  <si>
    <t>４</t>
    <phoneticPr fontId="6"/>
  </si>
  <si>
    <t>事業に要した経費（うち補助対象経費）</t>
    <rPh sb="0" eb="2">
      <t>ジギョウ</t>
    </rPh>
    <rPh sb="3" eb="4">
      <t>ヨウ</t>
    </rPh>
    <rPh sb="6" eb="8">
      <t>ケイヒ</t>
    </rPh>
    <rPh sb="11" eb="13">
      <t>ホジョ</t>
    </rPh>
    <rPh sb="13" eb="15">
      <t>タイショウ</t>
    </rPh>
    <rPh sb="15" eb="17">
      <t>ケイヒ</t>
    </rPh>
    <phoneticPr fontId="6"/>
  </si>
  <si>
    <t>備考　収支計算書、領収書等その他必要な書類を添付すること。</t>
    <rPh sb="0" eb="2">
      <t>ビコウ</t>
    </rPh>
    <rPh sb="3" eb="5">
      <t>シュウシ</t>
    </rPh>
    <rPh sb="5" eb="8">
      <t>ケイサンショ</t>
    </rPh>
    <rPh sb="9" eb="12">
      <t>リョウシュウショ</t>
    </rPh>
    <rPh sb="12" eb="13">
      <t>トウ</t>
    </rPh>
    <rPh sb="15" eb="16">
      <t>タ</t>
    </rPh>
    <rPh sb="16" eb="18">
      <t>ヒツヨウ</t>
    </rPh>
    <rPh sb="19" eb="21">
      <t>ショルイ</t>
    </rPh>
    <rPh sb="22" eb="24">
      <t>テンプ</t>
    </rPh>
    <phoneticPr fontId="6"/>
  </si>
  <si>
    <t>住所</t>
    <rPh sb="0" eb="2">
      <t>ジュウショ</t>
    </rPh>
    <phoneticPr fontId="6"/>
  </si>
  <si>
    <t>氏名</t>
    <rPh sb="0" eb="2">
      <t>シメイ</t>
    </rPh>
    <phoneticPr fontId="6"/>
  </si>
  <si>
    <t>補 助 事 業 実 績 報 告 書</t>
    <rPh sb="0" eb="1">
      <t>ホ</t>
    </rPh>
    <rPh sb="2" eb="3">
      <t>ジョ</t>
    </rPh>
    <rPh sb="4" eb="5">
      <t>ジ</t>
    </rPh>
    <rPh sb="6" eb="7">
      <t>ギョウ</t>
    </rPh>
    <rPh sb="8" eb="9">
      <t>ジツ</t>
    </rPh>
    <rPh sb="10" eb="11">
      <t>イサオ</t>
    </rPh>
    <rPh sb="12" eb="13">
      <t>ホウ</t>
    </rPh>
    <rPh sb="14" eb="15">
      <t>コク</t>
    </rPh>
    <rPh sb="16" eb="17">
      <t>ショ</t>
    </rPh>
    <phoneticPr fontId="6"/>
  </si>
  <si>
    <t>事業の成果及び内容</t>
    <rPh sb="0" eb="2">
      <t>ジギョウ</t>
    </rPh>
    <rPh sb="3" eb="5">
      <t>セイカ</t>
    </rPh>
    <rPh sb="5" eb="6">
      <t>オヨ</t>
    </rPh>
    <rPh sb="7" eb="9">
      <t>ナイヨウ</t>
    </rPh>
    <phoneticPr fontId="6"/>
  </si>
  <si>
    <t>（規則様式第５号）</t>
    <rPh sb="1" eb="3">
      <t>キソク</t>
    </rPh>
    <rPh sb="3" eb="5">
      <t>ヨウシキ</t>
    </rPh>
    <rPh sb="5" eb="6">
      <t>ダイ</t>
    </rPh>
    <rPh sb="7" eb="8">
      <t>ゴウ</t>
    </rPh>
    <phoneticPr fontId="6"/>
  </si>
  <si>
    <t>□申請書（規則様式第１号）</t>
    <phoneticPr fontId="1"/>
  </si>
  <si>
    <t>□申請書（規則様式第１号）</t>
    <phoneticPr fontId="1"/>
  </si>
  <si>
    <t>延岡市長　</t>
    <rPh sb="0" eb="4">
      <t>ノベオカシチョウ</t>
    </rPh>
    <phoneticPr fontId="1"/>
  </si>
  <si>
    <t>読谷山　洋司</t>
    <rPh sb="0" eb="1">
      <t>ドク</t>
    </rPh>
    <rPh sb="1" eb="2">
      <t>タニ</t>
    </rPh>
    <rPh sb="2" eb="3">
      <t>ヤマ</t>
    </rPh>
    <rPh sb="4" eb="5">
      <t>ヨウ</t>
    </rPh>
    <rPh sb="5" eb="6">
      <t>ツカサ</t>
    </rPh>
    <phoneticPr fontId="1"/>
  </si>
  <si>
    <t>記</t>
  </si>
  <si>
    <t xml:space="preserve"> 延岡市長　　様</t>
  </si>
  <si>
    <t xml:space="preserve"> 延岡市長　　様</t>
    <phoneticPr fontId="1"/>
  </si>
  <si>
    <t>誓　　　　約　　　　書</t>
    <rPh sb="0" eb="1">
      <t>チカイ</t>
    </rPh>
    <rPh sb="5" eb="6">
      <t>ヤク</t>
    </rPh>
    <rPh sb="10" eb="11">
      <t>ショ</t>
    </rPh>
    <phoneticPr fontId="1"/>
  </si>
  <si>
    <t xml:space="preserve"> 延岡市長　　様</t>
    <phoneticPr fontId="1"/>
  </si>
  <si>
    <t>　　　　年　　月　　日</t>
    <rPh sb="4" eb="5">
      <t>ネン</t>
    </rPh>
    <rPh sb="7" eb="8">
      <t>ガツ</t>
    </rPh>
    <rPh sb="10" eb="11">
      <t>ヒ</t>
    </rPh>
    <phoneticPr fontId="1"/>
  </si>
  <si>
    <t>生年月日</t>
    <rPh sb="0" eb="2">
      <t>セイネン</t>
    </rPh>
    <rPh sb="2" eb="4">
      <t>ガッピ</t>
    </rPh>
    <phoneticPr fontId="1"/>
  </si>
  <si>
    <t>延岡市高性能林業機械等整備事業</t>
    <rPh sb="0" eb="3">
      <t>ノベオカシ</t>
    </rPh>
    <rPh sb="3" eb="6">
      <t>コウセイノウ</t>
    </rPh>
    <rPh sb="6" eb="8">
      <t>リンギョウ</t>
    </rPh>
    <rPh sb="8" eb="10">
      <t>キカイ</t>
    </rPh>
    <rPh sb="10" eb="11">
      <t>トウ</t>
    </rPh>
    <rPh sb="11" eb="13">
      <t>セイビ</t>
    </rPh>
    <rPh sb="13" eb="15">
      <t>ジギョウ</t>
    </rPh>
    <phoneticPr fontId="1"/>
  </si>
  <si>
    <t>事業の成果</t>
    <rPh sb="0" eb="2">
      <t>ジギョウ</t>
    </rPh>
    <rPh sb="3" eb="5">
      <t>セイカ</t>
    </rPh>
    <phoneticPr fontId="1"/>
  </si>
  <si>
    <t>例）
フォワーダを導入することで素材生産量を増大させるため、生産体制を整備した。</t>
    <rPh sb="0" eb="1">
      <t>レイ</t>
    </rPh>
    <rPh sb="9" eb="11">
      <t>ドウニュウ</t>
    </rPh>
    <rPh sb="16" eb="18">
      <t>ソザイ</t>
    </rPh>
    <rPh sb="18" eb="20">
      <t>セイサン</t>
    </rPh>
    <rPh sb="20" eb="21">
      <t>リョウ</t>
    </rPh>
    <rPh sb="22" eb="24">
      <t>ゾウダイ</t>
    </rPh>
    <phoneticPr fontId="1"/>
  </si>
  <si>
    <t>記</t>
    <rPh sb="0" eb="1">
      <t>キ</t>
    </rPh>
    <phoneticPr fontId="1"/>
  </si>
  <si>
    <t>１．事業実施年度</t>
    <rPh sb="2" eb="4">
      <t>ジギョウ</t>
    </rPh>
    <rPh sb="4" eb="6">
      <t>ジッシ</t>
    </rPh>
    <rPh sb="6" eb="8">
      <t>ネンド</t>
    </rPh>
    <phoneticPr fontId="1"/>
  </si>
  <si>
    <t>３．生産量報告</t>
    <rPh sb="2" eb="4">
      <t>セイサン</t>
    </rPh>
    <rPh sb="4" eb="5">
      <t>リョウ</t>
    </rPh>
    <rPh sb="5" eb="7">
      <t>ホウコク</t>
    </rPh>
    <phoneticPr fontId="1"/>
  </si>
  <si>
    <t>４．備考</t>
    <rPh sb="2" eb="4">
      <t>ビコウ</t>
    </rPh>
    <phoneticPr fontId="1"/>
  </si>
  <si>
    <t>□年間の素材生産量が分かる資料（市場の出荷証明等）</t>
    <phoneticPr fontId="1"/>
  </si>
  <si>
    <t>１　当方は、暴力団関係者（延岡市暴力団排除条例（平成23年条例第22号。以下「条例」という。）第２条第３号に規定する暴力団関係者をいう。）ではありません。また、将来においても同様です。
２　当方は、当方若しくは第三者の不正の利益を図る目的又は第三者に損害を加える目的をもって、暴力団又は暴力団員（条例第２条第２号に規定する暴力団員をいう。以下同じ。）を利用していません。また、将来においても同様です。
３　当方は、暴力団又は暴力団員に対して資金等を供給し、又は便宜を供与するなど、暴力団の維持、運営に協力し、又は関与していません。また、将来においても同様です。
４　当方は、暴力団又は暴力団員と社会的に非難されるべき関係を有していません。また、将来においても同様です。
５　当方は、本事業で取得した財産を使用して、森林関連法令の違反及び不適切な行為を行わないことを誓約します。</t>
    <rPh sb="337" eb="339">
      <t>トウホウ</t>
    </rPh>
    <rPh sb="341" eb="342">
      <t>ホン</t>
    </rPh>
    <rPh sb="342" eb="344">
      <t>ジギョウ</t>
    </rPh>
    <rPh sb="345" eb="347">
      <t>シュトク</t>
    </rPh>
    <rPh sb="349" eb="351">
      <t>ザイサン</t>
    </rPh>
    <rPh sb="352" eb="354">
      <t>シヨウ</t>
    </rPh>
    <rPh sb="357" eb="359">
      <t>シンリン</t>
    </rPh>
    <rPh sb="359" eb="361">
      <t>カンレン</t>
    </rPh>
    <rPh sb="361" eb="363">
      <t>ホウレイ</t>
    </rPh>
    <rPh sb="364" eb="366">
      <t>イハン</t>
    </rPh>
    <rPh sb="366" eb="367">
      <t>オヨ</t>
    </rPh>
    <rPh sb="368" eb="371">
      <t>フテキセツ</t>
    </rPh>
    <rPh sb="372" eb="374">
      <t>コウイ</t>
    </rPh>
    <rPh sb="375" eb="376">
      <t>オコナ</t>
    </rPh>
    <rPh sb="382" eb="384">
      <t>セイヤク</t>
    </rPh>
    <phoneticPr fontId="1"/>
  </si>
  <si>
    <t>□導入機械のパンフレット等</t>
    <phoneticPr fontId="1"/>
  </si>
  <si>
    <t>添付書類：年間の素材生産量が分かる書類の写し</t>
    <rPh sb="0" eb="2">
      <t>テンプ</t>
    </rPh>
    <rPh sb="2" eb="4">
      <t>ショルイ</t>
    </rPh>
    <rPh sb="5" eb="7">
      <t>ネンカン</t>
    </rPh>
    <rPh sb="8" eb="10">
      <t>ソザイ</t>
    </rPh>
    <rPh sb="10" eb="12">
      <t>セイサン</t>
    </rPh>
    <rPh sb="12" eb="13">
      <t>リョウ</t>
    </rPh>
    <rPh sb="14" eb="15">
      <t>ワ</t>
    </rPh>
    <rPh sb="17" eb="19">
      <t>ショルイ</t>
    </rPh>
    <rPh sb="20" eb="21">
      <t>ウツ</t>
    </rPh>
    <phoneticPr fontId="6"/>
  </si>
  <si>
    <t>（３）再造林の方法</t>
    <rPh sb="3" eb="6">
      <t>サイゾウリン</t>
    </rPh>
    <rPh sb="7" eb="9">
      <t>ホウホウ</t>
    </rPh>
    <phoneticPr fontId="6"/>
  </si>
  <si>
    <t>再造林の方法</t>
    <rPh sb="0" eb="3">
      <t>サイゾウリン</t>
    </rPh>
    <rPh sb="4" eb="6">
      <t>ホウホウ</t>
    </rPh>
    <phoneticPr fontId="1"/>
  </si>
  <si>
    <t>例）自社で実施している。
例）伐採後は○○に委託して再造林が行えるように連携している。</t>
    <rPh sb="0" eb="1">
      <t>レイ</t>
    </rPh>
    <rPh sb="2" eb="4">
      <t>ジシャ</t>
    </rPh>
    <rPh sb="5" eb="7">
      <t>ジッシ</t>
    </rPh>
    <rPh sb="15" eb="17">
      <t>バッサイ</t>
    </rPh>
    <rPh sb="17" eb="18">
      <t>ゴ</t>
    </rPh>
    <rPh sb="22" eb="24">
      <t>イタク</t>
    </rPh>
    <rPh sb="26" eb="29">
      <t>サイゾウリン</t>
    </rPh>
    <rPh sb="30" eb="31">
      <t>オコナ</t>
    </rPh>
    <rPh sb="36" eb="38">
      <t>レンケイ</t>
    </rPh>
    <phoneticPr fontId="1"/>
  </si>
  <si>
    <t>□事業計画書（様式第１号）</t>
  </si>
  <si>
    <t>□素材生産及び収支の計画（様式第２号）</t>
  </si>
  <si>
    <t>□収支予算書（様式第３号）</t>
  </si>
  <si>
    <t>□誓約書（様式第　　号）</t>
  </si>
  <si>
    <t>□誓約書（様式第４号）</t>
  </si>
  <si>
    <t>□見積比較調書（様式第５号）</t>
  </si>
  <si>
    <t>□着手届（様式第６号）</t>
  </si>
  <si>
    <t>□着手届（様式第５号）</t>
  </si>
  <si>
    <t>□事業完了届（様式第　号）</t>
  </si>
  <si>
    <t>□事業完了届（様式第６号）</t>
  </si>
  <si>
    <t>□検査調書（様式第　号）</t>
  </si>
  <si>
    <t>□検査調書（様式第７号）の写し</t>
    <rPh sb="13" eb="14">
      <t>ウツ</t>
    </rPh>
    <phoneticPr fontId="1"/>
  </si>
  <si>
    <t>□収支計算書（様式第　　号）</t>
  </si>
  <si>
    <t>□収支計算書（様式第２号）</t>
  </si>
  <si>
    <t>□経過報告書（様式第８号）</t>
    <rPh sb="1" eb="3">
      <t>ケイカ</t>
    </rPh>
    <phoneticPr fontId="1"/>
  </si>
  <si>
    <t>（様式第１号）</t>
    <rPh sb="3" eb="4">
      <t>ダイ</t>
    </rPh>
    <rPh sb="5" eb="6">
      <t>ゴウ</t>
    </rPh>
    <phoneticPr fontId="1"/>
  </si>
  <si>
    <t>（様式第２号）</t>
    <rPh sb="3" eb="4">
      <t>ダイ</t>
    </rPh>
    <rPh sb="5" eb="6">
      <t>ゴウ</t>
    </rPh>
    <phoneticPr fontId="1"/>
  </si>
  <si>
    <t>（様式第３号）</t>
    <rPh sb="3" eb="4">
      <t>ダイ</t>
    </rPh>
    <rPh sb="5" eb="6">
      <t>ゴウ</t>
    </rPh>
    <phoneticPr fontId="1"/>
  </si>
  <si>
    <t>（様式第４号）</t>
    <rPh sb="3" eb="4">
      <t>ダイ</t>
    </rPh>
    <rPh sb="5" eb="6">
      <t>ゴウ</t>
    </rPh>
    <phoneticPr fontId="1"/>
  </si>
  <si>
    <t>（様式第５号）</t>
    <rPh sb="3" eb="4">
      <t>ダイ</t>
    </rPh>
    <rPh sb="5" eb="6">
      <t>ゴウ</t>
    </rPh>
    <phoneticPr fontId="1"/>
  </si>
  <si>
    <t>（様式第６号）</t>
    <rPh sb="3" eb="4">
      <t>ダイ</t>
    </rPh>
    <rPh sb="5" eb="6">
      <t>ゴウ</t>
    </rPh>
    <phoneticPr fontId="6"/>
  </si>
  <si>
    <t>（様式第７号）</t>
    <rPh sb="3" eb="4">
      <t>ダイ</t>
    </rPh>
    <rPh sb="5" eb="6">
      <t>ゴウ</t>
    </rPh>
    <phoneticPr fontId="1"/>
  </si>
  <si>
    <t>（様式第８号）</t>
    <rPh sb="3" eb="4">
      <t>ダイ</t>
    </rPh>
    <rPh sb="5" eb="6">
      <t>ゴウ</t>
    </rPh>
    <phoneticPr fontId="1"/>
  </si>
  <si>
    <t>物件名、規格及び
事業量</t>
    <rPh sb="0" eb="2">
      <t>ブッケン</t>
    </rPh>
    <rPh sb="2" eb="3">
      <t>メイ</t>
    </rPh>
    <rPh sb="4" eb="6">
      <t>キカク</t>
    </rPh>
    <rPh sb="6" eb="7">
      <t>オヨ</t>
    </rPh>
    <rPh sb="9" eb="11">
      <t>ジギョウ</t>
    </rPh>
    <rPh sb="11" eb="12">
      <t>リョウ</t>
    </rPh>
    <phoneticPr fontId="6"/>
  </si>
  <si>
    <t>契約書又は発注書の写し</t>
    <rPh sb="0" eb="3">
      <t>ケイヤクショ</t>
    </rPh>
    <rPh sb="3" eb="4">
      <t>マタ</t>
    </rPh>
    <rPh sb="5" eb="8">
      <t>ハッチュウショ</t>
    </rPh>
    <rPh sb="9" eb="10">
      <t>ウツ</t>
    </rPh>
    <phoneticPr fontId="6"/>
  </si>
  <si>
    <t>完了年月日</t>
    <rPh sb="0" eb="2">
      <t>カンリョウ</t>
    </rPh>
    <rPh sb="2" eb="5">
      <t>ネンガッピ</t>
    </rPh>
    <phoneticPr fontId="1"/>
  </si>
  <si>
    <t>契約金額</t>
    <rPh sb="0" eb="2">
      <t>ケイヤク</t>
    </rPh>
    <rPh sb="2" eb="4">
      <t>キンガク</t>
    </rPh>
    <rPh sb="3" eb="4">
      <t>ガク</t>
    </rPh>
    <phoneticPr fontId="6"/>
  </si>
  <si>
    <t>借入金額…D'</t>
    <rPh sb="0" eb="2">
      <t>カリイレ</t>
    </rPh>
    <rPh sb="2" eb="4">
      <t>キンガク</t>
    </rPh>
    <phoneticPr fontId="1"/>
  </si>
  <si>
    <t>１．素材生産量</t>
    <rPh sb="2" eb="4">
      <t>ソザイ</t>
    </rPh>
    <rPh sb="4" eb="6">
      <t>セイサン</t>
    </rPh>
    <rPh sb="6" eb="7">
      <t>リョウ</t>
    </rPh>
    <phoneticPr fontId="6"/>
  </si>
  <si>
    <t>納品業者等
住所氏名</t>
    <rPh sb="0" eb="2">
      <t>ノウヒン</t>
    </rPh>
    <rPh sb="2" eb="4">
      <t>ギョウシャ</t>
    </rPh>
    <rPh sb="4" eb="5">
      <t>トウ</t>
    </rPh>
    <rPh sb="6" eb="8">
      <t>ジュウショ</t>
    </rPh>
    <rPh sb="8" eb="10">
      <t>シメイ</t>
    </rPh>
    <phoneticPr fontId="6"/>
  </si>
  <si>
    <t>　標記事業について、同事業補助金交付要綱第10条に基づき、経過状況を報告します。</t>
    <rPh sb="1" eb="3">
      <t>ヒョウキ</t>
    </rPh>
    <rPh sb="3" eb="5">
      <t>ジギョウ</t>
    </rPh>
    <rPh sb="10" eb="13">
      <t>ドウジギョウ</t>
    </rPh>
    <rPh sb="13" eb="16">
      <t>ホジョキン</t>
    </rPh>
    <rPh sb="16" eb="18">
      <t>コウフ</t>
    </rPh>
    <rPh sb="18" eb="20">
      <t>ヨウコウ</t>
    </rPh>
    <rPh sb="20" eb="21">
      <t>ダイ</t>
    </rPh>
    <rPh sb="23" eb="24">
      <t>ジョウ</t>
    </rPh>
    <rPh sb="25" eb="26">
      <t>モト</t>
    </rPh>
    <rPh sb="29" eb="31">
      <t>ケイカ</t>
    </rPh>
    <rPh sb="31" eb="33">
      <t>ジョウキョウ</t>
    </rPh>
    <rPh sb="34" eb="36">
      <t>ホウコク</t>
    </rPh>
    <phoneticPr fontId="1"/>
  </si>
  <si>
    <t>申請時３か年平均</t>
    <rPh sb="0" eb="2">
      <t>シンセイ</t>
    </rPh>
    <rPh sb="2" eb="3">
      <t>ジ</t>
    </rPh>
    <rPh sb="5" eb="6">
      <t>ネン</t>
    </rPh>
    <rPh sb="6" eb="8">
      <t>ヘイキン</t>
    </rPh>
    <phoneticPr fontId="1"/>
  </si>
  <si>
    <t>目標生産量</t>
    <rPh sb="0" eb="2">
      <t>モクヒョウ</t>
    </rPh>
    <rPh sb="2" eb="4">
      <t>セイサン</t>
    </rPh>
    <rPh sb="4" eb="5">
      <t>リョウ</t>
    </rPh>
    <phoneticPr fontId="1"/>
  </si>
  <si>
    <t>㎥</t>
    <phoneticPr fontId="1"/>
  </si>
  <si>
    <t>㎥</t>
    <phoneticPr fontId="1"/>
  </si>
  <si>
    <t>月１日～</t>
    <rPh sb="0" eb="1">
      <t>ガツ</t>
    </rPh>
    <rPh sb="2" eb="3">
      <t>ヒ</t>
    </rPh>
    <phoneticPr fontId="1"/>
  </si>
  <si>
    <t>月末日</t>
    <rPh sb="0" eb="1">
      <t>ガツ</t>
    </rPh>
    <rPh sb="1" eb="2">
      <t>マツ</t>
    </rPh>
    <rPh sb="2" eb="3">
      <t>ジツ</t>
    </rPh>
    <phoneticPr fontId="1"/>
  </si>
  <si>
    <t>着 手 届</t>
    <phoneticPr fontId="1"/>
  </si>
  <si>
    <t>収 支 予 算 書</t>
    <phoneticPr fontId="1"/>
  </si>
  <si>
    <t>　　</t>
    <phoneticPr fontId="1"/>
  </si>
  <si>
    <t>　　</t>
    <phoneticPr fontId="1"/>
  </si>
  <si>
    <t>　　</t>
    <phoneticPr fontId="1"/>
  </si>
  <si>
    <t>２．報告期間</t>
    <rPh sb="2" eb="4">
      <t>ホウコク</t>
    </rPh>
    <rPh sb="4" eb="6">
      <t>キカン</t>
    </rPh>
    <phoneticPr fontId="1"/>
  </si>
  <si>
    <t>R01</t>
    <phoneticPr fontId="6"/>
  </si>
  <si>
    <t>R02</t>
    <phoneticPr fontId="6"/>
  </si>
  <si>
    <t>R03</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</si>
</sst>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 &quot;円&quot;"/>
    <numFmt numFmtId="179" formatCode="m/d;@"/>
    <numFmt numFmtId="180" formatCode="##&quot;年度&quot;"/>
    <numFmt numFmtId="181" formatCode="#,##0.0;[Red]\-#,##0.0"/>
    <numFmt numFmtId="182" formatCode="#,##0.0_);[Red]\(#,##0.0\)"/>
    <numFmt numFmtId="183" formatCode="#,##0;&quot;△ &quot;#,##0"/>
    <numFmt numFmtId="184" formatCode="#,##0_);[Red]\(#,##0\)"/>
  </numFmts>
  <fonts count="4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name val="ＭＳ Ｐ明朝"/>
      <family val="1"/>
      <charset val="128"/>
    </font>
    <font>
      <sz val="11"/>
      <name val="ＭＳ 明朝"/>
      <family val="1"/>
      <charset val="128"/>
    </font>
    <font>
      <sz val="12"/>
      <name val="ＭＳ Ｐ明朝"/>
      <family val="1"/>
      <charset val="128"/>
    </font>
    <font>
      <sz val="6"/>
      <name val="ＭＳ Ｐゴシック"/>
      <family val="3"/>
      <charset val="128"/>
    </font>
    <font>
      <sz val="11"/>
      <name val="ＭＳ Ｐゴシック"/>
      <family val="3"/>
      <charset val="128"/>
    </font>
    <font>
      <sz val="11"/>
      <name val="ＭＳ Ｐ明朝"/>
      <family val="1"/>
      <charset val="128"/>
    </font>
    <font>
      <sz val="11"/>
      <color theme="0"/>
      <name val="ＭＳ Ｐゴシック"/>
      <family val="2"/>
      <charset val="128"/>
      <scheme val="minor"/>
    </font>
    <font>
      <sz val="12"/>
      <name val="ＭＳ Ｐゴシック"/>
      <family val="3"/>
      <charset val="128"/>
    </font>
    <font>
      <sz val="12"/>
      <name val="ＭＳ 明朝"/>
      <family val="1"/>
      <charset val="128"/>
    </font>
    <font>
      <sz val="10"/>
      <name val="ＭＳ 明朝"/>
      <family val="1"/>
      <charset val="128"/>
    </font>
    <font>
      <sz val="13"/>
      <name val="ＭＳ 明朝"/>
      <family val="1"/>
      <charset val="128"/>
    </font>
    <font>
      <sz val="6"/>
      <name val="ＭＳ 明朝"/>
      <family val="1"/>
      <charset val="128"/>
    </font>
    <font>
      <sz val="9"/>
      <name val="ＭＳ 明朝"/>
      <family val="1"/>
      <charset val="128"/>
    </font>
    <font>
      <sz val="11"/>
      <color indexed="8"/>
      <name val="ＭＳ Ｐゴシック"/>
      <family val="3"/>
      <charset val="128"/>
    </font>
    <font>
      <sz val="11"/>
      <color theme="1"/>
      <name val="ＭＳ Ｐゴシック"/>
      <family val="3"/>
      <charset val="128"/>
      <scheme val="minor"/>
    </font>
    <font>
      <u/>
      <sz val="14"/>
      <name val="ＭＳ Ｐ明朝"/>
      <family val="1"/>
      <charset val="128"/>
    </font>
    <font>
      <u/>
      <sz val="8.8000000000000007"/>
      <color indexed="12"/>
      <name val="ＭＳ 明朝"/>
      <family val="1"/>
      <charset val="128"/>
    </font>
    <font>
      <sz val="11"/>
      <color theme="1"/>
      <name val="ＭＳ Ｐ明朝"/>
      <family val="1"/>
      <charset val="128"/>
    </font>
    <font>
      <sz val="12"/>
      <color theme="1"/>
      <name val="ＭＳ Ｐ明朝"/>
      <family val="1"/>
      <charset val="128"/>
    </font>
    <font>
      <vertAlign val="superscript"/>
      <sz val="11"/>
      <color indexed="8"/>
      <name val="ＭＳ Ｐ明朝"/>
      <family val="1"/>
      <charset val="128"/>
    </font>
    <font>
      <sz val="11"/>
      <color indexed="8"/>
      <name val="ＭＳ Ｐ明朝"/>
      <family val="1"/>
      <charset val="128"/>
    </font>
    <font>
      <sz val="6"/>
      <color theme="1"/>
      <name val="ＭＳ Ｐゴシック"/>
      <family val="2"/>
      <charset val="128"/>
      <scheme val="minor"/>
    </font>
    <font>
      <sz val="6"/>
      <color theme="1"/>
      <name val="ＭＳ Ｐゴシック"/>
      <family val="3"/>
      <charset val="128"/>
      <scheme val="minor"/>
    </font>
    <font>
      <sz val="9"/>
      <name val="ＭＳ Ｐ明朝"/>
      <family val="1"/>
      <charset val="128"/>
    </font>
    <font>
      <sz val="14"/>
      <name val="ＭＳ Ｐゴシック"/>
      <family val="3"/>
      <charset val="128"/>
    </font>
    <font>
      <sz val="12"/>
      <color rgb="FFFF0000"/>
      <name val="ＭＳ Ｐゴシック"/>
      <family val="3"/>
      <charset val="128"/>
    </font>
    <font>
      <sz val="9"/>
      <color rgb="FFFF0000"/>
      <name val="ＭＳ Ｐゴシック"/>
      <family val="3"/>
      <charset val="128"/>
    </font>
    <font>
      <sz val="14"/>
      <color theme="1"/>
      <name val="ＭＳ Ｐ明朝"/>
      <family val="1"/>
      <charset val="128"/>
    </font>
    <font>
      <sz val="12"/>
      <color theme="1"/>
      <name val="ＭＳ 明朝"/>
      <family val="1"/>
      <charset val="128"/>
    </font>
    <font>
      <sz val="11"/>
      <color theme="1"/>
      <name val="ＭＳ 明朝"/>
      <family val="1"/>
      <charset val="128"/>
    </font>
    <font>
      <sz val="18"/>
      <color theme="1"/>
      <name val="ＭＳ 明朝"/>
      <family val="1"/>
      <charset val="128"/>
    </font>
    <font>
      <sz val="9"/>
      <color rgb="FF000000"/>
      <name val="ＭＳ Ｐゴシック"/>
      <family val="3"/>
      <charset val="128"/>
      <scheme val="minor"/>
    </font>
    <font>
      <sz val="9"/>
      <color rgb="FF000000"/>
      <name val="Calibri"/>
      <family val="2"/>
    </font>
    <font>
      <sz val="18"/>
      <color rgb="FF000000"/>
      <name val="ＭＳ Ｐゴシック"/>
      <family val="3"/>
      <charset val="128"/>
      <scheme val="minor"/>
    </font>
    <font>
      <sz val="16"/>
      <name val="ＭＳ Ｐ明朝"/>
      <family val="1"/>
      <charset val="128"/>
    </font>
    <font>
      <sz val="13"/>
      <name val="ＭＳ Ｐ明朝"/>
      <family val="1"/>
      <charset val="128"/>
    </font>
    <font>
      <sz val="11"/>
      <color rgb="FFFF0000"/>
      <name val="ＭＳ Ｐ明朝"/>
      <family val="1"/>
      <charset val="128"/>
    </font>
    <font>
      <sz val="10"/>
      <name val="ＭＳ Ｐ明朝"/>
      <family val="1"/>
      <charset val="128"/>
    </font>
    <font>
      <sz val="16"/>
      <color theme="1"/>
      <name val="ＭＳ Ｐ明朝"/>
      <family val="1"/>
      <charset val="128"/>
    </font>
    <font>
      <sz val="9"/>
      <color indexed="81"/>
      <name val="ＭＳ Ｐゴシック"/>
      <family val="3"/>
      <charset val="128"/>
    </font>
    <font>
      <sz val="11"/>
      <color rgb="FFFF0000"/>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0000"/>
        <bgColor indexed="64"/>
      </patternFill>
    </fill>
    <fill>
      <patternFill patternType="solid">
        <fgColor rgb="FF00FFFF"/>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double">
        <color auto="1"/>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right style="medium">
        <color indexed="64"/>
      </right>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6">
    <xf numFmtId="0" fontId="0" fillId="0" borderId="0">
      <alignment vertical="center"/>
    </xf>
    <xf numFmtId="38" fontId="2" fillId="0" borderId="0" applyFont="0" applyFill="0" applyBorder="0" applyAlignment="0" applyProtection="0">
      <alignment vertical="center"/>
    </xf>
    <xf numFmtId="176" fontId="4" fillId="0" borderId="0">
      <alignment vertical="center"/>
    </xf>
    <xf numFmtId="0" fontId="7" fillId="0" borderId="0">
      <alignment vertical="center"/>
    </xf>
    <xf numFmtId="0" fontId="10" fillId="0" borderId="0">
      <alignment vertical="center"/>
    </xf>
    <xf numFmtId="38" fontId="10"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alignment vertical="center"/>
    </xf>
    <xf numFmtId="9" fontId="1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1"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11" fillId="0" borderId="0">
      <alignment vertical="center"/>
    </xf>
    <xf numFmtId="0" fontId="7" fillId="0" borderId="0"/>
    <xf numFmtId="0" fontId="7" fillId="0" borderId="0"/>
    <xf numFmtId="0" fontId="7" fillId="0" borderId="0"/>
    <xf numFmtId="0" fontId="10"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16" fillId="0" borderId="0">
      <alignment vertical="center"/>
    </xf>
    <xf numFmtId="0" fontId="7" fillId="0" borderId="0">
      <alignment vertical="center"/>
    </xf>
    <xf numFmtId="0" fontId="7" fillId="0" borderId="0"/>
    <xf numFmtId="0" fontId="16" fillId="0" borderId="0">
      <alignment vertical="center"/>
    </xf>
    <xf numFmtId="0" fontId="7" fillId="0" borderId="0"/>
    <xf numFmtId="0" fontId="7" fillId="0" borderId="0">
      <alignment vertical="center"/>
    </xf>
    <xf numFmtId="0" fontId="7" fillId="0" borderId="0"/>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cellStyleXfs>
  <cellXfs count="74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3" fillId="0" borderId="0" xfId="0" applyFont="1" applyFill="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176" fontId="3" fillId="0" borderId="4" xfId="2" applyFont="1" applyFill="1" applyBorder="1">
      <alignment vertical="center"/>
    </xf>
    <xf numFmtId="176" fontId="3" fillId="0" borderId="0" xfId="2" applyFont="1" applyFill="1" applyBorder="1">
      <alignment vertical="center"/>
    </xf>
    <xf numFmtId="177" fontId="3" fillId="0" borderId="0" xfId="2" quotePrefix="1" applyNumberFormat="1" applyFont="1" applyFill="1" applyBorder="1" applyAlignment="1">
      <alignment vertical="center"/>
    </xf>
    <xf numFmtId="178" fontId="3" fillId="0" borderId="0" xfId="2" applyNumberFormat="1" applyFont="1" applyFill="1" applyBorder="1" applyAlignment="1">
      <alignment vertical="center"/>
    </xf>
    <xf numFmtId="0" fontId="8" fillId="0" borderId="1" xfId="0" applyFont="1" applyFill="1" applyBorder="1">
      <alignment vertical="center"/>
    </xf>
    <xf numFmtId="0" fontId="4" fillId="0" borderId="0" xfId="4" applyFont="1" applyFill="1">
      <alignment vertical="center"/>
    </xf>
    <xf numFmtId="0" fontId="11" fillId="0" borderId="0" xfId="4" applyFont="1" applyFill="1">
      <alignment vertical="center"/>
    </xf>
    <xf numFmtId="176" fontId="11" fillId="0" borderId="0" xfId="2" applyFont="1" applyFill="1">
      <alignment vertical="center"/>
    </xf>
    <xf numFmtId="176" fontId="4" fillId="0" borderId="0" xfId="2" applyFont="1" applyFill="1">
      <alignment vertical="center"/>
    </xf>
    <xf numFmtId="176" fontId="13" fillId="0" borderId="0" xfId="2" applyFont="1" applyFill="1">
      <alignment vertical="center"/>
    </xf>
    <xf numFmtId="176" fontId="4" fillId="0" borderId="1" xfId="2" applyFont="1" applyFill="1" applyBorder="1" applyAlignment="1">
      <alignment vertical="center" shrinkToFit="1"/>
    </xf>
    <xf numFmtId="38" fontId="15" fillId="0" borderId="3" xfId="6" applyFont="1" applyFill="1" applyBorder="1" applyAlignment="1">
      <alignment horizontal="right" vertical="center"/>
    </xf>
    <xf numFmtId="38" fontId="15" fillId="0" borderId="2" xfId="6" applyFont="1" applyFill="1" applyBorder="1" applyAlignment="1">
      <alignment horizontal="right" vertical="center"/>
    </xf>
    <xf numFmtId="176" fontId="4" fillId="0" borderId="0" xfId="2" applyFont="1" applyFill="1" applyBorder="1">
      <alignment vertical="center"/>
    </xf>
    <xf numFmtId="176" fontId="4" fillId="0" borderId="4" xfId="2" applyFont="1" applyFill="1" applyBorder="1">
      <alignment vertical="center"/>
    </xf>
    <xf numFmtId="176" fontId="4" fillId="0" borderId="7" xfId="2" applyFont="1" applyFill="1" applyBorder="1" applyAlignment="1">
      <alignment horizontal="center" vertical="center"/>
    </xf>
    <xf numFmtId="176" fontId="4" fillId="0" borderId="8" xfId="2" applyFont="1" applyFill="1" applyBorder="1">
      <alignment vertical="center"/>
    </xf>
    <xf numFmtId="176" fontId="4" fillId="0" borderId="7" xfId="2" applyFont="1" applyFill="1" applyBorder="1">
      <alignment vertical="center"/>
    </xf>
    <xf numFmtId="176" fontId="12" fillId="0" borderId="0" xfId="2" applyFont="1" applyFill="1">
      <alignment vertical="center"/>
    </xf>
    <xf numFmtId="176" fontId="12" fillId="0" borderId="0" xfId="2" applyFont="1" applyFill="1" applyAlignment="1">
      <alignment horizontal="center" vertical="center"/>
    </xf>
    <xf numFmtId="176" fontId="4" fillId="0" borderId="0" xfId="2" applyFont="1" applyFill="1" applyAlignment="1">
      <alignment horizontal="right" vertical="center"/>
    </xf>
    <xf numFmtId="176" fontId="4" fillId="0" borderId="0" xfId="2" applyFont="1" applyFill="1" applyAlignment="1">
      <alignment horizontal="center" vertical="center"/>
    </xf>
    <xf numFmtId="176" fontId="11" fillId="0" borderId="0" xfId="2" applyFont="1" applyFill="1" applyAlignment="1">
      <alignment horizontal="left" vertical="center"/>
    </xf>
    <xf numFmtId="176" fontId="12" fillId="0" borderId="0" xfId="2" applyFont="1" applyFill="1" applyAlignment="1">
      <alignment vertical="center"/>
    </xf>
    <xf numFmtId="0" fontId="11" fillId="0" borderId="0" xfId="4" applyFont="1" applyFill="1" applyBorder="1">
      <alignment vertical="center"/>
    </xf>
    <xf numFmtId="0" fontId="4" fillId="0" borderId="9" xfId="4" applyFont="1" applyFill="1" applyBorder="1" applyAlignment="1">
      <alignment horizontal="right" vertical="top"/>
    </xf>
    <xf numFmtId="0" fontId="4" fillId="0" borderId="0" xfId="4" applyFont="1">
      <alignment vertical="center"/>
    </xf>
    <xf numFmtId="0" fontId="4" fillId="0" borderId="0" xfId="4" applyFont="1" applyFill="1" applyAlignment="1">
      <alignment vertical="center"/>
    </xf>
    <xf numFmtId="0" fontId="4" fillId="0" borderId="0" xfId="4" applyFont="1" applyAlignment="1">
      <alignment vertical="center"/>
    </xf>
    <xf numFmtId="0" fontId="4" fillId="0" borderId="0" xfId="4" applyFont="1" applyAlignment="1">
      <alignment horizontal="center" vertical="center"/>
    </xf>
    <xf numFmtId="0" fontId="4" fillId="0" borderId="0" xfId="4" applyFont="1" applyAlignment="1">
      <alignment horizontal="left" vertical="center"/>
    </xf>
    <xf numFmtId="0" fontId="4" fillId="0" borderId="0" xfId="4" applyFont="1" applyAlignment="1">
      <alignment horizontal="left" vertical="distributed"/>
    </xf>
    <xf numFmtId="0" fontId="4" fillId="0" borderId="0" xfId="4" applyFont="1" applyBorder="1" applyAlignment="1">
      <alignment vertical="center"/>
    </xf>
    <xf numFmtId="0" fontId="4" fillId="0" borderId="12" xfId="4" applyFont="1" applyBorder="1" applyAlignment="1">
      <alignment horizontal="center" vertical="center"/>
    </xf>
    <xf numFmtId="0" fontId="4" fillId="0" borderId="14" xfId="4" applyFont="1" applyBorder="1" applyAlignment="1">
      <alignment vertical="center"/>
    </xf>
    <xf numFmtId="0" fontId="4" fillId="0" borderId="15" xfId="4" applyFont="1" applyBorder="1" applyAlignment="1">
      <alignment vertical="center"/>
    </xf>
    <xf numFmtId="0" fontId="4" fillId="0" borderId="14" xfId="4" applyFont="1" applyFill="1" applyBorder="1" applyAlignment="1">
      <alignment vertical="center"/>
    </xf>
    <xf numFmtId="0" fontId="4" fillId="0" borderId="15" xfId="4" applyFont="1" applyFill="1" applyBorder="1" applyAlignment="1">
      <alignment vertical="center"/>
    </xf>
    <xf numFmtId="0" fontId="4" fillId="0" borderId="0" xfId="4" applyFont="1" applyBorder="1" applyAlignment="1">
      <alignment horizontal="center" vertical="center"/>
    </xf>
    <xf numFmtId="58" fontId="4" fillId="0" borderId="14" xfId="4" applyNumberFormat="1" applyFont="1" applyFill="1" applyBorder="1" applyAlignment="1">
      <alignment vertical="center"/>
    </xf>
    <xf numFmtId="0" fontId="4" fillId="0" borderId="12" xfId="4" applyFont="1" applyBorder="1" applyAlignment="1">
      <alignment horizontal="center" vertical="center" wrapText="1"/>
    </xf>
    <xf numFmtId="0" fontId="4" fillId="0" borderId="0" xfId="4" applyFont="1" applyAlignment="1">
      <alignment horizontal="right" vertical="center"/>
    </xf>
    <xf numFmtId="0" fontId="3" fillId="0" borderId="0" xfId="4" applyFont="1" applyFill="1">
      <alignment vertical="center"/>
    </xf>
    <xf numFmtId="0" fontId="3" fillId="0" borderId="0" xfId="4" applyFont="1">
      <alignment vertical="center"/>
    </xf>
    <xf numFmtId="0" fontId="3" fillId="0" borderId="4" xfId="4" applyFont="1" applyFill="1" applyBorder="1">
      <alignment vertical="center"/>
    </xf>
    <xf numFmtId="0" fontId="3" fillId="0" borderId="0" xfId="4" applyFont="1" applyFill="1" applyBorder="1">
      <alignment vertical="center"/>
    </xf>
    <xf numFmtId="0" fontId="3" fillId="0" borderId="0" xfId="4" applyFont="1" applyFill="1" applyBorder="1" applyAlignment="1">
      <alignment horizontal="center" vertical="center"/>
    </xf>
    <xf numFmtId="0" fontId="3" fillId="0" borderId="5" xfId="4" applyFont="1" applyFill="1" applyBorder="1">
      <alignment vertical="center"/>
    </xf>
    <xf numFmtId="0" fontId="3" fillId="0" borderId="0" xfId="4" applyFont="1" applyFill="1" applyBorder="1" applyAlignment="1">
      <alignment vertical="center"/>
    </xf>
    <xf numFmtId="0" fontId="3" fillId="0" borderId="4"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0" xfId="4" applyFont="1" applyFill="1" applyAlignment="1">
      <alignment horizontal="center" vertical="center"/>
    </xf>
    <xf numFmtId="0" fontId="3" fillId="0" borderId="0" xfId="4" applyFont="1" applyFill="1" applyBorder="1" applyAlignment="1">
      <alignment horizontal="left" vertical="center"/>
    </xf>
    <xf numFmtId="0" fontId="4" fillId="0" borderId="0" xfId="0" applyFont="1" applyFill="1">
      <alignment vertical="center"/>
    </xf>
    <xf numFmtId="0" fontId="11" fillId="0" borderId="0" xfId="0" applyFont="1" applyFill="1">
      <alignment vertical="center"/>
    </xf>
    <xf numFmtId="0" fontId="11" fillId="0"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vertical="top" textRotation="255"/>
    </xf>
    <xf numFmtId="0" fontId="0" fillId="0" borderId="0" xfId="0" applyBorder="1" applyAlignment="1">
      <alignment vertical="center" textRotation="255"/>
    </xf>
    <xf numFmtId="176" fontId="4" fillId="0" borderId="0" xfId="2" applyFont="1" applyFill="1" applyBorder="1" applyAlignment="1">
      <alignment vertical="center" wrapText="1"/>
    </xf>
    <xf numFmtId="176" fontId="4" fillId="0" borderId="0" xfId="2" applyFont="1" applyFill="1" applyBorder="1" applyAlignment="1">
      <alignment horizontal="center" vertical="top" textRotation="255" wrapText="1"/>
    </xf>
    <xf numFmtId="176" fontId="4" fillId="0" borderId="4" xfId="2" applyFont="1" applyFill="1" applyBorder="1" applyAlignment="1">
      <alignment horizontal="center" vertical="top" textRotation="255" wrapText="1"/>
    </xf>
    <xf numFmtId="176" fontId="4" fillId="0" borderId="0" xfId="2" applyFont="1" applyFill="1" applyBorder="1" applyAlignment="1">
      <alignment horizontal="center" vertical="center" wrapText="1"/>
    </xf>
    <xf numFmtId="38" fontId="0" fillId="2" borderId="0" xfId="1" applyFont="1" applyFill="1" applyAlignment="1">
      <alignment vertical="center"/>
    </xf>
    <xf numFmtId="38" fontId="0" fillId="0" borderId="0" xfId="1" applyFont="1" applyFill="1" applyAlignment="1">
      <alignment vertical="center"/>
    </xf>
    <xf numFmtId="0" fontId="9" fillId="0" borderId="0" xfId="0" applyFont="1" applyAlignment="1">
      <alignment vertical="center"/>
    </xf>
    <xf numFmtId="176" fontId="4" fillId="0" borderId="5" xfId="2" applyFont="1" applyFill="1" applyBorder="1" applyAlignment="1">
      <alignment horizontal="center" vertical="top" textRotation="255" wrapText="1"/>
    </xf>
    <xf numFmtId="176" fontId="4" fillId="0" borderId="0" xfId="2" applyFont="1" applyFill="1" applyBorder="1" applyAlignment="1">
      <alignment vertical="center" textRotation="255" wrapText="1" shrinkToFit="1"/>
    </xf>
    <xf numFmtId="176" fontId="4" fillId="0" borderId="4" xfId="2" applyFont="1" applyFill="1" applyBorder="1" applyAlignment="1">
      <alignment vertical="center" textRotation="255" wrapText="1" shrinkToFit="1"/>
    </xf>
    <xf numFmtId="176" fontId="4" fillId="0" borderId="0" xfId="2" applyFont="1" applyFill="1" applyBorder="1" applyAlignment="1">
      <alignment horizontal="center" vertical="center"/>
    </xf>
    <xf numFmtId="176" fontId="4" fillId="0" borderId="4" xfId="2" applyFont="1" applyFill="1" applyBorder="1" applyAlignment="1">
      <alignment vertical="center"/>
    </xf>
    <xf numFmtId="176" fontId="4" fillId="0" borderId="0" xfId="2" applyFont="1" applyFill="1" applyBorder="1" applyAlignment="1">
      <alignment vertical="center"/>
    </xf>
    <xf numFmtId="176" fontId="4" fillId="0" borderId="5" xfId="2" applyFont="1" applyFill="1" applyBorder="1" applyAlignment="1">
      <alignment vertical="center"/>
    </xf>
    <xf numFmtId="38" fontId="15" fillId="0" borderId="0" xfId="6" applyFont="1" applyFill="1" applyBorder="1" applyAlignment="1">
      <alignment horizontal="right" vertical="center"/>
    </xf>
    <xf numFmtId="176" fontId="4" fillId="0" borderId="6" xfId="2" applyFont="1" applyFill="1" applyBorder="1" applyAlignment="1">
      <alignment horizontal="center" vertical="center"/>
    </xf>
    <xf numFmtId="176" fontId="4" fillId="0" borderId="8" xfId="2" applyFont="1" applyFill="1" applyBorder="1" applyAlignment="1">
      <alignment horizontal="center" vertical="center"/>
    </xf>
    <xf numFmtId="176" fontId="4" fillId="0" borderId="1" xfId="2" applyFont="1" applyFill="1" applyBorder="1" applyAlignment="1">
      <alignment vertical="center"/>
    </xf>
    <xf numFmtId="176" fontId="4" fillId="0" borderId="2" xfId="2" applyFont="1" applyFill="1" applyBorder="1" applyAlignment="1">
      <alignment vertical="center"/>
    </xf>
    <xf numFmtId="176" fontId="4" fillId="0" borderId="3" xfId="2" applyFont="1" applyFill="1" applyBorder="1" applyAlignment="1">
      <alignment vertical="center"/>
    </xf>
    <xf numFmtId="176" fontId="4" fillId="0" borderId="5" xfId="2" applyFont="1" applyFill="1" applyBorder="1">
      <alignment vertical="center"/>
    </xf>
    <xf numFmtId="176" fontId="4" fillId="0" borderId="6" xfId="2" applyFont="1" applyFill="1" applyBorder="1">
      <alignment vertical="center"/>
    </xf>
    <xf numFmtId="176" fontId="4" fillId="0" borderId="2" xfId="2" applyFont="1" applyFill="1" applyBorder="1">
      <alignment vertical="center"/>
    </xf>
    <xf numFmtId="176" fontId="4" fillId="0" borderId="4" xfId="2" applyFont="1" applyFill="1" applyBorder="1" applyAlignment="1">
      <alignment vertical="center" shrinkToFit="1"/>
    </xf>
    <xf numFmtId="176" fontId="4" fillId="0" borderId="1" xfId="2" applyFont="1" applyFill="1" applyBorder="1">
      <alignment vertical="center"/>
    </xf>
    <xf numFmtId="176" fontId="4" fillId="0" borderId="3" xfId="2" applyFont="1" applyFill="1" applyBorder="1">
      <alignment vertical="center"/>
    </xf>
    <xf numFmtId="176" fontId="4" fillId="0" borderId="6" xfId="2" applyFont="1" applyFill="1" applyBorder="1" applyAlignment="1">
      <alignment vertical="center"/>
    </xf>
    <xf numFmtId="176" fontId="4" fillId="0" borderId="7" xfId="2" applyFont="1" applyFill="1" applyBorder="1" applyAlignment="1">
      <alignment vertical="center"/>
    </xf>
    <xf numFmtId="176" fontId="4" fillId="0" borderId="8" xfId="2" applyFont="1" applyFill="1" applyBorder="1" applyAlignment="1">
      <alignment vertical="center"/>
    </xf>
    <xf numFmtId="38" fontId="15" fillId="0" borderId="5" xfId="6" applyFont="1" applyFill="1" applyBorder="1" applyAlignment="1">
      <alignment horizontal="right" vertical="center"/>
    </xf>
    <xf numFmtId="0" fontId="0" fillId="0" borderId="2" xfId="0" applyBorder="1">
      <alignment vertical="center"/>
    </xf>
    <xf numFmtId="0" fontId="0" fillId="0" borderId="0" xfId="0" applyBorder="1">
      <alignment vertical="center"/>
    </xf>
    <xf numFmtId="0" fontId="0" fillId="2" borderId="0" xfId="0" applyFill="1" applyBorder="1" applyAlignment="1">
      <alignment horizontal="right" vertical="center"/>
    </xf>
    <xf numFmtId="0" fontId="0" fillId="0" borderId="0" xfId="0"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2" xfId="0" applyBorder="1" applyAlignment="1">
      <alignment horizontal="center" vertical="center"/>
    </xf>
    <xf numFmtId="38" fontId="0" fillId="0" borderId="0" xfId="1" applyFont="1" applyAlignment="1">
      <alignment vertical="center"/>
    </xf>
    <xf numFmtId="0" fontId="11" fillId="0" borderId="0" xfId="0" applyFont="1" applyFill="1" applyAlignment="1">
      <alignment vertical="top" wrapText="1"/>
    </xf>
    <xf numFmtId="182" fontId="20" fillId="0" borderId="10" xfId="6" applyNumberFormat="1" applyFont="1" applyFill="1" applyBorder="1" applyAlignment="1">
      <alignment vertical="center"/>
    </xf>
    <xf numFmtId="38" fontId="20" fillId="0" borderId="10" xfId="6" applyFont="1" applyFill="1" applyBorder="1" applyAlignment="1">
      <alignment horizontal="right" vertical="center"/>
    </xf>
    <xf numFmtId="0" fontId="20" fillId="4" borderId="0" xfId="0" applyFont="1" applyFill="1">
      <alignment vertical="center"/>
    </xf>
    <xf numFmtId="0" fontId="21" fillId="4" borderId="0" xfId="0" applyFont="1" applyFill="1">
      <alignment vertical="center"/>
    </xf>
    <xf numFmtId="180" fontId="20" fillId="4" borderId="10" xfId="0" applyNumberFormat="1" applyFont="1" applyFill="1" applyBorder="1" applyAlignment="1">
      <alignment horizontal="center" vertical="center"/>
    </xf>
    <xf numFmtId="180" fontId="20" fillId="0" borderId="10" xfId="0" applyNumberFormat="1" applyFont="1" applyFill="1" applyBorder="1" applyAlignment="1">
      <alignment horizontal="center" vertical="center" wrapText="1"/>
    </xf>
    <xf numFmtId="0" fontId="20" fillId="4" borderId="10" xfId="0" applyFont="1" applyFill="1" applyBorder="1" applyAlignment="1">
      <alignment horizontal="center" vertical="center"/>
    </xf>
    <xf numFmtId="182" fontId="20" fillId="0" borderId="10" xfId="0" applyNumberFormat="1" applyFont="1" applyFill="1" applyBorder="1">
      <alignment vertical="center"/>
    </xf>
    <xf numFmtId="0" fontId="20" fillId="0" borderId="0" xfId="0" applyFont="1" applyBorder="1" applyAlignment="1">
      <alignment horizontal="left" vertical="center"/>
    </xf>
    <xf numFmtId="0" fontId="20" fillId="0" borderId="0" xfId="0" applyFont="1" applyFill="1">
      <alignment vertical="center"/>
    </xf>
    <xf numFmtId="0" fontId="20" fillId="4" borderId="0" xfId="0" applyFont="1" applyFill="1" applyAlignment="1">
      <alignment horizontal="right" vertical="center" shrinkToFit="1"/>
    </xf>
    <xf numFmtId="0" fontId="8" fillId="0" borderId="0" xfId="0" applyFont="1" applyFill="1" applyBorder="1">
      <alignment vertical="center"/>
    </xf>
    <xf numFmtId="0" fontId="0" fillId="0" borderId="0" xfId="0" applyFont="1" applyAlignment="1">
      <alignment horizontal="center" vertical="center" shrinkToFit="1"/>
    </xf>
    <xf numFmtId="0" fontId="0" fillId="0" borderId="0" xfId="0" applyFill="1" applyBorder="1" applyAlignment="1">
      <alignment horizontal="left" vertical="center"/>
    </xf>
    <xf numFmtId="38" fontId="4" fillId="0" borderId="0" xfId="5" applyNumberFormat="1" applyFont="1" applyFill="1" applyBorder="1" applyAlignment="1">
      <alignment horizontal="right" vertical="center"/>
    </xf>
    <xf numFmtId="38" fontId="4" fillId="0" borderId="0" xfId="5" applyFont="1" applyFill="1" applyBorder="1" applyAlignment="1">
      <alignment horizontal="center" vertical="center"/>
    </xf>
    <xf numFmtId="38" fontId="4" fillId="0" borderId="0" xfId="0" applyNumberFormat="1" applyFont="1" applyFill="1">
      <alignment vertical="center"/>
    </xf>
    <xf numFmtId="0" fontId="10" fillId="0" borderId="0" xfId="0" applyFont="1">
      <alignment vertical="center"/>
    </xf>
    <xf numFmtId="0" fontId="10" fillId="0" borderId="0" xfId="0" applyFont="1" applyAlignment="1">
      <alignment vertical="center"/>
    </xf>
    <xf numFmtId="0" fontId="10" fillId="0" borderId="24" xfId="0" applyFont="1" applyBorder="1">
      <alignment vertical="center"/>
    </xf>
    <xf numFmtId="0" fontId="10" fillId="0" borderId="25" xfId="0" applyFont="1" applyBorder="1">
      <alignment vertical="center"/>
    </xf>
    <xf numFmtId="0" fontId="10" fillId="0" borderId="29" xfId="0" applyFont="1" applyFill="1" applyBorder="1" applyAlignment="1">
      <alignment horizontal="center" vertical="center"/>
    </xf>
    <xf numFmtId="0" fontId="10" fillId="0" borderId="9" xfId="0" applyFont="1" applyFill="1" applyBorder="1" applyAlignment="1">
      <alignment horizontal="distributed" vertical="center"/>
    </xf>
    <xf numFmtId="0" fontId="10" fillId="0" borderId="34" xfId="0" applyFont="1" applyBorder="1">
      <alignment vertical="center"/>
    </xf>
    <xf numFmtId="0" fontId="10" fillId="0" borderId="36" xfId="0" applyFont="1" applyFill="1" applyBorder="1" applyAlignment="1">
      <alignment horizontal="distributed" vertical="center"/>
    </xf>
    <xf numFmtId="0" fontId="10" fillId="0" borderId="40" xfId="0" applyFont="1" applyBorder="1">
      <alignment vertical="center"/>
    </xf>
    <xf numFmtId="0" fontId="10" fillId="0" borderId="41" xfId="0" applyFont="1" applyFill="1" applyBorder="1" applyAlignment="1">
      <alignment horizontal="distributed" vertical="center"/>
    </xf>
    <xf numFmtId="0" fontId="10" fillId="0" borderId="45" xfId="0" applyFont="1" applyBorder="1">
      <alignment vertical="center"/>
    </xf>
    <xf numFmtId="0" fontId="10" fillId="5" borderId="11" xfId="0" applyFont="1" applyFill="1" applyBorder="1" applyAlignment="1">
      <alignment horizontal="distributed" vertical="center"/>
    </xf>
    <xf numFmtId="0" fontId="10" fillId="5" borderId="50" xfId="0" applyFont="1" applyFill="1" applyBorder="1">
      <alignment vertical="center"/>
    </xf>
    <xf numFmtId="0" fontId="28" fillId="0" borderId="16" xfId="0" applyFont="1" applyFill="1" applyBorder="1" applyAlignment="1">
      <alignment horizontal="distributed" vertical="center"/>
    </xf>
    <xf numFmtId="0" fontId="10" fillId="0" borderId="54" xfId="0" applyFont="1" applyBorder="1">
      <alignment vertical="center"/>
    </xf>
    <xf numFmtId="0" fontId="28" fillId="0" borderId="36" xfId="0" applyFont="1" applyFill="1" applyBorder="1" applyAlignment="1">
      <alignment horizontal="distributed" vertical="center"/>
    </xf>
    <xf numFmtId="0" fontId="10" fillId="5" borderId="16" xfId="0" applyFont="1" applyFill="1" applyBorder="1" applyAlignment="1">
      <alignment horizontal="distributed" vertical="center"/>
    </xf>
    <xf numFmtId="0" fontId="10" fillId="5" borderId="54" xfId="0" applyFont="1" applyFill="1" applyBorder="1">
      <alignment vertical="center"/>
    </xf>
    <xf numFmtId="0" fontId="29" fillId="0" borderId="36" xfId="0" applyFont="1" applyFill="1" applyBorder="1" applyAlignment="1">
      <alignment horizontal="distributed" vertical="center"/>
    </xf>
    <xf numFmtId="0" fontId="10" fillId="0" borderId="58" xfId="0" applyFont="1" applyBorder="1">
      <alignment vertical="center"/>
    </xf>
    <xf numFmtId="0" fontId="10" fillId="0" borderId="59" xfId="0" applyFont="1" applyFill="1" applyBorder="1" applyAlignment="1">
      <alignment horizontal="center" vertical="center"/>
    </xf>
    <xf numFmtId="0" fontId="10" fillId="6" borderId="60" xfId="0" applyFont="1" applyFill="1" applyBorder="1" applyAlignment="1">
      <alignment horizontal="distributed" vertical="center"/>
    </xf>
    <xf numFmtId="0" fontId="10" fillId="6" borderId="64" xfId="0" applyFont="1" applyFill="1" applyBorder="1">
      <alignment vertical="center"/>
    </xf>
    <xf numFmtId="38" fontId="10" fillId="0" borderId="0" xfId="6" applyFont="1" applyFill="1" applyBorder="1" applyAlignment="1">
      <alignment horizontal="right" vertical="center"/>
    </xf>
    <xf numFmtId="38" fontId="10" fillId="0" borderId="0" xfId="6" applyFont="1" applyAlignment="1">
      <alignment horizontal="right" vertical="center" shrinkToFit="1"/>
    </xf>
    <xf numFmtId="38" fontId="10" fillId="0" borderId="0" xfId="6" applyFont="1" applyFill="1" applyBorder="1" applyAlignment="1">
      <alignment horizontal="right" vertical="center" shrinkToFit="1"/>
    </xf>
    <xf numFmtId="0" fontId="10" fillId="0" borderId="67" xfId="0" applyFont="1" applyFill="1" applyBorder="1" applyAlignment="1">
      <alignment horizontal="distributed" vertical="center"/>
    </xf>
    <xf numFmtId="0" fontId="10" fillId="0" borderId="68" xfId="0" applyFont="1" applyFill="1" applyBorder="1" applyAlignment="1">
      <alignment horizontal="distributed" vertical="center"/>
    </xf>
    <xf numFmtId="0" fontId="10" fillId="0" borderId="69" xfId="0" applyFont="1" applyFill="1" applyBorder="1" applyAlignment="1">
      <alignment horizontal="distributed" vertical="center"/>
    </xf>
    <xf numFmtId="0" fontId="10" fillId="6" borderId="10" xfId="0" applyFont="1" applyFill="1" applyBorder="1" applyAlignment="1">
      <alignment horizontal="distributed" vertical="center"/>
    </xf>
    <xf numFmtId="0" fontId="21" fillId="0" borderId="0" xfId="0" applyFont="1">
      <alignment vertical="center"/>
    </xf>
    <xf numFmtId="0" fontId="20" fillId="0" borderId="0" xfId="0" applyFont="1">
      <alignment vertical="center"/>
    </xf>
    <xf numFmtId="0" fontId="20" fillId="0" borderId="73" xfId="0" applyFont="1" applyBorder="1">
      <alignment vertical="center"/>
    </xf>
    <xf numFmtId="180" fontId="20" fillId="4" borderId="10" xfId="0" applyNumberFormat="1" applyFont="1" applyFill="1" applyBorder="1" applyAlignment="1">
      <alignment horizontal="center" vertical="center" shrinkToFit="1"/>
    </xf>
    <xf numFmtId="0" fontId="30" fillId="4" borderId="10" xfId="0" applyFont="1" applyFill="1" applyBorder="1" applyAlignment="1">
      <alignment horizontal="center" vertical="center" shrinkToFit="1"/>
    </xf>
    <xf numFmtId="0" fontId="34" fillId="0" borderId="0" xfId="0" applyFont="1" applyAlignment="1">
      <alignment horizontal="left" vertical="center"/>
    </xf>
    <xf numFmtId="0" fontId="34" fillId="0" borderId="0" xfId="0" applyFont="1">
      <alignment vertical="center"/>
    </xf>
    <xf numFmtId="0" fontId="0" fillId="0" borderId="0" xfId="0" applyFill="1">
      <alignment vertical="center"/>
    </xf>
    <xf numFmtId="0" fontId="0" fillId="7" borderId="0" xfId="0" applyFill="1">
      <alignment vertical="center"/>
    </xf>
    <xf numFmtId="0" fontId="36" fillId="7" borderId="0" xfId="0" applyFont="1" applyFill="1" applyAlignment="1">
      <alignment horizontal="center" vertical="center"/>
    </xf>
    <xf numFmtId="0" fontId="5" fillId="0" borderId="0" xfId="4" applyFont="1" applyFill="1">
      <alignment vertical="center"/>
    </xf>
    <xf numFmtId="0" fontId="8" fillId="0" borderId="0" xfId="4" applyFont="1" applyFill="1">
      <alignment vertical="center"/>
    </xf>
    <xf numFmtId="0" fontId="5" fillId="0" borderId="0" xfId="4" applyFont="1" applyFill="1" applyBorder="1">
      <alignment vertical="center"/>
    </xf>
    <xf numFmtId="0" fontId="8" fillId="0" borderId="9" xfId="4" applyFont="1" applyFill="1" applyBorder="1" applyAlignment="1">
      <alignment horizontal="right" vertical="top"/>
    </xf>
    <xf numFmtId="0" fontId="5" fillId="0" borderId="0" xfId="4" applyFont="1" applyFill="1" applyBorder="1" applyAlignment="1">
      <alignment horizontal="center" vertical="center"/>
    </xf>
    <xf numFmtId="0" fontId="8" fillId="0" borderId="0" xfId="4" applyFont="1">
      <alignment vertical="center"/>
    </xf>
    <xf numFmtId="0" fontId="5" fillId="0" borderId="0" xfId="4" applyFont="1" applyFill="1" applyAlignment="1">
      <alignment vertical="center" wrapText="1"/>
    </xf>
    <xf numFmtId="0" fontId="5" fillId="0" borderId="0" xfId="4" applyFont="1">
      <alignment vertical="center"/>
    </xf>
    <xf numFmtId="0" fontId="5" fillId="0" borderId="0" xfId="4" applyFont="1" applyAlignment="1">
      <alignment vertical="center"/>
    </xf>
    <xf numFmtId="0" fontId="5" fillId="0" borderId="0" xfId="4" applyFont="1" applyAlignment="1">
      <alignment vertical="center" shrinkToFit="1"/>
    </xf>
    <xf numFmtId="0" fontId="5" fillId="0" borderId="0" xfId="4" applyFont="1" applyAlignment="1">
      <alignment horizontal="center" vertical="center"/>
    </xf>
    <xf numFmtId="0" fontId="5" fillId="0" borderId="0" xfId="4" applyFont="1" applyAlignment="1">
      <alignment horizontal="left" vertical="distributed"/>
    </xf>
    <xf numFmtId="0" fontId="5" fillId="0" borderId="0" xfId="4" applyFont="1" applyBorder="1" applyAlignment="1">
      <alignment vertical="center"/>
    </xf>
    <xf numFmtId="0" fontId="5" fillId="0" borderId="0" xfId="4" applyFont="1" applyAlignment="1">
      <alignment horizontal="right" vertical="center"/>
    </xf>
    <xf numFmtId="0" fontId="0" fillId="3" borderId="0" xfId="0" applyFill="1" applyBorder="1">
      <alignment vertical="center"/>
    </xf>
    <xf numFmtId="0" fontId="0" fillId="3" borderId="2" xfId="0" applyFill="1" applyBorder="1">
      <alignment vertical="center"/>
    </xf>
    <xf numFmtId="0" fontId="0" fillId="3" borderId="3" xfId="0" applyFill="1" applyBorder="1">
      <alignment vertical="center"/>
    </xf>
    <xf numFmtId="0" fontId="34" fillId="3" borderId="4" xfId="0" applyFont="1" applyFill="1" applyBorder="1" applyAlignment="1">
      <alignment horizontal="left" vertical="center"/>
    </xf>
    <xf numFmtId="0" fontId="0" fillId="3" borderId="5" xfId="0" applyFill="1" applyBorder="1">
      <alignment vertical="center"/>
    </xf>
    <xf numFmtId="0" fontId="34" fillId="3" borderId="4" xfId="0" applyFont="1" applyFill="1" applyBorder="1">
      <alignment vertical="center"/>
    </xf>
    <xf numFmtId="0" fontId="34" fillId="3" borderId="6" xfId="0" applyFont="1" applyFill="1" applyBorder="1" applyAlignment="1">
      <alignment horizontal="left" vertical="center"/>
    </xf>
    <xf numFmtId="0" fontId="0" fillId="3" borderId="7" xfId="0" applyFill="1" applyBorder="1">
      <alignment vertical="center"/>
    </xf>
    <xf numFmtId="0" fontId="0" fillId="3" borderId="8" xfId="0" applyFill="1" applyBorder="1">
      <alignment vertical="center"/>
    </xf>
    <xf numFmtId="0" fontId="0" fillId="3" borderId="1" xfId="0" applyFill="1" applyBorder="1">
      <alignment vertical="center"/>
    </xf>
    <xf numFmtId="0" fontId="5" fillId="0" borderId="0" xfId="4" applyFont="1" applyFill="1" applyBorder="1" applyAlignment="1">
      <alignment vertical="center" wrapText="1"/>
    </xf>
    <xf numFmtId="0" fontId="5" fillId="0" borderId="0" xfId="4" applyFont="1" applyFill="1" applyBorder="1" applyAlignment="1">
      <alignment horizontal="left" vertical="top" wrapText="1"/>
    </xf>
    <xf numFmtId="0" fontId="4" fillId="0" borderId="0" xfId="4" applyFont="1" applyFill="1" applyAlignment="1">
      <alignment vertical="center" wrapText="1" shrinkToFit="1"/>
    </xf>
    <xf numFmtId="0" fontId="31" fillId="0" borderId="0" xfId="41" applyFont="1">
      <alignment vertical="center"/>
    </xf>
    <xf numFmtId="0" fontId="32" fillId="0" borderId="0" xfId="8" applyFont="1" applyFill="1">
      <alignment vertical="center"/>
    </xf>
    <xf numFmtId="0" fontId="10" fillId="0" borderId="0" xfId="4">
      <alignment vertical="center"/>
    </xf>
    <xf numFmtId="0" fontId="8" fillId="0" borderId="0" xfId="0" applyFont="1">
      <alignment vertical="center"/>
    </xf>
    <xf numFmtId="0" fontId="5" fillId="0" borderId="0" xfId="0" applyFont="1">
      <alignment vertical="center"/>
    </xf>
    <xf numFmtId="0" fontId="5" fillId="0" borderId="0" xfId="0" applyFont="1" applyFill="1" applyAlignment="1">
      <alignment vertical="center"/>
    </xf>
    <xf numFmtId="0" fontId="5" fillId="0" borderId="0" xfId="0" applyNumberFormat="1" applyFont="1" applyFill="1" applyAlignment="1">
      <alignment vertical="center"/>
    </xf>
    <xf numFmtId="0" fontId="8" fillId="0" borderId="0" xfId="0" applyFont="1" applyBorder="1" applyAlignment="1">
      <alignment vertical="center"/>
    </xf>
    <xf numFmtId="0" fontId="5" fillId="0" borderId="0" xfId="0" applyFont="1" applyFill="1" applyAlignment="1">
      <alignment vertical="center" shrinkToFit="1"/>
    </xf>
    <xf numFmtId="0" fontId="5" fillId="0" borderId="0" xfId="0" applyFont="1" applyAlignment="1">
      <alignment vertical="center" wrapText="1"/>
    </xf>
    <xf numFmtId="0" fontId="26" fillId="0" borderId="0" xfId="0" applyFont="1" applyFill="1" applyAlignment="1">
      <alignment vertical="center" shrinkToFi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distributed"/>
    </xf>
    <xf numFmtId="0" fontId="5" fillId="0" borderId="0" xfId="4" applyFont="1" applyAlignment="1">
      <alignment vertical="distributed" wrapTex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0" xfId="0" applyNumberFormat="1" applyFont="1" applyFill="1" applyBorder="1" applyAlignment="1">
      <alignment horizontal="right" vertical="center"/>
    </xf>
    <xf numFmtId="0" fontId="5" fillId="0" borderId="3" xfId="0" applyFont="1" applyBorder="1">
      <alignment vertical="center"/>
    </xf>
    <xf numFmtId="0" fontId="5" fillId="0" borderId="5" xfId="0" applyFont="1" applyBorder="1">
      <alignment vertical="center"/>
    </xf>
    <xf numFmtId="0" fontId="3" fillId="0" borderId="5" xfId="0" applyFont="1" applyBorder="1" applyAlignment="1">
      <alignment vertical="center"/>
    </xf>
    <xf numFmtId="0" fontId="0" fillId="8" borderId="0" xfId="0" applyFill="1">
      <alignment vertical="center"/>
    </xf>
    <xf numFmtId="177" fontId="5" fillId="0" borderId="0" xfId="2" quotePrefix="1" applyNumberFormat="1" applyFont="1" applyFill="1" applyBorder="1" applyAlignment="1">
      <alignment horizontal="right" vertical="center"/>
    </xf>
    <xf numFmtId="0" fontId="3" fillId="0" borderId="0" xfId="0" applyFont="1" applyAlignment="1">
      <alignment vertical="center"/>
    </xf>
    <xf numFmtId="0" fontId="8" fillId="0" borderId="0" xfId="4" applyFont="1" applyAlignment="1">
      <alignment vertical="center"/>
    </xf>
    <xf numFmtId="0" fontId="8" fillId="0" borderId="0" xfId="4" applyFont="1" applyAlignment="1">
      <alignment horizontal="left" vertical="center"/>
    </xf>
    <xf numFmtId="0" fontId="8" fillId="0" borderId="0" xfId="4" applyFont="1" applyAlignment="1">
      <alignment horizontal="center" vertical="center"/>
    </xf>
    <xf numFmtId="0" fontId="8" fillId="0" borderId="12" xfId="4" applyFont="1" applyBorder="1">
      <alignment vertical="center"/>
    </xf>
    <xf numFmtId="0" fontId="8" fillId="0" borderId="15" xfId="4" applyFont="1" applyBorder="1" applyAlignment="1">
      <alignment vertical="center" shrinkToFit="1"/>
    </xf>
    <xf numFmtId="0" fontId="8" fillId="0" borderId="12" xfId="4" applyFont="1" applyFill="1" applyBorder="1">
      <alignment vertical="center"/>
    </xf>
    <xf numFmtId="0" fontId="8" fillId="0" borderId="14" xfId="4" applyNumberFormat="1" applyFont="1" applyFill="1" applyBorder="1" applyAlignment="1">
      <alignment vertical="center"/>
    </xf>
    <xf numFmtId="0" fontId="8" fillId="0" borderId="15" xfId="4" applyNumberFormat="1" applyFont="1" applyFill="1" applyBorder="1" applyAlignment="1">
      <alignment vertical="center"/>
    </xf>
    <xf numFmtId="177" fontId="8" fillId="0" borderId="14" xfId="4" applyNumberFormat="1" applyFont="1" applyFill="1" applyBorder="1" applyAlignment="1">
      <alignment vertical="center"/>
    </xf>
    <xf numFmtId="177" fontId="8" fillId="0" borderId="0" xfId="4" applyNumberFormat="1" applyFont="1" applyFill="1" applyBorder="1" applyAlignment="1">
      <alignment vertical="center"/>
    </xf>
    <xf numFmtId="177" fontId="8" fillId="0" borderId="14" xfId="4" applyNumberFormat="1" applyFont="1" applyFill="1" applyBorder="1" applyAlignment="1">
      <alignment horizontal="center" vertical="center"/>
    </xf>
    <xf numFmtId="0" fontId="8" fillId="0" borderId="14" xfId="4" applyFont="1" applyFill="1" applyBorder="1">
      <alignment vertical="center"/>
    </xf>
    <xf numFmtId="177" fontId="8" fillId="0" borderId="15" xfId="4" applyNumberFormat="1" applyFont="1" applyFill="1" applyBorder="1" applyAlignment="1">
      <alignment vertical="center"/>
    </xf>
    <xf numFmtId="0" fontId="8" fillId="0" borderId="14" xfId="4" applyFont="1" applyFill="1" applyBorder="1" applyAlignment="1">
      <alignment vertical="center"/>
    </xf>
    <xf numFmtId="0" fontId="8" fillId="0" borderId="15" xfId="4" applyFont="1" applyFill="1" applyBorder="1" applyAlignment="1">
      <alignment vertical="center"/>
    </xf>
    <xf numFmtId="0" fontId="8" fillId="0" borderId="12" xfId="4" applyFont="1" applyFill="1" applyBorder="1" applyAlignment="1">
      <alignment vertical="center"/>
    </xf>
    <xf numFmtId="0" fontId="8" fillId="0" borderId="0" xfId="4" applyFont="1" applyBorder="1" applyAlignment="1">
      <alignment vertical="center"/>
    </xf>
    <xf numFmtId="0" fontId="20" fillId="0" borderId="0" xfId="41" applyFont="1">
      <alignment vertical="center"/>
    </xf>
    <xf numFmtId="0" fontId="20" fillId="0" borderId="7" xfId="41" applyFont="1" applyBorder="1">
      <alignment vertical="center"/>
    </xf>
    <xf numFmtId="0" fontId="20" fillId="0" borderId="12" xfId="41" applyFont="1" applyBorder="1">
      <alignment vertical="center"/>
    </xf>
    <xf numFmtId="0" fontId="20" fillId="0" borderId="14" xfId="41" applyFont="1" applyBorder="1" applyAlignment="1">
      <alignment horizontal="distributed" vertical="center"/>
    </xf>
    <xf numFmtId="0" fontId="20" fillId="0" borderId="15" xfId="41" applyFont="1" applyBorder="1">
      <alignment vertical="center"/>
    </xf>
    <xf numFmtId="0" fontId="20" fillId="0" borderId="12" xfId="41" applyFont="1" applyBorder="1" applyAlignment="1">
      <alignment vertical="center"/>
    </xf>
    <xf numFmtId="0" fontId="20" fillId="0" borderId="15" xfId="41" applyFont="1" applyBorder="1" applyAlignment="1">
      <alignment vertical="center"/>
    </xf>
    <xf numFmtId="0" fontId="20" fillId="0" borderId="1" xfId="41" applyFont="1" applyBorder="1">
      <alignment vertical="center"/>
    </xf>
    <xf numFmtId="0" fontId="20" fillId="0" borderId="3" xfId="41" applyFont="1" applyBorder="1">
      <alignment vertical="center"/>
    </xf>
    <xf numFmtId="0" fontId="20" fillId="0" borderId="2" xfId="41" applyFont="1" applyBorder="1">
      <alignment vertical="center"/>
    </xf>
    <xf numFmtId="0" fontId="20" fillId="0" borderId="6" xfId="41" applyFont="1" applyBorder="1">
      <alignment vertical="center"/>
    </xf>
    <xf numFmtId="0" fontId="20" fillId="0" borderId="8" xfId="41" applyFont="1" applyBorder="1">
      <alignment vertical="center"/>
    </xf>
    <xf numFmtId="0" fontId="20" fillId="0" borderId="14" xfId="41" applyFont="1" applyBorder="1">
      <alignment vertical="center"/>
    </xf>
    <xf numFmtId="0" fontId="20" fillId="0" borderId="2" xfId="41" applyFont="1" applyFill="1" applyBorder="1" applyAlignment="1">
      <alignment horizontal="right" vertical="center"/>
    </xf>
    <xf numFmtId="0" fontId="20" fillId="0" borderId="2" xfId="41" applyNumberFormat="1" applyFont="1" applyFill="1" applyBorder="1" applyAlignment="1">
      <alignment vertical="center"/>
    </xf>
    <xf numFmtId="0" fontId="20" fillId="0" borderId="3" xfId="41" applyFont="1" applyFill="1" applyBorder="1" applyAlignment="1">
      <alignment vertical="center"/>
    </xf>
    <xf numFmtId="0" fontId="20" fillId="0" borderId="7" xfId="41" applyFont="1" applyFill="1" applyBorder="1" applyAlignment="1">
      <alignment horizontal="right" vertical="center"/>
    </xf>
    <xf numFmtId="0" fontId="20" fillId="0" borderId="7" xfId="41" applyNumberFormat="1" applyFont="1" applyFill="1" applyBorder="1" applyAlignment="1">
      <alignment horizontal="left" vertical="center"/>
    </xf>
    <xf numFmtId="0" fontId="20" fillId="0" borderId="8" xfId="41" applyFont="1" applyFill="1" applyBorder="1" applyAlignment="1">
      <alignment vertical="center"/>
    </xf>
    <xf numFmtId="0" fontId="20" fillId="0" borderId="2" xfId="41" applyFont="1" applyFill="1" applyBorder="1" applyAlignment="1">
      <alignment vertical="center"/>
    </xf>
    <xf numFmtId="0" fontId="20" fillId="0" borderId="14" xfId="41" applyFont="1" applyFill="1" applyBorder="1" applyAlignment="1">
      <alignment horizontal="left" vertical="center"/>
    </xf>
    <xf numFmtId="0" fontId="21" fillId="0" borderId="0" xfId="41" applyFont="1">
      <alignment vertical="center"/>
    </xf>
    <xf numFmtId="0" fontId="20" fillId="0" borderId="0" xfId="8" applyFont="1" applyFill="1">
      <alignment vertical="center"/>
    </xf>
    <xf numFmtId="0" fontId="8" fillId="0" borderId="4" xfId="0" applyFont="1" applyBorder="1">
      <alignment vertical="center"/>
    </xf>
    <xf numFmtId="0" fontId="8" fillId="0" borderId="0" xfId="0" applyFont="1" applyBorder="1" applyAlignment="1">
      <alignment horizontal="center" vertical="center"/>
    </xf>
    <xf numFmtId="0" fontId="8" fillId="0" borderId="5" xfId="0" applyFont="1" applyBorder="1" applyAlignment="1">
      <alignment vertical="center"/>
    </xf>
    <xf numFmtId="0" fontId="8" fillId="0" borderId="0" xfId="0" applyFont="1" applyBorder="1">
      <alignment vertical="center"/>
    </xf>
    <xf numFmtId="0" fontId="8" fillId="0" borderId="5" xfId="0" applyFont="1" applyBorder="1">
      <alignment vertical="center"/>
    </xf>
    <xf numFmtId="0" fontId="8" fillId="0" borderId="4" xfId="0" applyFont="1" applyBorder="1" applyAlignment="1">
      <alignment vertical="center"/>
    </xf>
    <xf numFmtId="0" fontId="8" fillId="0" borderId="0" xfId="0" applyFont="1" applyBorder="1" applyAlignment="1">
      <alignment horizontal="right" vertical="center"/>
    </xf>
    <xf numFmtId="176" fontId="8" fillId="0" borderId="5" xfId="2" applyFont="1" applyFill="1" applyBorder="1" applyAlignment="1">
      <alignment vertical="center"/>
    </xf>
    <xf numFmtId="0" fontId="8" fillId="0" borderId="0" xfId="0" applyFont="1" applyFill="1" applyBorder="1" applyAlignment="1">
      <alignment horizontal="left" vertical="center" wrapText="1" shrinkToFit="1"/>
    </xf>
    <xf numFmtId="0" fontId="20" fillId="0" borderId="5" xfId="0" applyFont="1" applyBorder="1" applyAlignment="1">
      <alignment vertical="top" wrapText="1"/>
    </xf>
    <xf numFmtId="0" fontId="8" fillId="0" borderId="4" xfId="0" applyFont="1" applyBorder="1" applyAlignment="1">
      <alignment horizontal="left" vertical="center"/>
    </xf>
    <xf numFmtId="0" fontId="20" fillId="0" borderId="0" xfId="0" applyFont="1" applyBorder="1" applyAlignment="1">
      <alignment vertical="distributed" wrapText="1"/>
    </xf>
    <xf numFmtId="176" fontId="8" fillId="0" borderId="0" xfId="0" applyNumberFormat="1" applyFont="1" applyBorder="1" applyAlignment="1">
      <alignment horizontal="center" vertical="center"/>
    </xf>
    <xf numFmtId="0" fontId="8" fillId="0" borderId="4" xfId="0" quotePrefix="1" applyFont="1" applyBorder="1" applyAlignment="1">
      <alignment horizontal="center" vertical="center"/>
    </xf>
    <xf numFmtId="0" fontId="8" fillId="0" borderId="0" xfId="0" applyFont="1" applyBorder="1" applyAlignment="1">
      <alignment horizontal="left" vertical="center"/>
    </xf>
    <xf numFmtId="38" fontId="8" fillId="0" borderId="0" xfId="0" applyNumberFormat="1" applyFont="1" applyBorder="1" applyAlignment="1">
      <alignment vertical="center"/>
    </xf>
    <xf numFmtId="38" fontId="8" fillId="0" borderId="5" xfId="0" applyNumberFormat="1" applyFont="1" applyBorder="1" applyAlignment="1">
      <alignment vertical="center"/>
    </xf>
    <xf numFmtId="0" fontId="8" fillId="0" borderId="4" xfId="0" applyFont="1" applyBorder="1" applyAlignment="1">
      <alignment horizontal="center" vertical="center"/>
    </xf>
    <xf numFmtId="0" fontId="8" fillId="0" borderId="0" xfId="0" applyFont="1" applyBorder="1" applyAlignment="1">
      <alignment vertical="top" wrapText="1"/>
    </xf>
    <xf numFmtId="0" fontId="8" fillId="0" borderId="5" xfId="0" applyFont="1" applyBorder="1" applyAlignment="1">
      <alignment vertical="top" wrapText="1"/>
    </xf>
    <xf numFmtId="0" fontId="8" fillId="0" borderId="0" xfId="0" applyFont="1" applyBorder="1" applyAlignment="1">
      <alignment horizontal="center" vertical="center" wrapText="1"/>
    </xf>
    <xf numFmtId="38" fontId="8" fillId="0" borderId="0" xfId="0" applyNumberFormat="1" applyFont="1" applyBorder="1" applyAlignment="1">
      <alignment horizontal="center" vertical="center"/>
    </xf>
    <xf numFmtId="0" fontId="20" fillId="0" borderId="0" xfId="0" applyFont="1" applyBorder="1" applyAlignment="1">
      <alignment vertical="top" wrapText="1"/>
    </xf>
    <xf numFmtId="0" fontId="20" fillId="0" borderId="0" xfId="0" applyFont="1" applyBorder="1" applyAlignment="1">
      <alignment horizontal="left" vertical="center" wrapText="1"/>
    </xf>
    <xf numFmtId="0" fontId="20" fillId="0" borderId="6" xfId="0" applyFont="1" applyBorder="1" applyAlignment="1">
      <alignment vertical="top" wrapText="1"/>
    </xf>
    <xf numFmtId="0" fontId="8" fillId="0" borderId="7" xfId="0" applyFont="1" applyBorder="1">
      <alignment vertical="center"/>
    </xf>
    <xf numFmtId="0" fontId="20" fillId="0" borderId="7" xfId="0" applyFont="1" applyBorder="1" applyAlignment="1">
      <alignment vertical="top" wrapText="1"/>
    </xf>
    <xf numFmtId="0" fontId="20" fillId="0" borderId="8" xfId="0" applyFont="1" applyBorder="1" applyAlignment="1">
      <alignment vertical="top" wrapText="1"/>
    </xf>
    <xf numFmtId="0" fontId="20" fillId="0" borderId="0" xfId="0" applyFont="1" applyAlignment="1">
      <alignment vertical="center" wrapText="1"/>
    </xf>
    <xf numFmtId="0" fontId="20" fillId="0" borderId="0" xfId="0" applyFont="1" applyAlignment="1">
      <alignment vertical="center"/>
    </xf>
    <xf numFmtId="0" fontId="8" fillId="0" borderId="0" xfId="4" applyFont="1" applyFill="1" applyAlignment="1">
      <alignment horizontal="left" vertical="center"/>
    </xf>
    <xf numFmtId="0" fontId="8" fillId="0" borderId="0" xfId="4" applyFont="1" applyFill="1" applyAlignment="1">
      <alignment horizontal="center" vertical="center"/>
    </xf>
    <xf numFmtId="0" fontId="8" fillId="0" borderId="0" xfId="4" applyFont="1" applyFill="1" applyAlignment="1">
      <alignment horizontal="right" vertical="center"/>
    </xf>
    <xf numFmtId="0" fontId="8" fillId="0" borderId="10" xfId="4" applyFont="1" applyFill="1" applyBorder="1" applyAlignment="1">
      <alignment horizontal="center" vertical="center"/>
    </xf>
    <xf numFmtId="38" fontId="8" fillId="0" borderId="11" xfId="5" applyFont="1" applyFill="1" applyBorder="1" applyAlignment="1">
      <alignment horizontal="right" vertical="center"/>
    </xf>
    <xf numFmtId="3" fontId="8" fillId="0" borderId="11" xfId="4" applyNumberFormat="1" applyFont="1" applyFill="1" applyBorder="1" applyAlignment="1">
      <alignment horizontal="right" vertical="center"/>
    </xf>
    <xf numFmtId="38" fontId="8" fillId="0" borderId="10" xfId="5" applyFont="1" applyFill="1" applyBorder="1" applyAlignment="1">
      <alignment horizontal="right" vertical="center"/>
    </xf>
    <xf numFmtId="3" fontId="8" fillId="0" borderId="10" xfId="4" applyNumberFormat="1" applyFont="1" applyFill="1" applyBorder="1" applyAlignment="1">
      <alignment horizontal="right" vertical="center"/>
    </xf>
    <xf numFmtId="38" fontId="8" fillId="0" borderId="13" xfId="5" applyFont="1" applyFill="1" applyBorder="1" applyAlignment="1">
      <alignment horizontal="right" vertical="center"/>
    </xf>
    <xf numFmtId="3" fontId="8" fillId="0" borderId="13" xfId="4" applyNumberFormat="1" applyFont="1" applyFill="1" applyBorder="1" applyAlignment="1">
      <alignment horizontal="right" vertical="center"/>
    </xf>
    <xf numFmtId="3" fontId="8" fillId="0" borderId="11" xfId="5" applyNumberFormat="1" applyFont="1" applyFill="1" applyBorder="1" applyAlignment="1">
      <alignment horizontal="righ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38" fontId="8" fillId="0" borderId="0" xfId="5" applyFont="1" applyFill="1" applyBorder="1" applyAlignment="1">
      <alignment horizontal="right" vertical="center"/>
    </xf>
    <xf numFmtId="3" fontId="8" fillId="0" borderId="0" xfId="4" applyNumberFormat="1" applyFont="1" applyFill="1" applyBorder="1" applyAlignment="1">
      <alignment horizontal="right" vertical="center"/>
    </xf>
    <xf numFmtId="3" fontId="8" fillId="0" borderId="0" xfId="5" applyNumberFormat="1" applyFont="1" applyFill="1" applyBorder="1" applyAlignment="1">
      <alignment horizontal="right" vertical="center"/>
    </xf>
    <xf numFmtId="0" fontId="8" fillId="0" borderId="0" xfId="4" applyFont="1" applyFill="1" applyBorder="1">
      <alignment vertical="center"/>
    </xf>
    <xf numFmtId="0" fontId="8" fillId="0" borderId="0" xfId="4" applyFont="1" applyFill="1" applyBorder="1" applyAlignment="1">
      <alignment horizontal="left" vertical="top" wrapText="1"/>
    </xf>
    <xf numFmtId="0" fontId="8" fillId="0" borderId="1" xfId="4" applyFont="1" applyFill="1" applyBorder="1">
      <alignment vertical="center"/>
    </xf>
    <xf numFmtId="0" fontId="8" fillId="0" borderId="2" xfId="4" applyFont="1" applyFill="1" applyBorder="1">
      <alignment vertical="center"/>
    </xf>
    <xf numFmtId="0" fontId="8" fillId="0" borderId="2" xfId="4" applyFont="1" applyFill="1" applyBorder="1" applyAlignment="1">
      <alignment horizontal="center" vertical="center"/>
    </xf>
    <xf numFmtId="0" fontId="8" fillId="0" borderId="3" xfId="4" applyFont="1" applyFill="1" applyBorder="1">
      <alignment vertical="center"/>
    </xf>
    <xf numFmtId="0" fontId="8" fillId="0" borderId="4" xfId="4" applyFont="1" applyFill="1" applyBorder="1">
      <alignment vertical="center"/>
    </xf>
    <xf numFmtId="0" fontId="8" fillId="0" borderId="5" xfId="4" applyFont="1" applyFill="1" applyBorder="1" applyAlignment="1">
      <alignment vertical="center"/>
    </xf>
    <xf numFmtId="0" fontId="8" fillId="0" borderId="5" xfId="4" applyFont="1" applyFill="1" applyBorder="1">
      <alignment vertical="center"/>
    </xf>
    <xf numFmtId="0" fontId="8" fillId="0" borderId="0" xfId="4" applyFont="1" applyFill="1" applyBorder="1" applyAlignment="1">
      <alignment vertical="center"/>
    </xf>
    <xf numFmtId="0" fontId="8" fillId="0" borderId="4" xfId="4" applyFont="1" applyFill="1" applyBorder="1" applyAlignment="1">
      <alignment vertical="center"/>
    </xf>
    <xf numFmtId="0" fontId="8" fillId="0" borderId="4" xfId="4" applyFont="1" applyFill="1" applyBorder="1" applyAlignment="1">
      <alignment horizontal="left" vertical="distributed"/>
    </xf>
    <xf numFmtId="0" fontId="8" fillId="0" borderId="5" xfId="4" applyFont="1" applyFill="1" applyBorder="1" applyAlignment="1">
      <alignment horizontal="left" vertical="distributed"/>
    </xf>
    <xf numFmtId="0" fontId="8" fillId="0" borderId="5" xfId="4" applyFont="1" applyFill="1" applyBorder="1" applyAlignment="1">
      <alignment horizontal="center" vertical="center"/>
    </xf>
    <xf numFmtId="0" fontId="8" fillId="0" borderId="6" xfId="4" applyFont="1" applyFill="1" applyBorder="1" applyAlignment="1">
      <alignment vertical="center"/>
    </xf>
    <xf numFmtId="0" fontId="8" fillId="0" borderId="7" xfId="4" applyFont="1" applyFill="1" applyBorder="1" applyAlignment="1">
      <alignment horizontal="center" vertical="center"/>
    </xf>
    <xf numFmtId="0" fontId="8" fillId="0" borderId="7" xfId="4" applyFont="1" applyFill="1" applyBorder="1" applyAlignment="1">
      <alignment horizontal="left" vertical="center"/>
    </xf>
    <xf numFmtId="0" fontId="8" fillId="0" borderId="8"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6" xfId="4" applyFont="1" applyFill="1" applyBorder="1">
      <alignment vertical="center"/>
    </xf>
    <xf numFmtId="0" fontId="8" fillId="0" borderId="7" xfId="4" applyFont="1" applyFill="1" applyBorder="1">
      <alignment vertical="center"/>
    </xf>
    <xf numFmtId="0" fontId="8" fillId="0" borderId="8" xfId="4" applyFont="1" applyFill="1" applyBorder="1" applyAlignment="1">
      <alignment vertical="center"/>
    </xf>
    <xf numFmtId="176" fontId="8" fillId="0" borderId="4" xfId="2" applyFont="1" applyFill="1" applyBorder="1">
      <alignment vertical="center"/>
    </xf>
    <xf numFmtId="176" fontId="8" fillId="0" borderId="0" xfId="2" applyFont="1" applyFill="1" applyBorder="1" applyAlignment="1">
      <alignment vertical="center"/>
    </xf>
    <xf numFmtId="0" fontId="8" fillId="0" borderId="5" xfId="0" applyFont="1" applyFill="1" applyBorder="1">
      <alignment vertical="center"/>
    </xf>
    <xf numFmtId="176" fontId="8" fillId="0" borderId="0" xfId="2" applyFont="1" applyFill="1" applyBorder="1">
      <alignment vertical="center"/>
    </xf>
    <xf numFmtId="0" fontId="8" fillId="0" borderId="4" xfId="0" applyFont="1" applyFill="1" applyBorder="1">
      <alignment vertical="center"/>
    </xf>
    <xf numFmtId="176" fontId="8" fillId="0" borderId="0" xfId="2" applyFont="1" applyFill="1" applyBorder="1" applyAlignment="1">
      <alignment horizontal="center" vertical="center"/>
    </xf>
    <xf numFmtId="0" fontId="8" fillId="0" borderId="0" xfId="0" applyFont="1" applyFill="1" applyBorder="1" applyAlignment="1">
      <alignment vertical="center" shrinkToFit="1"/>
    </xf>
    <xf numFmtId="176" fontId="8" fillId="0" borderId="4" xfId="2" applyFont="1" applyFill="1" applyBorder="1" applyAlignment="1">
      <alignment vertical="distributed" wrapText="1"/>
    </xf>
    <xf numFmtId="176" fontId="8" fillId="0" borderId="0" xfId="2" applyFont="1" applyFill="1" applyBorder="1" applyAlignment="1">
      <alignment horizontal="left" vertical="justify" wrapText="1"/>
    </xf>
    <xf numFmtId="176" fontId="8" fillId="0" borderId="4" xfId="2" applyFont="1" applyFill="1" applyBorder="1" applyAlignment="1">
      <alignment vertical="center"/>
    </xf>
    <xf numFmtId="176" fontId="8" fillId="0" borderId="0" xfId="2" applyFont="1" applyFill="1" applyBorder="1" applyAlignment="1">
      <alignment horizontal="left" vertical="center"/>
    </xf>
    <xf numFmtId="176" fontId="8" fillId="0" borderId="0" xfId="2" applyFont="1" applyFill="1" applyBorder="1" applyAlignment="1">
      <alignment vertical="top" wrapText="1"/>
    </xf>
    <xf numFmtId="0" fontId="8" fillId="0" borderId="0" xfId="0" applyFont="1" applyFill="1">
      <alignment vertical="center"/>
    </xf>
    <xf numFmtId="178" fontId="8" fillId="0" borderId="0" xfId="2" applyNumberFormat="1" applyFont="1" applyFill="1" applyBorder="1" applyAlignment="1">
      <alignment vertical="center"/>
    </xf>
    <xf numFmtId="176" fontId="8" fillId="0" borderId="0" xfId="2" applyFont="1" applyFill="1" applyBorder="1" applyAlignment="1">
      <alignment vertical="center" wrapText="1"/>
    </xf>
    <xf numFmtId="176" fontId="8" fillId="0" borderId="6" xfId="2" applyFont="1" applyFill="1" applyBorder="1">
      <alignment vertical="center"/>
    </xf>
    <xf numFmtId="0" fontId="8" fillId="0" borderId="7" xfId="0" applyFont="1" applyFill="1" applyBorder="1">
      <alignment vertical="center"/>
    </xf>
    <xf numFmtId="178" fontId="8" fillId="0" borderId="7" xfId="2" applyNumberFormat="1" applyFont="1" applyFill="1" applyBorder="1" applyAlignment="1">
      <alignment vertical="center"/>
    </xf>
    <xf numFmtId="176" fontId="8" fillId="0" borderId="7" xfId="2" applyFont="1" applyFill="1" applyBorder="1" applyAlignment="1">
      <alignment vertical="center" wrapText="1"/>
    </xf>
    <xf numFmtId="0" fontId="8" fillId="0" borderId="8" xfId="0" applyFont="1" applyFill="1" applyBorder="1">
      <alignment vertical="center"/>
    </xf>
    <xf numFmtId="0" fontId="4" fillId="0" borderId="0" xfId="4" applyFont="1" applyFill="1" applyAlignment="1">
      <alignment horizontal="left" vertical="center"/>
    </xf>
    <xf numFmtId="0" fontId="4" fillId="0" borderId="0" xfId="4" applyFont="1" applyFill="1" applyAlignment="1">
      <alignment horizontal="center" vertical="center"/>
    </xf>
    <xf numFmtId="0" fontId="4" fillId="0" borderId="0" xfId="4" applyFont="1" applyFill="1" applyAlignment="1">
      <alignment horizontal="right" vertical="center"/>
    </xf>
    <xf numFmtId="0" fontId="4" fillId="0" borderId="10" xfId="4" applyFont="1" applyFill="1" applyBorder="1" applyAlignment="1">
      <alignment horizontal="center" vertical="center"/>
    </xf>
    <xf numFmtId="38" fontId="4" fillId="0" borderId="11" xfId="5" applyFont="1" applyFill="1" applyBorder="1" applyAlignment="1">
      <alignment horizontal="right" vertical="center"/>
    </xf>
    <xf numFmtId="3" fontId="4" fillId="0" borderId="11" xfId="4" applyNumberFormat="1" applyFont="1" applyFill="1" applyBorder="1" applyAlignment="1">
      <alignment horizontal="right" vertical="center"/>
    </xf>
    <xf numFmtId="38" fontId="4" fillId="0" borderId="10" xfId="5" applyFont="1" applyFill="1" applyBorder="1" applyAlignment="1">
      <alignment horizontal="right" vertical="center"/>
    </xf>
    <xf numFmtId="3" fontId="4" fillId="0" borderId="10" xfId="4" applyNumberFormat="1" applyFont="1" applyFill="1" applyBorder="1" applyAlignment="1">
      <alignment horizontal="right" vertical="center"/>
    </xf>
    <xf numFmtId="38" fontId="4" fillId="0" borderId="13" xfId="5" applyFont="1" applyFill="1" applyBorder="1" applyAlignment="1">
      <alignment horizontal="right" vertical="center"/>
    </xf>
    <xf numFmtId="3" fontId="4" fillId="0" borderId="13" xfId="4" applyNumberFormat="1" applyFont="1" applyFill="1" applyBorder="1" applyAlignment="1">
      <alignment horizontal="right" vertical="center"/>
    </xf>
    <xf numFmtId="3" fontId="4" fillId="0" borderId="11" xfId="5" applyNumberFormat="1" applyFont="1" applyFill="1" applyBorder="1" applyAlignment="1">
      <alignment horizontal="right" vertical="center"/>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38" fontId="4" fillId="0" borderId="0" xfId="5" applyFont="1" applyFill="1" applyBorder="1" applyAlignment="1">
      <alignment horizontal="right" vertical="center"/>
    </xf>
    <xf numFmtId="3" fontId="4" fillId="0" borderId="0" xfId="4" applyNumberFormat="1" applyFont="1" applyFill="1" applyBorder="1" applyAlignment="1">
      <alignment horizontal="right" vertical="center"/>
    </xf>
    <xf numFmtId="3" fontId="4" fillId="0" borderId="0" xfId="5" applyNumberFormat="1" applyFont="1" applyFill="1" applyBorder="1" applyAlignment="1">
      <alignment horizontal="right" vertical="center"/>
    </xf>
    <xf numFmtId="0" fontId="8" fillId="0" borderId="0" xfId="0" applyFont="1" applyFill="1" applyAlignment="1">
      <alignment horizontal="left" vertical="center" wrapText="1" shrinkToFit="1"/>
    </xf>
    <xf numFmtId="0" fontId="5" fillId="0" borderId="0" xfId="0" applyFont="1" applyFill="1">
      <alignment vertical="center"/>
    </xf>
    <xf numFmtId="0" fontId="5" fillId="0" borderId="0" xfId="0" applyFont="1" applyFill="1" applyBorder="1" applyAlignment="1">
      <alignment horizontal="left" vertical="center"/>
    </xf>
    <xf numFmtId="0" fontId="5" fillId="0" borderId="0" xfId="0" applyFont="1" applyFill="1" applyBorder="1">
      <alignment vertical="center"/>
    </xf>
    <xf numFmtId="0" fontId="8" fillId="0" borderId="0" xfId="0" applyFont="1" applyFill="1" applyBorder="1" applyAlignment="1">
      <alignment vertical="top"/>
    </xf>
    <xf numFmtId="0" fontId="5" fillId="0" borderId="0" xfId="0" applyFont="1" applyFill="1" applyBorder="1" applyAlignment="1">
      <alignment vertical="top" wrapText="1"/>
    </xf>
    <xf numFmtId="176" fontId="38" fillId="0" borderId="0" xfId="2" applyFont="1" applyFill="1">
      <alignment vertical="center"/>
    </xf>
    <xf numFmtId="176" fontId="8" fillId="0" borderId="0" xfId="2" applyFont="1" applyFill="1">
      <alignment vertical="center"/>
    </xf>
    <xf numFmtId="176" fontId="5" fillId="0" borderId="0" xfId="2" applyFont="1" applyFill="1" applyBorder="1">
      <alignment vertical="center"/>
    </xf>
    <xf numFmtId="176" fontId="39" fillId="0" borderId="0" xfId="2" applyFont="1" applyFill="1" applyBorder="1" applyAlignment="1">
      <alignment vertical="center"/>
    </xf>
    <xf numFmtId="176" fontId="26" fillId="0" borderId="0" xfId="2" applyFont="1" applyFill="1" applyBorder="1" applyAlignment="1">
      <alignment vertical="center" wrapText="1"/>
    </xf>
    <xf numFmtId="0" fontId="20" fillId="0" borderId="0" xfId="0" applyFont="1" applyAlignment="1">
      <alignment vertical="top" wrapText="1"/>
    </xf>
    <xf numFmtId="38" fontId="26" fillId="0" borderId="0" xfId="6" applyFont="1" applyFill="1" applyBorder="1" applyAlignment="1">
      <alignment horizontal="right" vertical="center"/>
    </xf>
    <xf numFmtId="0" fontId="20" fillId="0" borderId="0" xfId="0" applyFont="1" applyAlignment="1">
      <alignment horizontal="center" vertical="center" wrapText="1"/>
    </xf>
    <xf numFmtId="38" fontId="8" fillId="0" borderId="0" xfId="5" applyFont="1" applyFill="1" applyBorder="1" applyAlignment="1">
      <alignment vertical="center"/>
    </xf>
    <xf numFmtId="38" fontId="8" fillId="0" borderId="0" xfId="5" applyFont="1" applyFill="1" applyBorder="1" applyAlignment="1">
      <alignment horizontal="center" vertical="center"/>
    </xf>
    <xf numFmtId="176" fontId="40" fillId="0" borderId="0" xfId="2" applyFont="1" applyFill="1">
      <alignment vertical="center"/>
    </xf>
    <xf numFmtId="176" fontId="40" fillId="0" borderId="0" xfId="2" applyFont="1" applyFill="1" applyAlignment="1">
      <alignment horizontal="center" vertical="center"/>
    </xf>
    <xf numFmtId="176" fontId="8" fillId="0" borderId="0" xfId="2" applyFont="1" applyFill="1" applyAlignment="1">
      <alignment horizontal="right" vertical="center"/>
    </xf>
    <xf numFmtId="0" fontId="20" fillId="0" borderId="0" xfId="0" applyFont="1" applyBorder="1" applyAlignment="1">
      <alignment vertical="center" textRotation="255"/>
    </xf>
    <xf numFmtId="176" fontId="8" fillId="0" borderId="0" xfId="2" applyFont="1" applyFill="1" applyAlignment="1">
      <alignment horizontal="center" vertical="center"/>
    </xf>
    <xf numFmtId="38" fontId="20" fillId="0" borderId="10" xfId="6" applyFont="1" applyFill="1" applyBorder="1" applyAlignment="1">
      <alignment horizontal="right" vertical="center"/>
    </xf>
    <xf numFmtId="0" fontId="8" fillId="0" borderId="0" xfId="4" applyFont="1" applyAlignment="1">
      <alignment vertical="center"/>
    </xf>
    <xf numFmtId="0" fontId="8" fillId="0" borderId="0" xfId="4" applyFont="1" applyFill="1" applyBorder="1" applyAlignment="1">
      <alignment horizontal="center" vertical="center"/>
    </xf>
    <xf numFmtId="0" fontId="8" fillId="0" borderId="0" xfId="4" applyFont="1" applyBorder="1" applyAlignment="1">
      <alignment horizontal="left" vertical="center" wrapText="1"/>
    </xf>
    <xf numFmtId="0" fontId="20" fillId="0" borderId="0" xfId="0" applyFont="1" applyAlignment="1">
      <alignment horizontal="center" vertical="center"/>
    </xf>
    <xf numFmtId="38" fontId="20" fillId="0" borderId="0" xfId="1" applyFont="1">
      <alignment vertical="center"/>
    </xf>
    <xf numFmtId="0" fontId="41" fillId="0" borderId="0" xfId="0" applyFont="1" applyAlignment="1">
      <alignment horizontal="center" vertical="center"/>
    </xf>
    <xf numFmtId="0" fontId="34" fillId="3" borderId="6" xfId="0" applyFont="1" applyFill="1" applyBorder="1">
      <alignment vertical="center"/>
    </xf>
    <xf numFmtId="0" fontId="0" fillId="7" borderId="0" xfId="0" applyFill="1" applyBorder="1">
      <alignment vertical="center"/>
    </xf>
    <xf numFmtId="0" fontId="0" fillId="0" borderId="0" xfId="0" applyFont="1" applyFill="1" applyAlignment="1">
      <alignment horizontal="center" vertical="center" shrinkToFit="1"/>
    </xf>
    <xf numFmtId="0" fontId="17" fillId="0" borderId="0" xfId="0" applyFont="1" applyFill="1" applyAlignment="1">
      <alignment horizontal="center" vertical="center" shrinkToFit="1"/>
    </xf>
    <xf numFmtId="38" fontId="10" fillId="0" borderId="0" xfId="1" applyFont="1">
      <alignment vertical="center"/>
    </xf>
    <xf numFmtId="38" fontId="10" fillId="0" borderId="26" xfId="1" applyFont="1" applyFill="1" applyBorder="1" applyAlignment="1">
      <alignment horizontal="center" vertical="center"/>
    </xf>
    <xf numFmtId="38" fontId="10" fillId="0" borderId="27" xfId="1" applyFont="1" applyFill="1" applyBorder="1" applyAlignment="1">
      <alignment horizontal="center" vertical="center"/>
    </xf>
    <xf numFmtId="38" fontId="10" fillId="0" borderId="28" xfId="1" applyFont="1" applyFill="1" applyBorder="1" applyAlignment="1">
      <alignment horizontal="center" vertical="center"/>
    </xf>
    <xf numFmtId="38" fontId="10" fillId="0" borderId="31" xfId="1" applyFont="1" applyFill="1" applyBorder="1" applyAlignment="1">
      <alignment horizontal="right" vertical="center"/>
    </xf>
    <xf numFmtId="38" fontId="10" fillId="0" borderId="32" xfId="1" applyFont="1" applyFill="1" applyBorder="1" applyAlignment="1">
      <alignment horizontal="right" vertical="center"/>
    </xf>
    <xf numFmtId="38" fontId="10" fillId="0" borderId="33" xfId="1" applyFont="1" applyFill="1" applyBorder="1" applyAlignment="1">
      <alignment horizontal="right" vertical="center"/>
    </xf>
    <xf numFmtId="38" fontId="10" fillId="0" borderId="37" xfId="1" applyFont="1" applyFill="1" applyBorder="1" applyAlignment="1">
      <alignment horizontal="right" vertical="center"/>
    </xf>
    <xf numFmtId="38" fontId="10" fillId="0" borderId="38" xfId="1" applyFont="1" applyFill="1" applyBorder="1" applyAlignment="1">
      <alignment horizontal="right" vertical="center"/>
    </xf>
    <xf numFmtId="38" fontId="10" fillId="0" borderId="39" xfId="1" applyFont="1" applyFill="1" applyBorder="1" applyAlignment="1">
      <alignment horizontal="right" vertical="center"/>
    </xf>
    <xf numFmtId="38" fontId="10" fillId="0" borderId="42" xfId="1" applyFont="1" applyFill="1" applyBorder="1" applyAlignment="1">
      <alignment horizontal="right" vertical="center"/>
    </xf>
    <xf numFmtId="38" fontId="10" fillId="0" borderId="43" xfId="1" applyFont="1" applyFill="1" applyBorder="1" applyAlignment="1">
      <alignment horizontal="right" vertical="center"/>
    </xf>
    <xf numFmtId="38" fontId="10" fillId="0" borderId="44" xfId="1" applyFont="1" applyFill="1" applyBorder="1" applyAlignment="1">
      <alignment horizontal="right" vertical="center"/>
    </xf>
    <xf numFmtId="38" fontId="10" fillId="5" borderId="47" xfId="1" applyFont="1" applyFill="1" applyBorder="1" applyAlignment="1">
      <alignment horizontal="right" vertical="center"/>
    </xf>
    <xf numFmtId="38" fontId="10" fillId="5" borderId="48" xfId="1" applyFont="1" applyFill="1" applyBorder="1" applyAlignment="1">
      <alignment horizontal="right" vertical="center"/>
    </xf>
    <xf numFmtId="38" fontId="10" fillId="5" borderId="49" xfId="1" applyFont="1" applyFill="1" applyBorder="1" applyAlignment="1">
      <alignment horizontal="right" vertical="center"/>
    </xf>
    <xf numFmtId="38" fontId="10" fillId="0" borderId="51" xfId="1" applyFont="1" applyFill="1" applyBorder="1" applyAlignment="1">
      <alignment horizontal="right" vertical="center"/>
    </xf>
    <xf numFmtId="38" fontId="10" fillId="0" borderId="52" xfId="1" applyFont="1" applyFill="1" applyBorder="1" applyAlignment="1">
      <alignment horizontal="right" vertical="center"/>
    </xf>
    <xf numFmtId="38" fontId="10" fillId="0" borderId="53" xfId="1" applyFont="1" applyFill="1" applyBorder="1" applyAlignment="1">
      <alignment horizontal="right" vertical="center"/>
    </xf>
    <xf numFmtId="38" fontId="10" fillId="0" borderId="37" xfId="1" applyFont="1" applyFill="1" applyBorder="1">
      <alignment vertical="center"/>
    </xf>
    <xf numFmtId="38" fontId="10" fillId="5" borderId="51" xfId="1" applyFont="1" applyFill="1" applyBorder="1" applyAlignment="1">
      <alignment horizontal="right" vertical="center"/>
    </xf>
    <xf numFmtId="38" fontId="10" fillId="5" borderId="52" xfId="1" applyFont="1" applyFill="1" applyBorder="1" applyAlignment="1">
      <alignment horizontal="right" vertical="center"/>
    </xf>
    <xf numFmtId="38" fontId="10" fillId="5" borderId="53" xfId="1" applyFont="1" applyFill="1" applyBorder="1" applyAlignment="1">
      <alignment horizontal="right" vertical="center"/>
    </xf>
    <xf numFmtId="38" fontId="10" fillId="0" borderId="55" xfId="1" applyFont="1" applyFill="1" applyBorder="1" applyAlignment="1">
      <alignment horizontal="right" vertical="center"/>
    </xf>
    <xf numFmtId="38" fontId="10" fillId="0" borderId="56" xfId="1" applyFont="1" applyFill="1" applyBorder="1" applyAlignment="1">
      <alignment horizontal="right" vertical="center"/>
    </xf>
    <xf numFmtId="38" fontId="10" fillId="0" borderId="57" xfId="1" applyFont="1" applyFill="1" applyBorder="1" applyAlignment="1">
      <alignment horizontal="right" vertical="center"/>
    </xf>
    <xf numFmtId="38" fontId="10" fillId="6" borderId="61" xfId="1" applyFont="1" applyFill="1" applyBorder="1">
      <alignment vertical="center"/>
    </xf>
    <xf numFmtId="38" fontId="10" fillId="6" borderId="62" xfId="1" applyFont="1" applyFill="1" applyBorder="1">
      <alignment vertical="center"/>
    </xf>
    <xf numFmtId="38" fontId="10" fillId="6" borderId="63" xfId="1" applyFont="1" applyFill="1" applyBorder="1">
      <alignment vertical="center"/>
    </xf>
    <xf numFmtId="38" fontId="10" fillId="0" borderId="0" xfId="1" applyFont="1" applyFill="1" applyBorder="1" applyAlignment="1">
      <alignment horizontal="right" vertical="center"/>
    </xf>
    <xf numFmtId="38" fontId="10" fillId="0" borderId="65" xfId="1" applyFont="1" applyFill="1" applyBorder="1" applyAlignment="1">
      <alignment horizontal="right" vertical="center"/>
    </xf>
    <xf numFmtId="38" fontId="10" fillId="0" borderId="66" xfId="1" applyFont="1" applyFill="1" applyBorder="1" applyAlignment="1">
      <alignment horizontal="right" vertical="center"/>
    </xf>
    <xf numFmtId="38" fontId="10" fillId="6" borderId="70" xfId="1" applyFont="1" applyFill="1" applyBorder="1">
      <alignment vertical="center"/>
    </xf>
    <xf numFmtId="38" fontId="10" fillId="6" borderId="71" xfId="1" applyFont="1" applyFill="1" applyBorder="1">
      <alignment vertical="center"/>
    </xf>
    <xf numFmtId="38" fontId="10" fillId="6" borderId="72" xfId="1" applyFont="1" applyFill="1" applyBorder="1">
      <alignment vertical="center"/>
    </xf>
    <xf numFmtId="181" fontId="20" fillId="0" borderId="10" xfId="6" applyNumberFormat="1" applyFont="1" applyFill="1" applyBorder="1" applyAlignment="1">
      <alignment vertical="center"/>
    </xf>
    <xf numFmtId="38" fontId="20" fillId="0" borderId="10" xfId="6" applyFont="1" applyFill="1" applyBorder="1" applyAlignment="1">
      <alignment vertical="center"/>
    </xf>
    <xf numFmtId="38" fontId="20" fillId="0" borderId="10" xfId="0" applyNumberFormat="1" applyFont="1" applyFill="1" applyBorder="1" applyAlignment="1">
      <alignment vertical="center"/>
    </xf>
    <xf numFmtId="38" fontId="20" fillId="0" borderId="10" xfId="6" applyNumberFormat="1" applyFont="1" applyFill="1" applyBorder="1" applyAlignment="1">
      <alignment vertical="center"/>
    </xf>
    <xf numFmtId="184" fontId="20" fillId="0" borderId="10" xfId="0" applyNumberFormat="1" applyFont="1" applyFill="1" applyBorder="1">
      <alignment vertical="center"/>
    </xf>
    <xf numFmtId="184" fontId="20" fillId="0" borderId="10" xfId="6" applyNumberFormat="1" applyFont="1" applyFill="1" applyBorder="1" applyAlignment="1">
      <alignment vertical="center"/>
    </xf>
    <xf numFmtId="0" fontId="0" fillId="9" borderId="0" xfId="0" applyFill="1" applyAlignment="1">
      <alignment horizontal="center" vertical="center"/>
    </xf>
    <xf numFmtId="0" fontId="20" fillId="0" borderId="0" xfId="0" applyFont="1" applyAlignment="1">
      <alignment horizontal="left" vertical="distributed" wrapText="1"/>
    </xf>
    <xf numFmtId="0" fontId="20" fillId="0" borderId="0" xfId="0" applyFont="1" applyAlignment="1">
      <alignment horizontal="right" vertical="center"/>
    </xf>
    <xf numFmtId="0" fontId="20" fillId="0" borderId="0" xfId="0" applyFont="1" applyAlignment="1">
      <alignment horizontal="left" vertical="center"/>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10" fillId="0" borderId="46" xfId="0" applyFont="1" applyBorder="1" applyAlignment="1">
      <alignment horizontal="center" vertical="center"/>
    </xf>
    <xf numFmtId="0" fontId="27" fillId="0" borderId="0" xfId="0" applyFont="1" applyAlignment="1">
      <alignment horizontal="left" vertical="center"/>
    </xf>
    <xf numFmtId="0" fontId="0" fillId="0" borderId="0" xfId="0" applyAlignment="1">
      <alignment horizontal="center" vertical="center" shrinkToFit="1"/>
    </xf>
    <xf numFmtId="0" fontId="0" fillId="0" borderId="0" xfId="0" applyAlignment="1">
      <alignment horizontal="center" vertical="center"/>
    </xf>
    <xf numFmtId="38" fontId="0" fillId="2" borderId="0" xfId="1" applyFont="1" applyFill="1" applyAlignment="1">
      <alignment horizontal="center" vertical="center"/>
    </xf>
    <xf numFmtId="0" fontId="0" fillId="0" borderId="0" xfId="0" applyAlignment="1">
      <alignment horizontal="right" vertical="center"/>
    </xf>
    <xf numFmtId="0" fontId="0" fillId="2" borderId="0" xfId="0" applyFill="1" applyAlignment="1">
      <alignment horizontal="center" vertical="center"/>
    </xf>
    <xf numFmtId="0" fontId="0" fillId="0" borderId="0" xfId="0" applyFill="1" applyBorder="1" applyAlignment="1">
      <alignment horizontal="center" vertical="center"/>
    </xf>
    <xf numFmtId="38" fontId="0" fillId="0" borderId="0" xfId="1" applyFont="1" applyFill="1" applyBorder="1" applyAlignment="1">
      <alignment horizontal="right" vertical="center"/>
    </xf>
    <xf numFmtId="0" fontId="0" fillId="2" borderId="2" xfId="0" applyFill="1" applyBorder="1" applyAlignment="1">
      <alignment horizontal="left" vertical="center" shrinkToFi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Fill="1" applyAlignment="1">
      <alignment horizontal="left" vertical="top" wrapText="1"/>
    </xf>
    <xf numFmtId="0" fontId="0" fillId="0" borderId="0" xfId="0" applyFill="1" applyAlignment="1">
      <alignment horizontal="left" vertical="top"/>
    </xf>
    <xf numFmtId="38" fontId="0" fillId="3" borderId="4" xfId="1" applyFont="1" applyFill="1" applyBorder="1" applyAlignment="1">
      <alignment horizontal="right" vertical="center"/>
    </xf>
    <xf numFmtId="38" fontId="0" fillId="3" borderId="0" xfId="1" applyFont="1" applyFill="1" applyBorder="1" applyAlignment="1">
      <alignment horizontal="right" vertical="center"/>
    </xf>
    <xf numFmtId="0" fontId="0" fillId="2" borderId="0" xfId="0" applyFill="1" applyAlignment="1">
      <alignment horizontal="left" vertical="center"/>
    </xf>
    <xf numFmtId="38" fontId="0" fillId="2" borderId="0" xfId="1" applyFont="1" applyFill="1" applyAlignment="1">
      <alignment horizontal="right" vertical="center"/>
    </xf>
    <xf numFmtId="38" fontId="0" fillId="0" borderId="0" xfId="1" applyFont="1" applyFill="1" applyAlignment="1">
      <alignment horizontal="right" vertical="center"/>
    </xf>
    <xf numFmtId="38" fontId="0" fillId="3" borderId="0" xfId="1" applyFont="1" applyFill="1" applyAlignment="1">
      <alignment horizontal="right" vertical="center"/>
    </xf>
    <xf numFmtId="0" fontId="0" fillId="0" borderId="0" xfId="0" applyFill="1" applyBorder="1" applyAlignment="1">
      <alignment horizontal="right" vertical="center" shrinkToFit="1"/>
    </xf>
    <xf numFmtId="0" fontId="43" fillId="0" borderId="0" xfId="0" applyFont="1" applyAlignment="1">
      <alignment horizontal="left" vertical="center" shrinkToFit="1"/>
    </xf>
    <xf numFmtId="179" fontId="0" fillId="0" borderId="0" xfId="0" applyNumberFormat="1" applyFill="1" applyAlignment="1">
      <alignment horizontal="center" vertical="center"/>
    </xf>
    <xf numFmtId="0" fontId="0" fillId="0" borderId="0" xfId="0" applyNumberFormat="1" applyFill="1" applyAlignment="1">
      <alignment horizontal="center" vertical="center"/>
    </xf>
    <xf numFmtId="0" fontId="0" fillId="2" borderId="0" xfId="0" applyFill="1" applyAlignment="1">
      <alignment horizontal="left" vertical="center" shrinkToFit="1"/>
    </xf>
    <xf numFmtId="179" fontId="0" fillId="0" borderId="0" xfId="0" applyNumberFormat="1" applyBorder="1" applyAlignment="1">
      <alignment horizontal="center" vertical="center"/>
    </xf>
    <xf numFmtId="179" fontId="0" fillId="0" borderId="7" xfId="0" applyNumberFormat="1"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179" fontId="0" fillId="2" borderId="4" xfId="1" applyNumberFormat="1" applyFont="1" applyFill="1" applyBorder="1" applyAlignment="1">
      <alignment horizontal="center" vertical="center"/>
    </xf>
    <xf numFmtId="179" fontId="0" fillId="2" borderId="0" xfId="1" applyNumberFormat="1" applyFont="1" applyFill="1" applyBorder="1" applyAlignment="1">
      <alignment horizontal="center" vertical="center"/>
    </xf>
    <xf numFmtId="179" fontId="0" fillId="2" borderId="6" xfId="1" applyNumberFormat="1" applyFont="1" applyFill="1" applyBorder="1" applyAlignment="1">
      <alignment horizontal="center" vertical="center"/>
    </xf>
    <xf numFmtId="179" fontId="0" fillId="2" borderId="7" xfId="1" applyNumberFormat="1" applyFont="1" applyFill="1" applyBorder="1" applyAlignment="1">
      <alignment horizontal="center" vertical="center"/>
    </xf>
    <xf numFmtId="179" fontId="0" fillId="2" borderId="8" xfId="1" applyNumberFormat="1" applyFont="1" applyFill="1" applyBorder="1" applyAlignment="1">
      <alignment horizontal="center" vertical="center"/>
    </xf>
    <xf numFmtId="0" fontId="17" fillId="0" borderId="7" xfId="0" applyFont="1" applyBorder="1" applyAlignment="1">
      <alignment horizontal="left" vertical="center"/>
    </xf>
    <xf numFmtId="0" fontId="0" fillId="0" borderId="0" xfId="0" applyFont="1" applyAlignment="1">
      <alignment horizontal="center" vertical="center" shrinkToFit="1"/>
    </xf>
    <xf numFmtId="0" fontId="17" fillId="0" borderId="0" xfId="0" applyFont="1" applyAlignment="1">
      <alignment horizontal="center" vertical="center" shrinkToFit="1"/>
    </xf>
    <xf numFmtId="0" fontId="0" fillId="0" borderId="0" xfId="0" applyFill="1" applyAlignment="1">
      <alignment horizontal="center" vertical="center"/>
    </xf>
    <xf numFmtId="0" fontId="0" fillId="9" borderId="0" xfId="0" applyFill="1" applyAlignment="1">
      <alignment horizontal="left" vertical="center"/>
    </xf>
    <xf numFmtId="0" fontId="0" fillId="9" borderId="0" xfId="0" applyFill="1" applyAlignment="1">
      <alignment horizontal="center" vertical="center"/>
    </xf>
    <xf numFmtId="0" fontId="0" fillId="0" borderId="0" xfId="0" applyFill="1" applyBorder="1" applyAlignment="1">
      <alignment horizontal="left" vertical="center"/>
    </xf>
    <xf numFmtId="0" fontId="0" fillId="0" borderId="0" xfId="0" applyFill="1" applyAlignment="1">
      <alignment horizontal="center" vertical="center" shrinkToFit="1"/>
    </xf>
    <xf numFmtId="0" fontId="0" fillId="2" borderId="23" xfId="0" applyFill="1" applyBorder="1" applyAlignment="1">
      <alignment horizontal="left" vertical="center"/>
    </xf>
    <xf numFmtId="0" fontId="0" fillId="2" borderId="23" xfId="0" applyFill="1" applyBorder="1" applyAlignment="1">
      <alignment horizontal="left" vertical="center" shrinkToFit="1"/>
    </xf>
    <xf numFmtId="38" fontId="0" fillId="2" borderId="23" xfId="1" applyFont="1" applyFill="1" applyBorder="1" applyAlignment="1">
      <alignment horizontal="right" vertical="center"/>
    </xf>
    <xf numFmtId="179" fontId="0" fillId="2" borderId="0" xfId="0" applyNumberFormat="1" applyFill="1" applyAlignment="1">
      <alignment horizontal="center" vertical="center"/>
    </xf>
    <xf numFmtId="38" fontId="0" fillId="2" borderId="0" xfId="1" applyFont="1" applyFill="1" applyBorder="1" applyAlignment="1">
      <alignment horizontal="right" vertical="center"/>
    </xf>
    <xf numFmtId="179" fontId="0" fillId="2" borderId="5" xfId="1" applyNumberFormat="1" applyFont="1" applyFill="1" applyBorder="1" applyAlignment="1">
      <alignment horizontal="center" vertical="center"/>
    </xf>
    <xf numFmtId="0" fontId="17" fillId="0" borderId="0" xfId="0" applyFont="1" applyBorder="1" applyAlignment="1">
      <alignment horizontal="left" vertical="center"/>
    </xf>
    <xf numFmtId="38" fontId="0" fillId="2" borderId="7" xfId="1" applyFont="1" applyFill="1" applyBorder="1" applyAlignment="1">
      <alignment horizontal="center" vertical="center"/>
    </xf>
    <xf numFmtId="0" fontId="0" fillId="0" borderId="7" xfId="0" applyBorder="1" applyAlignment="1">
      <alignment horizontal="right" vertical="center"/>
    </xf>
    <xf numFmtId="0" fontId="0" fillId="2" borderId="0" xfId="0" applyFill="1" applyAlignment="1">
      <alignment horizontal="right" vertical="center"/>
    </xf>
    <xf numFmtId="57" fontId="0" fillId="2" borderId="0" xfId="0" applyNumberFormat="1" applyFill="1" applyAlignment="1">
      <alignment horizontal="center" vertical="center"/>
    </xf>
    <xf numFmtId="0" fontId="0" fillId="0" borderId="9" xfId="0" applyBorder="1" applyAlignment="1">
      <alignment horizontal="center" vertical="center" textRotation="255"/>
    </xf>
    <xf numFmtId="0" fontId="0" fillId="0" borderId="16" xfId="0" applyBorder="1" applyAlignment="1">
      <alignment horizontal="center" vertical="center" textRotation="255"/>
    </xf>
    <xf numFmtId="0" fontId="0" fillId="0" borderId="11" xfId="0" applyBorder="1" applyAlignment="1">
      <alignment horizontal="center" vertical="center" textRotation="255"/>
    </xf>
    <xf numFmtId="0" fontId="24" fillId="0" borderId="0" xfId="0" applyFont="1" applyAlignment="1">
      <alignment horizontal="center" vertical="center" textRotation="255"/>
    </xf>
    <xf numFmtId="0" fontId="25" fillId="0" borderId="7" xfId="0" applyFont="1" applyBorder="1" applyAlignment="1">
      <alignment horizontal="center" vertical="center" textRotation="255"/>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36" fillId="7" borderId="0" xfId="0" applyFont="1" applyFill="1" applyAlignment="1">
      <alignment horizontal="center"/>
    </xf>
    <xf numFmtId="177" fontId="8" fillId="0" borderId="0" xfId="2" quotePrefix="1" applyNumberFormat="1" applyFont="1" applyFill="1" applyBorder="1" applyAlignment="1">
      <alignment horizontal="right" vertical="center"/>
    </xf>
    <xf numFmtId="176" fontId="3" fillId="0" borderId="0" xfId="2" applyFont="1" applyFill="1" applyBorder="1" applyAlignment="1">
      <alignment horizontal="center" vertical="center"/>
    </xf>
    <xf numFmtId="176" fontId="8" fillId="0" borderId="0" xfId="2" applyFont="1" applyFill="1" applyBorder="1" applyAlignment="1">
      <alignment horizontal="center" vertical="center"/>
    </xf>
    <xf numFmtId="0" fontId="8" fillId="0" borderId="0" xfId="3" applyFont="1" applyFill="1" applyBorder="1" applyAlignment="1">
      <alignment horizontal="center" vertical="center"/>
    </xf>
    <xf numFmtId="0" fontId="8" fillId="0" borderId="0" xfId="3" applyFont="1" applyFill="1" applyBorder="1" applyAlignment="1">
      <alignment vertical="center"/>
    </xf>
    <xf numFmtId="0" fontId="8" fillId="0" borderId="0" xfId="0" applyFont="1" applyFill="1" applyAlignment="1">
      <alignment horizontal="left" vertical="center" shrinkToFit="1"/>
    </xf>
    <xf numFmtId="0" fontId="8" fillId="0" borderId="0" xfId="0" applyFont="1" applyFill="1" applyAlignment="1">
      <alignment horizontal="left" vertical="center" wrapText="1" shrinkToFit="1"/>
    </xf>
    <xf numFmtId="178" fontId="8" fillId="0" borderId="0" xfId="2" applyNumberFormat="1" applyFont="1" applyFill="1" applyBorder="1" applyAlignment="1">
      <alignment horizontal="center" vertical="center"/>
    </xf>
    <xf numFmtId="176" fontId="8" fillId="0" borderId="0" xfId="2" applyFont="1" applyFill="1" applyBorder="1" applyAlignment="1">
      <alignment horizontal="left" vertical="justify" wrapText="1"/>
    </xf>
    <xf numFmtId="176" fontId="8" fillId="0" borderId="0" xfId="2" applyFont="1" applyFill="1" applyBorder="1" applyAlignment="1">
      <alignment horizontal="left" vertical="center" wrapText="1"/>
    </xf>
    <xf numFmtId="0" fontId="4" fillId="0" borderId="0" xfId="0" applyFont="1" applyFill="1" applyAlignment="1">
      <alignment horizontal="left" vertical="top"/>
    </xf>
    <xf numFmtId="176" fontId="4" fillId="0" borderId="1" xfId="2" applyFont="1" applyFill="1" applyBorder="1" applyAlignment="1">
      <alignment horizontal="center" vertical="center" wrapText="1"/>
    </xf>
    <xf numFmtId="176" fontId="4" fillId="0" borderId="2" xfId="2" applyFont="1" applyFill="1" applyBorder="1" applyAlignment="1">
      <alignment horizontal="center" vertical="center" wrapText="1"/>
    </xf>
    <xf numFmtId="176" fontId="4" fillId="0" borderId="3" xfId="2" applyFont="1" applyFill="1" applyBorder="1" applyAlignment="1">
      <alignment horizontal="center" vertical="center" wrapText="1"/>
    </xf>
    <xf numFmtId="176" fontId="4" fillId="0" borderId="4" xfId="2" applyFont="1" applyFill="1" applyBorder="1" applyAlignment="1">
      <alignment horizontal="center" vertical="center" wrapText="1"/>
    </xf>
    <xf numFmtId="176" fontId="4" fillId="0" borderId="0" xfId="2" applyFont="1" applyFill="1" applyBorder="1" applyAlignment="1">
      <alignment horizontal="center" vertical="center" wrapText="1"/>
    </xf>
    <xf numFmtId="176" fontId="4" fillId="0" borderId="5" xfId="2" applyFont="1" applyFill="1" applyBorder="1" applyAlignment="1">
      <alignment horizontal="center" vertical="center" wrapText="1"/>
    </xf>
    <xf numFmtId="176" fontId="4" fillId="0" borderId="6" xfId="2" applyFont="1" applyFill="1" applyBorder="1" applyAlignment="1">
      <alignment horizontal="center" vertical="center" wrapText="1"/>
    </xf>
    <xf numFmtId="176" fontId="4" fillId="0" borderId="7" xfId="2" applyFont="1" applyFill="1" applyBorder="1" applyAlignment="1">
      <alignment horizontal="center" vertical="center" wrapText="1"/>
    </xf>
    <xf numFmtId="176" fontId="4" fillId="0" borderId="8" xfId="2" applyFont="1" applyFill="1" applyBorder="1" applyAlignment="1">
      <alignment horizontal="center" vertical="center" wrapText="1"/>
    </xf>
    <xf numFmtId="179" fontId="4" fillId="0" borderId="4" xfId="2" applyNumberFormat="1" applyFont="1" applyFill="1" applyBorder="1" applyAlignment="1">
      <alignment horizontal="center" vertical="center"/>
    </xf>
    <xf numFmtId="179" fontId="4" fillId="0" borderId="0" xfId="2" applyNumberFormat="1" applyFont="1" applyFill="1" applyBorder="1" applyAlignment="1">
      <alignment horizontal="center" vertical="center"/>
    </xf>
    <xf numFmtId="179" fontId="4" fillId="0" borderId="5" xfId="2" applyNumberFormat="1" applyFont="1" applyFill="1" applyBorder="1" applyAlignment="1">
      <alignment horizontal="center" vertical="center"/>
    </xf>
    <xf numFmtId="176" fontId="4" fillId="0" borderId="1" xfId="2" applyFont="1" applyFill="1" applyBorder="1" applyAlignment="1">
      <alignment horizontal="center" vertical="center"/>
    </xf>
    <xf numFmtId="176" fontId="4" fillId="0" borderId="2" xfId="2" applyFont="1" applyFill="1" applyBorder="1" applyAlignment="1">
      <alignment horizontal="center" vertical="center"/>
    </xf>
    <xf numFmtId="176" fontId="4" fillId="0" borderId="14" xfId="2" applyFont="1" applyFill="1" applyBorder="1" applyAlignment="1">
      <alignment horizontal="center" vertical="center"/>
    </xf>
    <xf numFmtId="176" fontId="4" fillId="0" borderId="15" xfId="2" applyFont="1" applyFill="1" applyBorder="1" applyAlignment="1">
      <alignment horizontal="center" vertical="center"/>
    </xf>
    <xf numFmtId="176" fontId="4" fillId="0" borderId="3" xfId="2" applyFont="1" applyFill="1" applyBorder="1" applyAlignment="1">
      <alignment horizontal="center" vertical="center"/>
    </xf>
    <xf numFmtId="176" fontId="4" fillId="0" borderId="6" xfId="2" applyFont="1" applyFill="1" applyBorder="1" applyAlignment="1">
      <alignment horizontal="center" vertical="center"/>
    </xf>
    <xf numFmtId="176" fontId="4" fillId="0" borderId="7" xfId="2" applyFont="1" applyFill="1" applyBorder="1" applyAlignment="1">
      <alignment horizontal="center" vertical="center"/>
    </xf>
    <xf numFmtId="176" fontId="4" fillId="0" borderId="8" xfId="2" applyFont="1" applyFill="1" applyBorder="1" applyAlignment="1">
      <alignment horizontal="center" vertical="center"/>
    </xf>
    <xf numFmtId="176" fontId="4" fillId="0" borderId="12" xfId="2" applyFont="1" applyFill="1" applyBorder="1" applyAlignment="1">
      <alignment horizontal="center" vertical="center"/>
    </xf>
    <xf numFmtId="49" fontId="4" fillId="0" borderId="7" xfId="2" applyNumberFormat="1" applyFont="1" applyFill="1" applyBorder="1" applyAlignment="1">
      <alignment horizontal="center" vertical="center"/>
    </xf>
    <xf numFmtId="49" fontId="4" fillId="0" borderId="8" xfId="2" applyNumberFormat="1" applyFont="1" applyFill="1" applyBorder="1" applyAlignment="1">
      <alignment horizontal="center" vertical="center"/>
    </xf>
    <xf numFmtId="3" fontId="4" fillId="0" borderId="4" xfId="2" applyNumberFormat="1" applyFont="1" applyFill="1" applyBorder="1" applyAlignment="1">
      <alignment horizontal="right" vertical="center"/>
    </xf>
    <xf numFmtId="3" fontId="4" fillId="0" borderId="0" xfId="2" applyNumberFormat="1" applyFont="1" applyFill="1" applyBorder="1" applyAlignment="1">
      <alignment horizontal="right" vertical="center"/>
    </xf>
    <xf numFmtId="3" fontId="4" fillId="0" borderId="5" xfId="2" applyNumberFormat="1" applyFont="1" applyFill="1" applyBorder="1" applyAlignment="1">
      <alignment horizontal="right" vertical="center"/>
    </xf>
    <xf numFmtId="38" fontId="4" fillId="0" borderId="1" xfId="5" applyNumberFormat="1" applyFont="1" applyFill="1" applyBorder="1" applyAlignment="1">
      <alignment horizontal="right" vertical="center"/>
    </xf>
    <xf numFmtId="38" fontId="4" fillId="0" borderId="2" xfId="5" applyNumberFormat="1" applyFont="1" applyFill="1" applyBorder="1" applyAlignment="1">
      <alignment horizontal="right" vertical="center"/>
    </xf>
    <xf numFmtId="38" fontId="4" fillId="0" borderId="3" xfId="5" applyNumberFormat="1" applyFont="1" applyFill="1" applyBorder="1" applyAlignment="1">
      <alignment horizontal="right" vertical="center"/>
    </xf>
    <xf numFmtId="38" fontId="4" fillId="0" borderId="6" xfId="5" applyNumberFormat="1" applyFont="1" applyFill="1" applyBorder="1" applyAlignment="1">
      <alignment horizontal="right" vertical="center"/>
    </xf>
    <xf numFmtId="38" fontId="4" fillId="0" borderId="7" xfId="5" applyNumberFormat="1" applyFont="1" applyFill="1" applyBorder="1" applyAlignment="1">
      <alignment horizontal="right" vertical="center"/>
    </xf>
    <xf numFmtId="38" fontId="4" fillId="0" borderId="8" xfId="5" applyNumberFormat="1" applyFont="1" applyFill="1" applyBorder="1" applyAlignment="1">
      <alignment horizontal="right" vertical="center"/>
    </xf>
    <xf numFmtId="49" fontId="4" fillId="0" borderId="6" xfId="2" applyNumberFormat="1" applyFont="1" applyFill="1" applyBorder="1" applyAlignment="1">
      <alignment horizontal="center" vertical="center"/>
    </xf>
    <xf numFmtId="49" fontId="4" fillId="0" borderId="1"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49" fontId="4" fillId="0" borderId="3" xfId="2" applyNumberFormat="1" applyFont="1" applyFill="1" applyBorder="1" applyAlignment="1">
      <alignment horizontal="center" vertical="center" wrapText="1"/>
    </xf>
    <xf numFmtId="49" fontId="4" fillId="0" borderId="4" xfId="2" applyNumberFormat="1" applyFont="1" applyFill="1" applyBorder="1" applyAlignment="1">
      <alignment horizontal="center" vertical="center" wrapText="1"/>
    </xf>
    <xf numFmtId="49" fontId="4" fillId="0" borderId="0" xfId="2" applyNumberFormat="1" applyFont="1" applyFill="1" applyBorder="1" applyAlignment="1">
      <alignment horizontal="center" vertical="center" wrapText="1"/>
    </xf>
    <xf numFmtId="49" fontId="4" fillId="0" borderId="5" xfId="2" applyNumberFormat="1" applyFont="1" applyFill="1" applyBorder="1" applyAlignment="1">
      <alignment horizontal="center" vertical="center" wrapText="1"/>
    </xf>
    <xf numFmtId="49" fontId="4" fillId="0" borderId="6" xfId="2" applyNumberFormat="1" applyFont="1" applyFill="1" applyBorder="1" applyAlignment="1">
      <alignment horizontal="center" vertical="center" wrapText="1"/>
    </xf>
    <xf numFmtId="49" fontId="4" fillId="0" borderId="7" xfId="2" applyNumberFormat="1" applyFont="1" applyFill="1" applyBorder="1" applyAlignment="1">
      <alignment horizontal="center" vertical="center" wrapText="1"/>
    </xf>
    <xf numFmtId="49" fontId="4" fillId="0" borderId="8" xfId="2" applyNumberFormat="1" applyFont="1" applyFill="1" applyBorder="1" applyAlignment="1">
      <alignment horizontal="center" vertical="center" wrapText="1"/>
    </xf>
    <xf numFmtId="176" fontId="4" fillId="0" borderId="4" xfId="2" applyFont="1" applyFill="1" applyBorder="1" applyAlignment="1">
      <alignment horizontal="center" vertical="center"/>
    </xf>
    <xf numFmtId="176" fontId="4" fillId="0" borderId="0" xfId="2" applyFont="1" applyFill="1" applyBorder="1" applyAlignment="1">
      <alignment horizontal="center" vertical="center"/>
    </xf>
    <xf numFmtId="176" fontId="4" fillId="0" borderId="4" xfId="2" applyFont="1" applyFill="1" applyBorder="1" applyAlignment="1">
      <alignment horizontal="left" vertical="center" wrapText="1"/>
    </xf>
    <xf numFmtId="176" fontId="4" fillId="0" borderId="0" xfId="2" applyFont="1" applyFill="1" applyBorder="1" applyAlignment="1">
      <alignment horizontal="left" vertical="center" wrapText="1"/>
    </xf>
    <xf numFmtId="176" fontId="4" fillId="0" borderId="5" xfId="2" applyFont="1" applyFill="1" applyBorder="1" applyAlignment="1">
      <alignment horizontal="left" vertical="center" wrapText="1"/>
    </xf>
    <xf numFmtId="38" fontId="4" fillId="0" borderId="1" xfId="5" applyFont="1" applyFill="1" applyBorder="1" applyAlignment="1">
      <alignment horizontal="center" vertical="center"/>
    </xf>
    <xf numFmtId="38" fontId="4" fillId="0" borderId="2" xfId="5" applyFont="1" applyFill="1" applyBorder="1" applyAlignment="1">
      <alignment horizontal="center" vertical="center"/>
    </xf>
    <xf numFmtId="38" fontId="4" fillId="0" borderId="3" xfId="5" applyFont="1" applyFill="1" applyBorder="1" applyAlignment="1">
      <alignment horizontal="center" vertical="center"/>
    </xf>
    <xf numFmtId="38" fontId="4" fillId="0" borderId="6" xfId="5" applyFont="1" applyFill="1" applyBorder="1" applyAlignment="1">
      <alignment horizontal="center" vertical="center"/>
    </xf>
    <xf numFmtId="38" fontId="4" fillId="0" borderId="7" xfId="5" applyFont="1" applyFill="1" applyBorder="1" applyAlignment="1">
      <alignment horizontal="center" vertical="center"/>
    </xf>
    <xf numFmtId="38" fontId="4" fillId="0" borderId="8" xfId="5" applyFont="1" applyFill="1" applyBorder="1" applyAlignment="1">
      <alignment horizontal="center" vertical="center"/>
    </xf>
    <xf numFmtId="176" fontId="4" fillId="0" borderId="5" xfId="2" applyFont="1" applyFill="1" applyBorder="1" applyAlignment="1">
      <alignment horizontal="center" vertical="center"/>
    </xf>
    <xf numFmtId="176" fontId="11" fillId="0" borderId="0" xfId="2" applyFont="1" applyFill="1" applyAlignment="1">
      <alignment horizontal="left" vertical="top" wrapText="1"/>
    </xf>
    <xf numFmtId="0" fontId="5" fillId="0" borderId="0" xfId="0" applyFont="1" applyAlignment="1">
      <alignment horizontal="center" vertical="center"/>
    </xf>
    <xf numFmtId="176" fontId="4" fillId="0" borderId="7" xfId="2" applyFont="1" applyFill="1" applyBorder="1" applyAlignment="1">
      <alignment horizontal="right" vertical="center"/>
    </xf>
    <xf numFmtId="176" fontId="15" fillId="0" borderId="0" xfId="2" applyFont="1" applyFill="1" applyBorder="1" applyAlignment="1">
      <alignment horizontal="center" vertical="center" wrapText="1"/>
    </xf>
    <xf numFmtId="176" fontId="15" fillId="0" borderId="5" xfId="2" applyFont="1" applyFill="1" applyBorder="1" applyAlignment="1">
      <alignment horizontal="center" vertical="center" wrapText="1"/>
    </xf>
    <xf numFmtId="176" fontId="15" fillId="0" borderId="7" xfId="2" applyFont="1" applyFill="1" applyBorder="1" applyAlignment="1">
      <alignment horizontal="center" vertical="center" wrapText="1"/>
    </xf>
    <xf numFmtId="176" fontId="15" fillId="0" borderId="8" xfId="2" applyFont="1" applyFill="1" applyBorder="1" applyAlignment="1">
      <alignment horizontal="center" vertical="center" wrapText="1"/>
    </xf>
    <xf numFmtId="0" fontId="30" fillId="4" borderId="0" xfId="0" applyFont="1" applyFill="1" applyAlignment="1">
      <alignment horizontal="center" vertical="center"/>
    </xf>
    <xf numFmtId="0" fontId="20" fillId="4" borderId="17"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10" xfId="0" applyFont="1" applyFill="1" applyBorder="1" applyAlignment="1">
      <alignment horizontal="center" vertical="center"/>
    </xf>
    <xf numFmtId="0" fontId="20" fillId="0" borderId="10" xfId="0" applyFont="1" applyBorder="1" applyAlignment="1">
      <alignment horizontal="center" vertical="center"/>
    </xf>
    <xf numFmtId="0" fontId="20" fillId="0" borderId="10" xfId="0" applyFont="1" applyFill="1" applyBorder="1" applyAlignment="1">
      <alignment horizontal="center" vertical="center"/>
    </xf>
    <xf numFmtId="181" fontId="20" fillId="0" borderId="9" xfId="6" applyNumberFormat="1" applyFont="1" applyFill="1" applyBorder="1" applyAlignment="1">
      <alignment vertical="center"/>
    </xf>
    <xf numFmtId="181" fontId="20" fillId="0" borderId="11" xfId="6" applyNumberFormat="1" applyFont="1" applyFill="1" applyBorder="1" applyAlignment="1">
      <alignment vertical="center"/>
    </xf>
    <xf numFmtId="183" fontId="20" fillId="0" borderId="10" xfId="6" applyNumberFormat="1" applyFont="1" applyFill="1" applyBorder="1" applyAlignment="1">
      <alignment horizontal="right" vertical="center"/>
    </xf>
    <xf numFmtId="38" fontId="20" fillId="0" borderId="10" xfId="6" applyFont="1" applyFill="1" applyBorder="1" applyAlignment="1">
      <alignment horizontal="right" vertical="center"/>
    </xf>
    <xf numFmtId="0" fontId="20" fillId="0" borderId="10" xfId="0" applyFont="1" applyFill="1" applyBorder="1" applyAlignment="1">
      <alignment horizontal="center" vertical="center" textRotation="255"/>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183" fontId="20" fillId="0" borderId="9" xfId="6" applyNumberFormat="1" applyFont="1" applyFill="1" applyBorder="1" applyAlignment="1">
      <alignment vertical="center"/>
    </xf>
    <xf numFmtId="183" fontId="20" fillId="0" borderId="11" xfId="6" applyNumberFormat="1" applyFont="1" applyFill="1" applyBorder="1" applyAlignment="1">
      <alignment vertical="center"/>
    </xf>
    <xf numFmtId="0" fontId="20" fillId="0" borderId="12"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8" xfId="0" applyFont="1" applyFill="1" applyBorder="1" applyAlignment="1">
      <alignment horizontal="center" vertical="center"/>
    </xf>
    <xf numFmtId="0" fontId="11" fillId="0" borderId="0" xfId="4" applyFont="1" applyFill="1" applyAlignment="1">
      <alignment horizontal="center" vertical="center"/>
    </xf>
    <xf numFmtId="0" fontId="4" fillId="0" borderId="10"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3" xfId="4" applyFont="1" applyFill="1" applyBorder="1" applyAlignment="1">
      <alignment horizontal="center" vertical="center"/>
    </xf>
    <xf numFmtId="0" fontId="4" fillId="0" borderId="11" xfId="4" applyFont="1" applyFill="1" applyBorder="1" applyAlignment="1">
      <alignment horizontal="center" vertical="center"/>
    </xf>
    <xf numFmtId="38" fontId="4" fillId="0" borderId="12" xfId="4" applyNumberFormat="1" applyFont="1" applyFill="1" applyBorder="1" applyAlignment="1">
      <alignment horizontal="center" vertical="center"/>
    </xf>
    <xf numFmtId="0" fontId="4" fillId="0" borderId="15" xfId="4" applyFont="1" applyFill="1" applyBorder="1" applyAlignment="1">
      <alignment horizontal="center" vertical="center"/>
    </xf>
    <xf numFmtId="0" fontId="4" fillId="0" borderId="6"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13" xfId="4" applyFont="1" applyFill="1" applyBorder="1" applyAlignment="1">
      <alignment horizontal="center" vertical="center"/>
    </xf>
    <xf numFmtId="176" fontId="8" fillId="0" borderId="0" xfId="2" applyFont="1" applyFill="1" applyBorder="1" applyAlignment="1">
      <alignment horizontal="left" vertical="distributed" wrapText="1"/>
    </xf>
    <xf numFmtId="177" fontId="8" fillId="0" borderId="0" xfId="0" applyNumberFormat="1" applyFont="1" applyFill="1" applyBorder="1" applyAlignment="1">
      <alignment horizontal="center" vertical="center"/>
    </xf>
    <xf numFmtId="0" fontId="20" fillId="0" borderId="0" xfId="0" applyFont="1" applyAlignment="1">
      <alignment horizontal="left" vertical="distributed" wrapText="1"/>
    </xf>
    <xf numFmtId="0" fontId="37" fillId="0" borderId="0" xfId="0" applyFont="1" applyAlignment="1">
      <alignment horizontal="center" vertical="center"/>
    </xf>
    <xf numFmtId="0" fontId="8" fillId="0" borderId="0" xfId="0" applyFont="1" applyFill="1" applyBorder="1" applyAlignment="1">
      <alignment horizontal="center" vertical="center"/>
    </xf>
    <xf numFmtId="0" fontId="5" fillId="0" borderId="0" xfId="0" applyFont="1" applyFill="1" applyAlignment="1">
      <alignment horizontal="left" vertical="center"/>
    </xf>
    <xf numFmtId="0" fontId="4" fillId="0" borderId="0" xfId="4" applyFont="1" applyAlignment="1">
      <alignment vertical="center" wrapText="1"/>
    </xf>
    <xf numFmtId="0" fontId="4" fillId="0" borderId="0" xfId="4" applyNumberFormat="1" applyFont="1" applyFill="1" applyAlignment="1">
      <alignment horizontal="right" vertical="center"/>
    </xf>
    <xf numFmtId="0" fontId="4" fillId="0" borderId="0" xfId="4" applyFont="1" applyAlignment="1">
      <alignment vertical="center"/>
    </xf>
    <xf numFmtId="0" fontId="4" fillId="0" borderId="0" xfId="4" applyFont="1" applyAlignment="1">
      <alignment horizontal="left" vertical="center"/>
    </xf>
    <xf numFmtId="0" fontId="4" fillId="0" borderId="0" xfId="4" applyFont="1" applyFill="1" applyAlignment="1">
      <alignment horizontal="left" vertical="center" wrapText="1" shrinkToFit="1"/>
    </xf>
    <xf numFmtId="0" fontId="4" fillId="0" borderId="10" xfId="4" applyFont="1" applyBorder="1" applyAlignment="1">
      <alignment horizontal="distributed" vertical="center"/>
    </xf>
    <xf numFmtId="0" fontId="4" fillId="0" borderId="10" xfId="4" applyFont="1" applyBorder="1" applyAlignment="1">
      <alignment horizontal="distributed" vertical="center" wrapText="1"/>
    </xf>
    <xf numFmtId="0" fontId="4" fillId="0" borderId="0" xfId="4" applyFont="1" applyAlignment="1">
      <alignment horizontal="center" vertical="center"/>
    </xf>
    <xf numFmtId="0" fontId="4" fillId="0" borderId="1" xfId="4" applyFont="1" applyBorder="1" applyAlignment="1">
      <alignment horizontal="distributed" vertical="center" wrapText="1"/>
    </xf>
    <xf numFmtId="0" fontId="4" fillId="0" borderId="2" xfId="4" applyFont="1" applyBorder="1" applyAlignment="1">
      <alignment horizontal="distributed" vertical="center" wrapText="1"/>
    </xf>
    <xf numFmtId="0" fontId="4" fillId="0" borderId="3" xfId="4" applyFont="1" applyBorder="1" applyAlignment="1">
      <alignment horizontal="distributed" vertical="center" wrapText="1"/>
    </xf>
    <xf numFmtId="0" fontId="4" fillId="0" borderId="4" xfId="4" applyFont="1" applyBorder="1" applyAlignment="1">
      <alignment horizontal="distributed" vertical="center" wrapText="1"/>
    </xf>
    <xf numFmtId="0" fontId="4" fillId="0" borderId="0" xfId="4" applyFont="1" applyBorder="1" applyAlignment="1">
      <alignment horizontal="distributed" vertical="center" wrapText="1"/>
    </xf>
    <xf numFmtId="0" fontId="4" fillId="0" borderId="5" xfId="4" applyFont="1" applyBorder="1" applyAlignment="1">
      <alignment horizontal="distributed" vertical="center" wrapText="1"/>
    </xf>
    <xf numFmtId="0" fontId="4" fillId="0" borderId="6" xfId="4" applyFont="1" applyBorder="1" applyAlignment="1">
      <alignment horizontal="distributed" vertical="center" wrapText="1"/>
    </xf>
    <xf numFmtId="0" fontId="4" fillId="0" borderId="7" xfId="4" applyFont="1" applyBorder="1" applyAlignment="1">
      <alignment horizontal="distributed" vertical="center" wrapText="1"/>
    </xf>
    <xf numFmtId="0" fontId="4" fillId="0" borderId="8" xfId="4" applyFont="1" applyBorder="1" applyAlignment="1">
      <alignment horizontal="distributed" vertical="center" wrapText="1"/>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0" borderId="4" xfId="4" applyFont="1" applyBorder="1" applyAlignment="1">
      <alignment horizontal="left" vertical="center" wrapText="1"/>
    </xf>
    <xf numFmtId="0" fontId="4" fillId="0" borderId="0" xfId="4" applyFont="1" applyBorder="1" applyAlignment="1">
      <alignment horizontal="left" vertical="center" wrapText="1"/>
    </xf>
    <xf numFmtId="0" fontId="4" fillId="0" borderId="5" xfId="4" applyFont="1" applyBorder="1" applyAlignment="1">
      <alignment horizontal="left" vertical="center" wrapText="1"/>
    </xf>
    <xf numFmtId="0" fontId="4" fillId="0" borderId="6" xfId="4" applyFont="1" applyBorder="1" applyAlignment="1">
      <alignment horizontal="left" vertical="center" wrapText="1"/>
    </xf>
    <xf numFmtId="0" fontId="4" fillId="0" borderId="7" xfId="4" applyFont="1" applyBorder="1" applyAlignment="1">
      <alignment horizontal="left" vertical="center" wrapText="1"/>
    </xf>
    <xf numFmtId="0" fontId="4" fillId="0" borderId="8" xfId="4" applyFont="1" applyBorder="1" applyAlignment="1">
      <alignment horizontal="left" vertical="center" wrapText="1"/>
    </xf>
    <xf numFmtId="0" fontId="4" fillId="0" borderId="0" xfId="4" applyFont="1" applyAlignment="1">
      <alignment horizontal="left" vertical="top" wrapText="1"/>
    </xf>
    <xf numFmtId="0" fontId="4" fillId="0" borderId="0" xfId="4" applyFont="1" applyAlignment="1">
      <alignment horizontal="center" vertical="center" wrapText="1"/>
    </xf>
    <xf numFmtId="0" fontId="4" fillId="0" borderId="12" xfId="4" applyFont="1" applyBorder="1" applyAlignment="1">
      <alignment horizontal="distributed" vertical="center"/>
    </xf>
    <xf numFmtId="0" fontId="4" fillId="0" borderId="14" xfId="4" applyFont="1" applyBorder="1" applyAlignment="1">
      <alignment horizontal="distributed" vertical="center"/>
    </xf>
    <xf numFmtId="0" fontId="4" fillId="0" borderId="15" xfId="4" applyFont="1" applyBorder="1" applyAlignment="1">
      <alignment horizontal="distributed" vertical="center"/>
    </xf>
    <xf numFmtId="0" fontId="5" fillId="0" borderId="0" xfId="4" applyFont="1" applyAlignment="1">
      <alignment vertical="center" wrapText="1"/>
    </xf>
    <xf numFmtId="0" fontId="8" fillId="0" borderId="0" xfId="4" applyFont="1" applyAlignment="1">
      <alignment horizontal="center" vertical="center" wrapText="1"/>
    </xf>
    <xf numFmtId="0" fontId="8" fillId="0" borderId="12" xfId="4" applyFont="1" applyBorder="1" applyAlignment="1">
      <alignment horizontal="distributed" vertical="center"/>
    </xf>
    <xf numFmtId="0" fontId="8" fillId="0" borderId="14" xfId="4" applyFont="1" applyBorder="1" applyAlignment="1">
      <alignment horizontal="distributed" vertical="center"/>
    </xf>
    <xf numFmtId="0" fontId="8" fillId="0" borderId="15" xfId="4" applyFont="1" applyBorder="1" applyAlignment="1">
      <alignment horizontal="distributed" vertical="center"/>
    </xf>
    <xf numFmtId="0" fontId="8" fillId="0" borderId="15" xfId="4" applyFont="1" applyBorder="1" applyAlignment="1">
      <alignment horizontal="left" vertical="center"/>
    </xf>
    <xf numFmtId="0" fontId="8" fillId="0" borderId="10" xfId="4" applyFont="1" applyBorder="1" applyAlignment="1">
      <alignment horizontal="left" vertical="center"/>
    </xf>
    <xf numFmtId="0" fontId="8" fillId="0" borderId="12" xfId="4" applyFont="1" applyBorder="1" applyAlignment="1">
      <alignment horizontal="left" vertical="center"/>
    </xf>
    <xf numFmtId="0" fontId="8" fillId="0" borderId="0" xfId="4" applyFont="1" applyFill="1" applyAlignment="1">
      <alignment horizontal="center" vertical="center"/>
    </xf>
    <xf numFmtId="0" fontId="8" fillId="0" borderId="0" xfId="4" applyNumberFormat="1" applyFont="1" applyFill="1" applyAlignment="1">
      <alignment horizontal="distributed" vertical="center"/>
    </xf>
    <xf numFmtId="0" fontId="8" fillId="0" borderId="0" xfId="4" applyFont="1" applyAlignment="1">
      <alignment vertical="center"/>
    </xf>
    <xf numFmtId="0" fontId="8" fillId="0" borderId="0" xfId="4" applyFont="1" applyAlignment="1">
      <alignment horizontal="left" vertical="center"/>
    </xf>
    <xf numFmtId="0" fontId="8" fillId="0" borderId="0" xfId="4" applyFont="1" applyFill="1" applyAlignment="1">
      <alignment horizontal="left" vertical="center" wrapText="1" shrinkToFit="1"/>
    </xf>
    <xf numFmtId="0" fontId="8" fillId="0" borderId="12" xfId="4" applyFont="1" applyBorder="1" applyAlignment="1">
      <alignment horizontal="distributed" vertical="center" wrapText="1"/>
    </xf>
    <xf numFmtId="0" fontId="8" fillId="0" borderId="14" xfId="4" applyFont="1" applyFill="1" applyBorder="1" applyAlignment="1">
      <alignment vertical="center" wrapText="1"/>
    </xf>
    <xf numFmtId="0" fontId="8" fillId="0" borderId="0" xfId="4" applyFont="1" applyAlignment="1">
      <alignment horizontal="center" vertical="center"/>
    </xf>
    <xf numFmtId="0" fontId="8" fillId="0" borderId="1" xfId="4" applyFont="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4" xfId="4" applyFont="1" applyBorder="1" applyAlignment="1">
      <alignment horizontal="left" vertical="center"/>
    </xf>
    <xf numFmtId="0" fontId="8" fillId="0" borderId="0" xfId="4" applyFont="1" applyBorder="1" applyAlignment="1">
      <alignment horizontal="left" vertical="center"/>
    </xf>
    <xf numFmtId="0" fontId="8" fillId="0" borderId="5" xfId="4" applyFont="1" applyBorder="1" applyAlignment="1">
      <alignment horizontal="left" vertical="center"/>
    </xf>
    <xf numFmtId="0" fontId="8" fillId="0" borderId="6" xfId="4" applyFont="1" applyBorder="1" applyAlignment="1">
      <alignment horizontal="left" vertical="center"/>
    </xf>
    <xf numFmtId="0" fontId="8" fillId="0" borderId="7" xfId="4" applyFont="1" applyBorder="1" applyAlignment="1">
      <alignment horizontal="left" vertical="center"/>
    </xf>
    <xf numFmtId="0" fontId="8" fillId="0" borderId="8" xfId="4" applyFont="1" applyBorder="1" applyAlignment="1">
      <alignment horizontal="left" vertical="center"/>
    </xf>
    <xf numFmtId="0" fontId="8" fillId="0" borderId="0" xfId="4" applyFont="1" applyAlignment="1">
      <alignment horizontal="left" vertical="top" wrapText="1"/>
    </xf>
    <xf numFmtId="0" fontId="8" fillId="0" borderId="0" xfId="4" applyFont="1" applyAlignment="1">
      <alignment vertical="center" wrapText="1"/>
    </xf>
    <xf numFmtId="0" fontId="20" fillId="0" borderId="14" xfId="41" applyFont="1" applyFill="1" applyBorder="1" applyAlignment="1">
      <alignment horizontal="left" vertical="center" wrapText="1"/>
    </xf>
    <xf numFmtId="0" fontId="20" fillId="0" borderId="14" xfId="41" applyFont="1" applyFill="1" applyBorder="1" applyAlignment="1">
      <alignment horizontal="left" vertical="center"/>
    </xf>
    <xf numFmtId="0" fontId="20" fillId="0" borderId="15" xfId="41" applyFont="1" applyFill="1" applyBorder="1" applyAlignment="1">
      <alignment horizontal="left" vertical="center"/>
    </xf>
    <xf numFmtId="0" fontId="20" fillId="0" borderId="0" xfId="41" applyFont="1" applyAlignment="1">
      <alignment horizontal="left" vertical="center"/>
    </xf>
    <xf numFmtId="0" fontId="20" fillId="0" borderId="0" xfId="41" applyFont="1" applyFill="1" applyAlignment="1">
      <alignment horizontal="left" vertical="center" wrapText="1"/>
    </xf>
    <xf numFmtId="0" fontId="33" fillId="0" borderId="0" xfId="41" applyFont="1" applyBorder="1" applyAlignment="1">
      <alignment horizontal="center" vertical="center"/>
    </xf>
    <xf numFmtId="0" fontId="20" fillId="0" borderId="14" xfId="41" applyFont="1" applyBorder="1" applyAlignment="1">
      <alignment horizontal="left" vertical="center" wrapText="1"/>
    </xf>
    <xf numFmtId="0" fontId="20" fillId="0" borderId="15" xfId="41" applyFont="1" applyFill="1" applyBorder="1" applyAlignment="1">
      <alignment horizontal="left" vertical="center" wrapText="1"/>
    </xf>
    <xf numFmtId="0" fontId="20" fillId="0" borderId="2" xfId="41" applyFont="1" applyBorder="1" applyAlignment="1">
      <alignment horizontal="distributed" vertical="center"/>
    </xf>
    <xf numFmtId="0" fontId="20" fillId="0" borderId="7" xfId="41" applyFont="1" applyBorder="1" applyAlignment="1">
      <alignment horizontal="distributed" vertical="center"/>
    </xf>
    <xf numFmtId="0" fontId="20" fillId="0" borderId="2" xfId="41" applyFont="1" applyFill="1" applyBorder="1" applyAlignment="1">
      <alignment horizontal="left" vertical="center" wrapText="1"/>
    </xf>
    <xf numFmtId="0" fontId="20" fillId="0" borderId="3" xfId="41" applyFont="1" applyFill="1" applyBorder="1" applyAlignment="1">
      <alignment horizontal="left" vertical="center" wrapText="1"/>
    </xf>
    <xf numFmtId="0" fontId="20" fillId="0" borderId="7" xfId="41" applyFont="1" applyFill="1" applyBorder="1" applyAlignment="1">
      <alignment horizontal="left" vertical="center" wrapText="1"/>
    </xf>
    <xf numFmtId="0" fontId="20" fillId="0" borderId="8" xfId="41" applyFont="1" applyFill="1" applyBorder="1" applyAlignment="1">
      <alignment horizontal="left" vertical="center" wrapText="1"/>
    </xf>
    <xf numFmtId="0" fontId="20" fillId="0" borderId="2" xfId="41" applyNumberFormat="1" applyFont="1" applyFill="1" applyBorder="1" applyAlignment="1">
      <alignment horizontal="left" vertical="center"/>
    </xf>
    <xf numFmtId="38" fontId="20" fillId="0" borderId="14" xfId="41" applyNumberFormat="1" applyFont="1" applyFill="1" applyBorder="1" applyAlignment="1">
      <alignment horizontal="left" vertical="center"/>
    </xf>
    <xf numFmtId="0" fontId="8" fillId="0" borderId="0" xfId="0" applyFont="1" applyBorder="1" applyAlignment="1">
      <alignment horizontal="right" vertical="center"/>
    </xf>
    <xf numFmtId="0" fontId="8" fillId="0" borderId="0" xfId="0" applyNumberFormat="1" applyFont="1" applyFill="1" applyBorder="1" applyAlignment="1">
      <alignment horizontal="right" vertical="center"/>
    </xf>
    <xf numFmtId="0" fontId="20" fillId="0" borderId="0" xfId="0" applyFont="1" applyBorder="1" applyAlignment="1">
      <alignment horizontal="left" vertical="center" wrapText="1"/>
    </xf>
    <xf numFmtId="0" fontId="8" fillId="0" borderId="0" xfId="0" applyFont="1" applyBorder="1" applyAlignment="1">
      <alignment horizontal="left" vertical="top" wrapText="1"/>
    </xf>
    <xf numFmtId="0" fontId="20" fillId="0" borderId="0" xfId="0" applyFont="1" applyBorder="1" applyAlignment="1">
      <alignment vertical="distributed" wrapText="1"/>
    </xf>
    <xf numFmtId="38" fontId="8" fillId="0" borderId="0" xfId="0" applyNumberFormat="1" applyFont="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wrapText="1" shrinkToFit="1"/>
    </xf>
    <xf numFmtId="0" fontId="3" fillId="0" borderId="0" xfId="0" applyFont="1" applyBorder="1" applyAlignment="1">
      <alignment horizontal="center" vertical="center"/>
    </xf>
    <xf numFmtId="0" fontId="8" fillId="0" borderId="0" xfId="4" applyFont="1" applyFill="1" applyBorder="1" applyAlignment="1">
      <alignment horizontal="left" vertical="top" wrapText="1"/>
    </xf>
    <xf numFmtId="0" fontId="8" fillId="0" borderId="11" xfId="4" applyFont="1" applyFill="1" applyBorder="1" applyAlignment="1">
      <alignment horizontal="center" vertical="center"/>
    </xf>
    <xf numFmtId="0" fontId="8" fillId="0" borderId="13"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6" xfId="4" applyFont="1" applyFill="1" applyBorder="1" applyAlignment="1">
      <alignment horizontal="center" vertical="center" wrapText="1"/>
    </xf>
    <xf numFmtId="0" fontId="8" fillId="0" borderId="8" xfId="4" applyFont="1" applyFill="1" applyBorder="1" applyAlignment="1">
      <alignment horizontal="center" vertical="center" wrapText="1"/>
    </xf>
    <xf numFmtId="38" fontId="8" fillId="0" borderId="12" xfId="4" applyNumberFormat="1" applyFont="1" applyFill="1" applyBorder="1" applyAlignment="1">
      <alignment horizontal="center" vertical="center"/>
    </xf>
    <xf numFmtId="0" fontId="8" fillId="0" borderId="15" xfId="4" applyFont="1" applyFill="1" applyBorder="1" applyAlignment="1">
      <alignment horizontal="center" vertical="center"/>
    </xf>
    <xf numFmtId="0" fontId="5" fillId="0" borderId="0" xfId="4" applyFont="1" applyFill="1" applyAlignment="1">
      <alignment horizontal="center" vertical="center"/>
    </xf>
    <xf numFmtId="0" fontId="8" fillId="0" borderId="0" xfId="4" applyNumberFormat="1" applyFont="1" applyFill="1" applyBorder="1" applyAlignment="1">
      <alignment horizontal="right" vertical="center"/>
    </xf>
    <xf numFmtId="0" fontId="3" fillId="0" borderId="0" xfId="4" applyFont="1" applyFill="1" applyAlignment="1">
      <alignment vertical="center" wrapText="1"/>
    </xf>
    <xf numFmtId="0" fontId="3" fillId="0" borderId="0" xfId="4" applyFont="1" applyFill="1" applyBorder="1" applyAlignment="1">
      <alignment horizontal="center" vertical="center" wrapText="1"/>
    </xf>
    <xf numFmtId="0" fontId="3" fillId="0" borderId="0" xfId="4" applyFont="1" applyFill="1" applyBorder="1" applyAlignment="1">
      <alignment horizontal="center" vertical="center"/>
    </xf>
    <xf numFmtId="0" fontId="8" fillId="0" borderId="0" xfId="4" applyFont="1" applyFill="1" applyBorder="1" applyAlignment="1">
      <alignment vertical="center"/>
    </xf>
    <xf numFmtId="0" fontId="8" fillId="0" borderId="0" xfId="4" applyFont="1" applyFill="1" applyBorder="1" applyAlignment="1">
      <alignment horizontal="center" vertical="center"/>
    </xf>
    <xf numFmtId="0" fontId="8" fillId="0" borderId="0" xfId="4" applyFont="1" applyBorder="1" applyAlignment="1">
      <alignment horizontal="left" vertical="center" wrapText="1"/>
    </xf>
    <xf numFmtId="0" fontId="8" fillId="0" borderId="7"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0" xfId="4" applyFont="1" applyFill="1" applyBorder="1" applyAlignment="1">
      <alignment horizontal="center" vertical="center" wrapText="1"/>
    </xf>
    <xf numFmtId="3" fontId="8" fillId="0" borderId="0" xfId="4" quotePrefix="1" applyNumberFormat="1" applyFont="1" applyFill="1" applyBorder="1" applyAlignment="1">
      <alignment horizontal="right" vertical="center"/>
    </xf>
    <xf numFmtId="0" fontId="3" fillId="0" borderId="0" xfId="4" applyFont="1" applyFill="1" applyAlignment="1">
      <alignment horizontal="center" vertical="center"/>
    </xf>
    <xf numFmtId="0" fontId="3" fillId="0" borderId="0" xfId="4" applyFont="1" applyFill="1" applyBorder="1" applyAlignment="1">
      <alignment horizontal="left" vertical="center"/>
    </xf>
    <xf numFmtId="0" fontId="18" fillId="0" borderId="0" xfId="4" applyFont="1" applyFill="1" applyBorder="1" applyAlignment="1">
      <alignment horizontal="center" vertical="center"/>
    </xf>
    <xf numFmtId="0" fontId="8" fillId="0" borderId="0" xfId="4" applyFont="1" applyFill="1" applyBorder="1" applyAlignment="1">
      <alignment horizontal="left" vertical="distributed" wrapText="1"/>
    </xf>
    <xf numFmtId="0" fontId="8" fillId="0" borderId="0" xfId="4" applyFont="1" applyFill="1" applyBorder="1" applyAlignment="1">
      <alignment vertical="distributed" wrapText="1"/>
    </xf>
    <xf numFmtId="0" fontId="8" fillId="0" borderId="6" xfId="4" applyFont="1" applyFill="1" applyBorder="1" applyAlignment="1">
      <alignment horizontal="center" vertical="center"/>
    </xf>
    <xf numFmtId="3" fontId="8" fillId="0" borderId="0" xfId="4" quotePrefix="1" applyNumberFormat="1" applyFont="1" applyFill="1" applyBorder="1" applyAlignment="1">
      <alignment horizontal="center" vertical="center"/>
    </xf>
    <xf numFmtId="0" fontId="8" fillId="0" borderId="4" xfId="4" applyFont="1" applyFill="1" applyBorder="1" applyAlignment="1">
      <alignment horizontal="center" vertical="center"/>
    </xf>
    <xf numFmtId="0" fontId="8" fillId="0" borderId="5" xfId="4"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center"/>
    </xf>
    <xf numFmtId="0" fontId="8" fillId="0" borderId="0" xfId="4" applyFont="1" applyBorder="1" applyAlignment="1">
      <alignment horizontal="left" vertical="center" shrinkToFit="1"/>
    </xf>
    <xf numFmtId="0" fontId="21" fillId="0" borderId="0" xfId="0" applyFont="1" applyAlignment="1">
      <alignment horizontal="center" vertical="center"/>
    </xf>
    <xf numFmtId="0" fontId="20" fillId="0" borderId="0" xfId="0" applyFont="1" applyAlignment="1">
      <alignment horizontal="left" vertical="center"/>
    </xf>
  </cellXfs>
  <cellStyles count="46">
    <cellStyle name="パーセント 2" xfId="9"/>
    <cellStyle name="パーセント 2 2" xfId="10"/>
    <cellStyle name="パーセント 3" xfId="11"/>
    <cellStyle name="パーセント 4" xfId="12"/>
    <cellStyle name="パーセント 5" xfId="13"/>
    <cellStyle name="ハイパーリンク_耳川広域計画書（完成）_" xfId="14"/>
    <cellStyle name="桁区切り" xfId="1" builtinId="6"/>
    <cellStyle name="桁区切り 2" xfId="5"/>
    <cellStyle name="桁区切り 2 2" xfId="7"/>
    <cellStyle name="桁区切り 2 2 2" xfId="15"/>
    <cellStyle name="桁区切り 2 3" xfId="6"/>
    <cellStyle name="桁区切り 2 4" xfId="16"/>
    <cellStyle name="桁区切り 2 5" xfId="17"/>
    <cellStyle name="桁区切り 3" xfId="18"/>
    <cellStyle name="桁区切り 3 2" xfId="19"/>
    <cellStyle name="桁区切り 3 3" xfId="20"/>
    <cellStyle name="桁区切り 4" xfId="21"/>
    <cellStyle name="桁区切り 4 2" xfId="22"/>
    <cellStyle name="桁区切り 5" xfId="23"/>
    <cellStyle name="標準" xfId="0" builtinId="0"/>
    <cellStyle name="標準 10" xfId="24"/>
    <cellStyle name="標準 15" xfId="25"/>
    <cellStyle name="標準 16" xfId="26"/>
    <cellStyle name="標準 2" xfId="4"/>
    <cellStyle name="標準 2 2" xfId="8"/>
    <cellStyle name="標準 2 3" xfId="27"/>
    <cellStyle name="標準 2 4" xfId="28"/>
    <cellStyle name="標準 3" xfId="29"/>
    <cellStyle name="標準 3 2" xfId="30"/>
    <cellStyle name="標準 3 3" xfId="31"/>
    <cellStyle name="標準 3 3 2" xfId="3"/>
    <cellStyle name="標準 3 4" xfId="32"/>
    <cellStyle name="標準 3_RC部躯体数量(S造)" xfId="33"/>
    <cellStyle name="標準 4" xfId="34"/>
    <cellStyle name="標準 4 2" xfId="35"/>
    <cellStyle name="標準 5" xfId="36"/>
    <cellStyle name="標準 6" xfId="37"/>
    <cellStyle name="標準 6 2" xfId="38"/>
    <cellStyle name="標準 7" xfId="39"/>
    <cellStyle name="標準 8" xfId="40"/>
    <cellStyle name="標準 9" xfId="41"/>
    <cellStyle name="標準 9 2" xfId="42"/>
    <cellStyle name="標準 9 2 2" xfId="43"/>
    <cellStyle name="標準 9 3" xfId="44"/>
    <cellStyle name="標準_Ｈ17林構トラック(補助金申請）" xfId="2"/>
    <cellStyle name="未定義" xfId="45"/>
  </cellStyles>
  <dxfs count="1">
    <dxf>
      <font>
        <strike val="0"/>
        <color theme="0"/>
      </font>
    </dxf>
  </dxfs>
  <tableStyles count="0" defaultTableStyle="TableStyleMedium2" defaultPivotStyle="PivotStyleLight16"/>
  <colors>
    <mruColors>
      <color rgb="FF00FFFF"/>
      <color rgb="FFFFFF99"/>
      <color rgb="FFFFC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10.xml.rels><?xml version="1.0" encoding="UTF-8" standalone="yes"?>
<Relationships xmlns="http://schemas.openxmlformats.org/package/2006/relationships"><Relationship Id="rId1" Type="http://schemas.openxmlformats.org/officeDocument/2006/relationships/hyperlink" Target="#&#35036;&#21161;&#12398;&#27969;&#12428;!A36"/></Relationships>
</file>

<file path=xl/drawings/_rels/drawing11.xml.rels><?xml version="1.0" encoding="UTF-8" standalone="yes"?>
<Relationships xmlns="http://schemas.openxmlformats.org/package/2006/relationships"><Relationship Id="rId1" Type="http://schemas.openxmlformats.org/officeDocument/2006/relationships/hyperlink" Target="#&#35036;&#21161;&#12398;&#27969;&#12428;!A46"/></Relationships>
</file>

<file path=xl/drawings/_rels/drawing12.xml.rels><?xml version="1.0" encoding="UTF-8" standalone="yes"?>
<Relationships xmlns="http://schemas.openxmlformats.org/package/2006/relationships"><Relationship Id="rId1" Type="http://schemas.openxmlformats.org/officeDocument/2006/relationships/hyperlink" Target="#&#35036;&#21161;&#12398;&#27969;&#12428;!A46"/></Relationships>
</file>

<file path=xl/drawings/_rels/drawing13.xml.rels><?xml version="1.0" encoding="UTF-8" standalone="yes"?>
<Relationships xmlns="http://schemas.openxmlformats.org/package/2006/relationships"><Relationship Id="rId1" Type="http://schemas.openxmlformats.org/officeDocument/2006/relationships/hyperlink" Target="#&#35036;&#21161;&#12398;&#27969;&#12428;!A52"/></Relationships>
</file>

<file path=xl/drawings/_rels/drawing14.xml.rels><?xml version="1.0" encoding="UTF-8" standalone="yes"?>
<Relationships xmlns="http://schemas.openxmlformats.org/package/2006/relationships"><Relationship Id="rId1" Type="http://schemas.openxmlformats.org/officeDocument/2006/relationships/hyperlink" Target="#&#35036;&#21161;&#12398;&#27969;&#12428;!A57"/></Relationships>
</file>

<file path=xl/drawings/_rels/drawing2.xml.rels><?xml version="1.0" encoding="UTF-8" standalone="yes"?>
<Relationships xmlns="http://schemas.openxmlformats.org/package/2006/relationships"><Relationship Id="rId8" Type="http://schemas.openxmlformats.org/officeDocument/2006/relationships/hyperlink" Target="#&#9315;&#23455;&#32318;!A1"/><Relationship Id="rId3" Type="http://schemas.openxmlformats.org/officeDocument/2006/relationships/hyperlink" Target="#&#9312;&#32032;&#26448;&#29983;&#29987;&#12539;&#21454;&#25903;&#35336;&#30011;!A1"/><Relationship Id="rId7" Type="http://schemas.openxmlformats.org/officeDocument/2006/relationships/hyperlink" Target="#&#9314;&#26908;&#26619;&#35519;&#26360;!A1"/><Relationship Id="rId12" Type="http://schemas.openxmlformats.org/officeDocument/2006/relationships/hyperlink" Target="#&#9317;&#32076;&#36942;&#22577;&#21578;!A1"/><Relationship Id="rId2" Type="http://schemas.openxmlformats.org/officeDocument/2006/relationships/hyperlink" Target="#&#9312;&#20107;&#26989;&#35336;&#30011;!A1"/><Relationship Id="rId1" Type="http://schemas.openxmlformats.org/officeDocument/2006/relationships/hyperlink" Target="#&#9312;&#20132;&#20184;&#30003;&#35531;!A1"/><Relationship Id="rId6" Type="http://schemas.openxmlformats.org/officeDocument/2006/relationships/hyperlink" Target="#&#9314;&#23436;&#20102;&#23626;!A1"/><Relationship Id="rId11" Type="http://schemas.openxmlformats.org/officeDocument/2006/relationships/hyperlink" Target="#&#9312;&#35475;&#32004;&#26360;!A1"/><Relationship Id="rId5" Type="http://schemas.openxmlformats.org/officeDocument/2006/relationships/hyperlink" Target="#&#9313;&#30528;&#25163;&#23626;!A1"/><Relationship Id="rId10" Type="http://schemas.openxmlformats.org/officeDocument/2006/relationships/hyperlink" Target="#&#9316;&#35531;&#27714;&#26360;!A1"/><Relationship Id="rId4" Type="http://schemas.openxmlformats.org/officeDocument/2006/relationships/hyperlink" Target="#&#9312;&#21454;&#25903;&#20104;&#31639;!A1"/><Relationship Id="rId9" Type="http://schemas.openxmlformats.org/officeDocument/2006/relationships/hyperlink" Target="#&#9315;&#21454;&#25903;&#35336;&#31639;!A1"/></Relationships>
</file>

<file path=xl/drawings/_rels/drawing3.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4.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5.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6.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7.xml.rels><?xml version="1.0" encoding="UTF-8" standalone="yes"?>
<Relationships xmlns="http://schemas.openxmlformats.org/package/2006/relationships"><Relationship Id="rId1" Type="http://schemas.openxmlformats.org/officeDocument/2006/relationships/hyperlink" Target="#&#35036;&#21161;&#12398;&#27969;&#12428;!A1"/></Relationships>
</file>

<file path=xl/drawings/_rels/drawing8.xml.rels><?xml version="1.0" encoding="UTF-8" standalone="yes"?>
<Relationships xmlns="http://schemas.openxmlformats.org/package/2006/relationships"><Relationship Id="rId1" Type="http://schemas.openxmlformats.org/officeDocument/2006/relationships/hyperlink" Target="#&#35036;&#21161;&#12398;&#27969;&#12428;!A27"/></Relationships>
</file>

<file path=xl/drawings/_rels/drawing9.xml.rels><?xml version="1.0" encoding="UTF-8" standalone="yes"?>
<Relationships xmlns="http://schemas.openxmlformats.org/package/2006/relationships"><Relationship Id="rId1" Type="http://schemas.openxmlformats.org/officeDocument/2006/relationships/hyperlink" Target="#&#35036;&#21161;&#12398;&#27969;&#12428;!A36"/></Relationships>
</file>

<file path=xl/drawings/drawing1.xml><?xml version="1.0" encoding="utf-8"?>
<xdr:wsDr xmlns:xdr="http://schemas.openxmlformats.org/drawingml/2006/spreadsheetDrawing" xmlns:a="http://schemas.openxmlformats.org/drawingml/2006/main">
  <xdr:twoCellAnchor>
    <xdr:from>
      <xdr:col>0</xdr:col>
      <xdr:colOff>35719</xdr:colOff>
      <xdr:row>0</xdr:row>
      <xdr:rowOff>29766</xdr:rowOff>
    </xdr:from>
    <xdr:to>
      <xdr:col>0</xdr:col>
      <xdr:colOff>143719</xdr:colOff>
      <xdr:row>0</xdr:row>
      <xdr:rowOff>137766</xdr:rowOff>
    </xdr:to>
    <xdr:sp macro="" textlink="">
      <xdr:nvSpPr>
        <xdr:cNvPr id="2" name="円/楕円 1">
          <a:hlinkClick xmlns:r="http://schemas.openxmlformats.org/officeDocument/2006/relationships" r:id="rId1"/>
        </xdr:cNvPr>
        <xdr:cNvSpPr>
          <a:spLocks noChangeAspect="1"/>
        </xdr:cNvSpPr>
      </xdr:nvSpPr>
      <xdr:spPr>
        <a:xfrm>
          <a:off x="35719" y="29766"/>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33618</xdr:colOff>
      <xdr:row>1</xdr:row>
      <xdr:rowOff>56030</xdr:rowOff>
    </xdr:from>
    <xdr:to>
      <xdr:col>0</xdr:col>
      <xdr:colOff>141618</xdr:colOff>
      <xdr:row>1</xdr:row>
      <xdr:rowOff>164030</xdr:rowOff>
    </xdr:to>
    <xdr:sp macro="" textlink="">
      <xdr:nvSpPr>
        <xdr:cNvPr id="3" name="円/楕円 2">
          <a:hlinkClick xmlns:r="http://schemas.openxmlformats.org/officeDocument/2006/relationships" r:id="rId1"/>
        </xdr:cNvPr>
        <xdr:cNvSpPr>
          <a:spLocks noChangeAspect="1"/>
        </xdr:cNvSpPr>
      </xdr:nvSpPr>
      <xdr:spPr>
        <a:xfrm>
          <a:off x="33618" y="235324"/>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0</xdr:col>
      <xdr:colOff>136575</xdr:colOff>
      <xdr:row>1</xdr:row>
      <xdr:rowOff>174675</xdr:rowOff>
    </xdr:to>
    <xdr:sp macro="" textlink="">
      <xdr:nvSpPr>
        <xdr:cNvPr id="2" name="円/楕円 1">
          <a:hlinkClick xmlns:r="http://schemas.openxmlformats.org/officeDocument/2006/relationships" r:id="rId1"/>
        </xdr:cNvPr>
        <xdr:cNvSpPr>
          <a:spLocks noChangeAspect="1"/>
        </xdr:cNvSpPr>
      </xdr:nvSpPr>
      <xdr:spPr>
        <a:xfrm>
          <a:off x="28575"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1</xdr:row>
      <xdr:rowOff>66675</xdr:rowOff>
    </xdr:from>
    <xdr:to>
      <xdr:col>0</xdr:col>
      <xdr:colOff>136575</xdr:colOff>
      <xdr:row>1</xdr:row>
      <xdr:rowOff>174675</xdr:rowOff>
    </xdr:to>
    <xdr:sp macro="" textlink="">
      <xdr:nvSpPr>
        <xdr:cNvPr id="2" name="円/楕円 1">
          <a:hlinkClick xmlns:r="http://schemas.openxmlformats.org/officeDocument/2006/relationships" r:id="rId1"/>
        </xdr:cNvPr>
        <xdr:cNvSpPr>
          <a:spLocks noChangeAspect="1"/>
        </xdr:cNvSpPr>
      </xdr:nvSpPr>
      <xdr:spPr>
        <a:xfrm>
          <a:off x="28575"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81642</xdr:colOff>
      <xdr:row>1</xdr:row>
      <xdr:rowOff>68032</xdr:rowOff>
    </xdr:from>
    <xdr:to>
      <xdr:col>0</xdr:col>
      <xdr:colOff>189642</xdr:colOff>
      <xdr:row>1</xdr:row>
      <xdr:rowOff>176032</xdr:rowOff>
    </xdr:to>
    <xdr:sp macro="" textlink="">
      <xdr:nvSpPr>
        <xdr:cNvPr id="3" name="円/楕円 2">
          <a:hlinkClick xmlns:r="http://schemas.openxmlformats.org/officeDocument/2006/relationships" r:id="rId1"/>
        </xdr:cNvPr>
        <xdr:cNvSpPr>
          <a:spLocks noChangeAspect="1"/>
        </xdr:cNvSpPr>
      </xdr:nvSpPr>
      <xdr:spPr>
        <a:xfrm>
          <a:off x="81642" y="312961"/>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33132</xdr:colOff>
      <xdr:row>1</xdr:row>
      <xdr:rowOff>49706</xdr:rowOff>
    </xdr:from>
    <xdr:to>
      <xdr:col>0</xdr:col>
      <xdr:colOff>141132</xdr:colOff>
      <xdr:row>1</xdr:row>
      <xdr:rowOff>157706</xdr:rowOff>
    </xdr:to>
    <xdr:sp macro="" textlink="">
      <xdr:nvSpPr>
        <xdr:cNvPr id="2" name="円/楕円 1">
          <a:hlinkClick xmlns:r="http://schemas.openxmlformats.org/officeDocument/2006/relationships" r:id="rId1"/>
        </xdr:cNvPr>
        <xdr:cNvSpPr>
          <a:spLocks noChangeAspect="1"/>
        </xdr:cNvSpPr>
      </xdr:nvSpPr>
      <xdr:spPr>
        <a:xfrm>
          <a:off x="33132" y="223641"/>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24054</xdr:colOff>
      <xdr:row>20</xdr:row>
      <xdr:rowOff>26620</xdr:rowOff>
    </xdr:from>
    <xdr:to>
      <xdr:col>4</xdr:col>
      <xdr:colOff>158535</xdr:colOff>
      <xdr:row>21</xdr:row>
      <xdr:rowOff>146101</xdr:rowOff>
    </xdr:to>
    <xdr:sp macro="" textlink="">
      <xdr:nvSpPr>
        <xdr:cNvPr id="6" name="正方形/長方形 5"/>
        <xdr:cNvSpPr/>
      </xdr:nvSpPr>
      <xdr:spPr>
        <a:xfrm>
          <a:off x="386004" y="3798520"/>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oneCellAnchor>
    <xdr:from>
      <xdr:col>31</xdr:col>
      <xdr:colOff>15485</xdr:colOff>
      <xdr:row>29</xdr:row>
      <xdr:rowOff>51460</xdr:rowOff>
    </xdr:from>
    <xdr:ext cx="1008000" cy="242374"/>
    <xdr:sp macro="" textlink="">
      <xdr:nvSpPr>
        <xdr:cNvPr id="8" name="ホームベース 7"/>
        <xdr:cNvSpPr/>
      </xdr:nvSpPr>
      <xdr:spPr>
        <a:xfrm flipH="1">
          <a:off x="5806685" y="5366410"/>
          <a:ext cx="1008000" cy="242374"/>
        </a:xfrm>
        <a:prstGeom prst="homePlate">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納品</a:t>
          </a:r>
        </a:p>
      </xdr:txBody>
    </xdr:sp>
    <xdr:clientData/>
  </xdr:oneCellAnchor>
  <xdr:twoCellAnchor>
    <xdr:from>
      <xdr:col>1</xdr:col>
      <xdr:colOff>24629</xdr:colOff>
      <xdr:row>33</xdr:row>
      <xdr:rowOff>26043</xdr:rowOff>
    </xdr:from>
    <xdr:to>
      <xdr:col>4</xdr:col>
      <xdr:colOff>159110</xdr:colOff>
      <xdr:row>34</xdr:row>
      <xdr:rowOff>145524</xdr:rowOff>
    </xdr:to>
    <xdr:sp macro="" textlink="">
      <xdr:nvSpPr>
        <xdr:cNvPr id="9" name="正方形/長方形 8"/>
        <xdr:cNvSpPr/>
      </xdr:nvSpPr>
      <xdr:spPr>
        <a:xfrm>
          <a:off x="386579" y="6026793"/>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twoCellAnchor>
    <xdr:from>
      <xdr:col>1</xdr:col>
      <xdr:colOff>26310</xdr:colOff>
      <xdr:row>41</xdr:row>
      <xdr:rowOff>24788</xdr:rowOff>
    </xdr:from>
    <xdr:to>
      <xdr:col>4</xdr:col>
      <xdr:colOff>160791</xdr:colOff>
      <xdr:row>42</xdr:row>
      <xdr:rowOff>144269</xdr:rowOff>
    </xdr:to>
    <xdr:sp macro="" textlink="">
      <xdr:nvSpPr>
        <xdr:cNvPr id="10" name="正方形/長方形 9"/>
        <xdr:cNvSpPr/>
      </xdr:nvSpPr>
      <xdr:spPr>
        <a:xfrm>
          <a:off x="388260" y="7568588"/>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oneCellAnchor>
    <xdr:from>
      <xdr:col>14</xdr:col>
      <xdr:colOff>134284</xdr:colOff>
      <xdr:row>41</xdr:row>
      <xdr:rowOff>47696</xdr:rowOff>
    </xdr:from>
    <xdr:ext cx="1008000" cy="242374"/>
    <xdr:sp macro="" textlink="">
      <xdr:nvSpPr>
        <xdr:cNvPr id="11" name="ホームベース 10"/>
        <xdr:cNvSpPr/>
      </xdr:nvSpPr>
      <xdr:spPr>
        <a:xfrm>
          <a:off x="2848909" y="7591496"/>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検査</a:t>
          </a:r>
        </a:p>
      </xdr:txBody>
    </xdr:sp>
    <xdr:clientData/>
  </xdr:oneCellAnchor>
  <xdr:twoCellAnchor>
    <xdr:from>
      <xdr:col>1</xdr:col>
      <xdr:colOff>24111</xdr:colOff>
      <xdr:row>49</xdr:row>
      <xdr:rowOff>29161</xdr:rowOff>
    </xdr:from>
    <xdr:to>
      <xdr:col>4</xdr:col>
      <xdr:colOff>158592</xdr:colOff>
      <xdr:row>50</xdr:row>
      <xdr:rowOff>148642</xdr:rowOff>
    </xdr:to>
    <xdr:sp macro="" textlink="">
      <xdr:nvSpPr>
        <xdr:cNvPr id="12" name="正方形/長方形 11"/>
        <xdr:cNvSpPr/>
      </xdr:nvSpPr>
      <xdr:spPr>
        <a:xfrm>
          <a:off x="386061" y="9116011"/>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oneCellAnchor>
    <xdr:from>
      <xdr:col>14</xdr:col>
      <xdr:colOff>132970</xdr:colOff>
      <xdr:row>49</xdr:row>
      <xdr:rowOff>47970</xdr:rowOff>
    </xdr:from>
    <xdr:ext cx="1008000" cy="242374"/>
    <xdr:sp macro="" textlink="">
      <xdr:nvSpPr>
        <xdr:cNvPr id="13" name="ホームベース 12"/>
        <xdr:cNvSpPr/>
      </xdr:nvSpPr>
      <xdr:spPr>
        <a:xfrm flipH="1">
          <a:off x="2847595" y="9134820"/>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請求</a:t>
          </a:r>
        </a:p>
      </xdr:txBody>
    </xdr:sp>
    <xdr:clientData/>
  </xdr:oneCellAnchor>
  <xdr:twoCellAnchor>
    <xdr:from>
      <xdr:col>1</xdr:col>
      <xdr:colOff>26494</xdr:colOff>
      <xdr:row>47</xdr:row>
      <xdr:rowOff>26783</xdr:rowOff>
    </xdr:from>
    <xdr:to>
      <xdr:col>4</xdr:col>
      <xdr:colOff>160975</xdr:colOff>
      <xdr:row>48</xdr:row>
      <xdr:rowOff>146264</xdr:rowOff>
    </xdr:to>
    <xdr:sp macro="" textlink="">
      <xdr:nvSpPr>
        <xdr:cNvPr id="14" name="正方形/長方形 13"/>
        <xdr:cNvSpPr/>
      </xdr:nvSpPr>
      <xdr:spPr>
        <a:xfrm>
          <a:off x="388444" y="8770733"/>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oneCellAnchor>
    <xdr:from>
      <xdr:col>24</xdr:col>
      <xdr:colOff>66855</xdr:colOff>
      <xdr:row>29</xdr:row>
      <xdr:rowOff>47038</xdr:rowOff>
    </xdr:from>
    <xdr:ext cx="1008000" cy="242374"/>
    <xdr:sp macro="" textlink="">
      <xdr:nvSpPr>
        <xdr:cNvPr id="15" name="ホームベース 14"/>
        <xdr:cNvSpPr/>
      </xdr:nvSpPr>
      <xdr:spPr>
        <a:xfrm>
          <a:off x="4591230" y="5361988"/>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検査</a:t>
          </a:r>
        </a:p>
      </xdr:txBody>
    </xdr:sp>
    <xdr:clientData/>
  </xdr:oneCellAnchor>
  <xdr:twoCellAnchor>
    <xdr:from>
      <xdr:col>1</xdr:col>
      <xdr:colOff>26011</xdr:colOff>
      <xdr:row>6</xdr:row>
      <xdr:rowOff>25277</xdr:rowOff>
    </xdr:from>
    <xdr:to>
      <xdr:col>4</xdr:col>
      <xdr:colOff>160492</xdr:colOff>
      <xdr:row>7</xdr:row>
      <xdr:rowOff>144758</xdr:rowOff>
    </xdr:to>
    <xdr:sp macro="" textlink="">
      <xdr:nvSpPr>
        <xdr:cNvPr id="16" name="正方形/長方形 15"/>
        <xdr:cNvSpPr/>
      </xdr:nvSpPr>
      <xdr:spPr>
        <a:xfrm>
          <a:off x="387961" y="1225427"/>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twoCellAnchor>
    <xdr:from>
      <xdr:col>1</xdr:col>
      <xdr:colOff>26011</xdr:colOff>
      <xdr:row>8</xdr:row>
      <xdr:rowOff>27844</xdr:rowOff>
    </xdr:from>
    <xdr:to>
      <xdr:col>4</xdr:col>
      <xdr:colOff>160492</xdr:colOff>
      <xdr:row>9</xdr:row>
      <xdr:rowOff>147325</xdr:rowOff>
    </xdr:to>
    <xdr:sp macro="" textlink="">
      <xdr:nvSpPr>
        <xdr:cNvPr id="17" name="正方形/長方形 16"/>
        <xdr:cNvSpPr/>
      </xdr:nvSpPr>
      <xdr:spPr>
        <a:xfrm>
          <a:off x="387961" y="1570894"/>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oneCellAnchor>
    <xdr:from>
      <xdr:col>27</xdr:col>
      <xdr:colOff>141402</xdr:colOff>
      <xdr:row>6</xdr:row>
      <xdr:rowOff>50042</xdr:rowOff>
    </xdr:from>
    <xdr:ext cx="1008000" cy="242374"/>
    <xdr:sp macro="" textlink="">
      <xdr:nvSpPr>
        <xdr:cNvPr id="18" name="ホームベース 17"/>
        <xdr:cNvSpPr/>
      </xdr:nvSpPr>
      <xdr:spPr>
        <a:xfrm flipH="1">
          <a:off x="5208702" y="1250192"/>
          <a:ext cx="1008000" cy="242374"/>
        </a:xfrm>
        <a:prstGeom prst="homePlate">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見積</a:t>
          </a:r>
        </a:p>
      </xdr:txBody>
    </xdr:sp>
    <xdr:clientData/>
  </xdr:oneCellAnchor>
  <xdr:oneCellAnchor>
    <xdr:from>
      <xdr:col>14</xdr:col>
      <xdr:colOff>132481</xdr:colOff>
      <xdr:row>20</xdr:row>
      <xdr:rowOff>48649</xdr:rowOff>
    </xdr:from>
    <xdr:ext cx="1008000" cy="242374"/>
    <xdr:sp macro="" textlink="">
      <xdr:nvSpPr>
        <xdr:cNvPr id="19" name="ホームベース 18"/>
        <xdr:cNvSpPr/>
      </xdr:nvSpPr>
      <xdr:spPr>
        <a:xfrm>
          <a:off x="2847106" y="3820549"/>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交付決定</a:t>
          </a:r>
        </a:p>
      </xdr:txBody>
    </xdr:sp>
    <xdr:clientData/>
  </xdr:oneCellAnchor>
  <xdr:twoCellAnchor>
    <xdr:from>
      <xdr:col>1</xdr:col>
      <xdr:colOff>24483</xdr:colOff>
      <xdr:row>24</xdr:row>
      <xdr:rowOff>27439</xdr:rowOff>
    </xdr:from>
    <xdr:to>
      <xdr:col>4</xdr:col>
      <xdr:colOff>158964</xdr:colOff>
      <xdr:row>25</xdr:row>
      <xdr:rowOff>146919</xdr:rowOff>
    </xdr:to>
    <xdr:sp macro="" textlink="">
      <xdr:nvSpPr>
        <xdr:cNvPr id="20" name="正方形/長方形 19"/>
        <xdr:cNvSpPr/>
      </xdr:nvSpPr>
      <xdr:spPr>
        <a:xfrm>
          <a:off x="386433" y="4485139"/>
          <a:ext cx="677406" cy="29093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twoCellAnchor>
    <xdr:from>
      <xdr:col>0</xdr:col>
      <xdr:colOff>91966</xdr:colOff>
      <xdr:row>22</xdr:row>
      <xdr:rowOff>170793</xdr:rowOff>
    </xdr:from>
    <xdr:to>
      <xdr:col>42</xdr:col>
      <xdr:colOff>170118</xdr:colOff>
      <xdr:row>23</xdr:row>
      <xdr:rowOff>9461</xdr:rowOff>
    </xdr:to>
    <xdr:cxnSp macro="">
      <xdr:nvCxnSpPr>
        <xdr:cNvPr id="21" name="直線コネクタ 20"/>
        <xdr:cNvCxnSpPr/>
      </xdr:nvCxnSpPr>
      <xdr:spPr>
        <a:xfrm>
          <a:off x="91966" y="3942693"/>
          <a:ext cx="7679102" cy="10118"/>
        </a:xfrm>
        <a:prstGeom prst="line">
          <a:avLst/>
        </a:prstGeom>
        <a:ln w="19050">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132314</xdr:colOff>
      <xdr:row>47</xdr:row>
      <xdr:rowOff>52322</xdr:rowOff>
    </xdr:from>
    <xdr:ext cx="1008000" cy="241200"/>
    <xdr:sp macro="" textlink="">
      <xdr:nvSpPr>
        <xdr:cNvPr id="22" name="六角形 21"/>
        <xdr:cNvSpPr/>
      </xdr:nvSpPr>
      <xdr:spPr>
        <a:xfrm flipH="1">
          <a:off x="2846939" y="8796272"/>
          <a:ext cx="1008000" cy="241200"/>
        </a:xfrm>
        <a:prstGeom prst="hexagon">
          <a:avLst/>
        </a:prstGeom>
        <a:ln>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確　定</a:t>
          </a:r>
        </a:p>
      </xdr:txBody>
    </xdr:sp>
    <xdr:clientData/>
  </xdr:oneCellAnchor>
  <xdr:oneCellAnchor>
    <xdr:from>
      <xdr:col>14</xdr:col>
      <xdr:colOff>132313</xdr:colOff>
      <xdr:row>53</xdr:row>
      <xdr:rowOff>50798</xdr:rowOff>
    </xdr:from>
    <xdr:ext cx="1008000" cy="242374"/>
    <xdr:sp macro="" textlink="">
      <xdr:nvSpPr>
        <xdr:cNvPr id="23" name="ホームベース 22"/>
        <xdr:cNvSpPr/>
      </xdr:nvSpPr>
      <xdr:spPr>
        <a:xfrm>
          <a:off x="2846938" y="9823448"/>
          <a:ext cx="1008000" cy="242374"/>
        </a:xfrm>
        <a:prstGeom prst="homePlate">
          <a:avLst/>
        </a:prstGeom>
        <a:ln>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支払</a:t>
          </a:r>
        </a:p>
      </xdr:txBody>
    </xdr:sp>
    <xdr:clientData/>
  </xdr:oneCellAnchor>
  <xdr:twoCellAnchor>
    <xdr:from>
      <xdr:col>1</xdr:col>
      <xdr:colOff>26193</xdr:colOff>
      <xdr:row>53</xdr:row>
      <xdr:rowOff>23816</xdr:rowOff>
    </xdr:from>
    <xdr:to>
      <xdr:col>4</xdr:col>
      <xdr:colOff>160674</xdr:colOff>
      <xdr:row>54</xdr:row>
      <xdr:rowOff>143297</xdr:rowOff>
    </xdr:to>
    <xdr:sp macro="" textlink="">
      <xdr:nvSpPr>
        <xdr:cNvPr id="24" name="正方形/長方形 23"/>
        <xdr:cNvSpPr/>
      </xdr:nvSpPr>
      <xdr:spPr>
        <a:xfrm>
          <a:off x="388143" y="9796466"/>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twoCellAnchor>
    <xdr:from>
      <xdr:col>1</xdr:col>
      <xdr:colOff>26191</xdr:colOff>
      <xdr:row>29</xdr:row>
      <xdr:rowOff>25043</xdr:rowOff>
    </xdr:from>
    <xdr:to>
      <xdr:col>4</xdr:col>
      <xdr:colOff>160672</xdr:colOff>
      <xdr:row>30</xdr:row>
      <xdr:rowOff>144524</xdr:rowOff>
    </xdr:to>
    <xdr:sp macro="" textlink="">
      <xdr:nvSpPr>
        <xdr:cNvPr id="25" name="正方形/長方形 24"/>
        <xdr:cNvSpPr/>
      </xdr:nvSpPr>
      <xdr:spPr>
        <a:xfrm>
          <a:off x="388141" y="5339993"/>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twoCellAnchor>
    <xdr:from>
      <xdr:col>1</xdr:col>
      <xdr:colOff>26191</xdr:colOff>
      <xdr:row>43</xdr:row>
      <xdr:rowOff>26191</xdr:rowOff>
    </xdr:from>
    <xdr:to>
      <xdr:col>4</xdr:col>
      <xdr:colOff>160672</xdr:colOff>
      <xdr:row>44</xdr:row>
      <xdr:rowOff>145672</xdr:rowOff>
    </xdr:to>
    <xdr:sp macro="" textlink="">
      <xdr:nvSpPr>
        <xdr:cNvPr id="26" name="正方形/長方形 25"/>
        <xdr:cNvSpPr/>
      </xdr:nvSpPr>
      <xdr:spPr>
        <a:xfrm>
          <a:off x="388141" y="7912891"/>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oneCellAnchor>
    <xdr:from>
      <xdr:col>27</xdr:col>
      <xdr:colOff>128216</xdr:colOff>
      <xdr:row>22</xdr:row>
      <xdr:rowOff>60864</xdr:rowOff>
    </xdr:from>
    <xdr:ext cx="1008000" cy="241200"/>
    <xdr:sp macro="" textlink="">
      <xdr:nvSpPr>
        <xdr:cNvPr id="27" name="六角形 26"/>
        <xdr:cNvSpPr/>
      </xdr:nvSpPr>
      <xdr:spPr>
        <a:xfrm flipH="1">
          <a:off x="5195516" y="4175664"/>
          <a:ext cx="1008000" cy="241200"/>
        </a:xfrm>
        <a:prstGeom prst="hexagon">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契約</a:t>
          </a:r>
        </a:p>
      </xdr:txBody>
    </xdr:sp>
    <xdr:clientData/>
  </xdr:oneCellAnchor>
  <xdr:oneCellAnchor>
    <xdr:from>
      <xdr:col>14</xdr:col>
      <xdr:colOff>132755</xdr:colOff>
      <xdr:row>8</xdr:row>
      <xdr:rowOff>52049</xdr:rowOff>
    </xdr:from>
    <xdr:ext cx="1008000" cy="242374"/>
    <xdr:sp macro="" textlink="">
      <xdr:nvSpPr>
        <xdr:cNvPr id="30" name="ホームベース 29"/>
        <xdr:cNvSpPr/>
      </xdr:nvSpPr>
      <xdr:spPr>
        <a:xfrm flipH="1">
          <a:off x="2847380" y="1595099"/>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ja-JP" sz="900">
              <a:solidFill>
                <a:schemeClr val="dk1"/>
              </a:solidFill>
              <a:effectLst/>
              <a:latin typeface="+mn-lt"/>
              <a:ea typeface="+mn-ea"/>
              <a:cs typeface="+mn-cs"/>
            </a:rPr>
            <a:t>補助金申請</a:t>
          </a:r>
          <a:endParaRPr lang="ja-JP" altLang="ja-JP" sz="900">
            <a:effectLst/>
          </a:endParaRPr>
        </a:p>
      </xdr:txBody>
    </xdr:sp>
    <xdr:clientData/>
  </xdr:oneCellAnchor>
  <xdr:oneCellAnchor>
    <xdr:from>
      <xdr:col>14</xdr:col>
      <xdr:colOff>132698</xdr:colOff>
      <xdr:row>24</xdr:row>
      <xdr:rowOff>51423</xdr:rowOff>
    </xdr:from>
    <xdr:ext cx="1008000" cy="242374"/>
    <xdr:sp macro="" textlink="">
      <xdr:nvSpPr>
        <xdr:cNvPr id="32" name="ホームベース 31"/>
        <xdr:cNvSpPr/>
      </xdr:nvSpPr>
      <xdr:spPr>
        <a:xfrm flipH="1">
          <a:off x="2847323" y="4509123"/>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着手届</a:t>
          </a:r>
        </a:p>
      </xdr:txBody>
    </xdr:sp>
    <xdr:clientData/>
  </xdr:oneCellAnchor>
  <xdr:oneCellAnchor>
    <xdr:from>
      <xdr:col>14</xdr:col>
      <xdr:colOff>132970</xdr:colOff>
      <xdr:row>33</xdr:row>
      <xdr:rowOff>52823</xdr:rowOff>
    </xdr:from>
    <xdr:ext cx="1008000" cy="242374"/>
    <xdr:sp macro="" textlink="">
      <xdr:nvSpPr>
        <xdr:cNvPr id="34" name="ホームベース 33"/>
        <xdr:cNvSpPr/>
      </xdr:nvSpPr>
      <xdr:spPr>
        <a:xfrm flipH="1">
          <a:off x="2847595" y="6053573"/>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完了届</a:t>
          </a:r>
        </a:p>
      </xdr:txBody>
    </xdr:sp>
    <xdr:clientData/>
  </xdr:oneCellAnchor>
  <xdr:oneCellAnchor>
    <xdr:from>
      <xdr:col>27</xdr:col>
      <xdr:colOff>142057</xdr:colOff>
      <xdr:row>31</xdr:row>
      <xdr:rowOff>54112</xdr:rowOff>
    </xdr:from>
    <xdr:ext cx="1008000" cy="242374"/>
    <xdr:sp macro="" textlink="">
      <xdr:nvSpPr>
        <xdr:cNvPr id="35" name="ホームベース 34"/>
        <xdr:cNvSpPr/>
      </xdr:nvSpPr>
      <xdr:spPr>
        <a:xfrm>
          <a:off x="5209357" y="5711962"/>
          <a:ext cx="1008000" cy="242374"/>
        </a:xfrm>
        <a:prstGeom prst="homePlate">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支払</a:t>
          </a:r>
        </a:p>
      </xdr:txBody>
    </xdr:sp>
    <xdr:clientData/>
  </xdr:oneCellAnchor>
  <xdr:twoCellAnchor>
    <xdr:from>
      <xdr:col>1</xdr:col>
      <xdr:colOff>24629</xdr:colOff>
      <xdr:row>31</xdr:row>
      <xdr:rowOff>26043</xdr:rowOff>
    </xdr:from>
    <xdr:to>
      <xdr:col>4</xdr:col>
      <xdr:colOff>159110</xdr:colOff>
      <xdr:row>32</xdr:row>
      <xdr:rowOff>145524</xdr:rowOff>
    </xdr:to>
    <xdr:sp macro="" textlink="">
      <xdr:nvSpPr>
        <xdr:cNvPr id="36" name="正方形/長方形 35"/>
        <xdr:cNvSpPr/>
      </xdr:nvSpPr>
      <xdr:spPr>
        <a:xfrm>
          <a:off x="386579" y="5683893"/>
          <a:ext cx="677406" cy="2909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r>
            <a:rPr kumimoji="1" lang="ja-JP" altLang="en-US" sz="1100"/>
            <a:t>　</a:t>
          </a:r>
        </a:p>
      </xdr:txBody>
    </xdr:sp>
    <xdr:clientData/>
  </xdr:twoCellAnchor>
  <xdr:twoCellAnchor>
    <xdr:from>
      <xdr:col>6</xdr:col>
      <xdr:colOff>11205</xdr:colOff>
      <xdr:row>1</xdr:row>
      <xdr:rowOff>22412</xdr:rowOff>
    </xdr:from>
    <xdr:to>
      <xdr:col>41</xdr:col>
      <xdr:colOff>152400</xdr:colOff>
      <xdr:row>3</xdr:row>
      <xdr:rowOff>140805</xdr:rowOff>
    </xdr:to>
    <xdr:sp macro="" textlink="">
      <xdr:nvSpPr>
        <xdr:cNvPr id="37" name="角丸四角形 36"/>
        <xdr:cNvSpPr/>
      </xdr:nvSpPr>
      <xdr:spPr>
        <a:xfrm>
          <a:off x="1104509" y="196347"/>
          <a:ext cx="6518804" cy="466262"/>
        </a:xfrm>
        <a:prstGeom prst="roundRect">
          <a:avLst>
            <a:gd name="adj" fmla="val 32946"/>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補助事業の流れ（延岡市高性能林業機械等整備事業）</a:t>
          </a:r>
        </a:p>
      </xdr:txBody>
    </xdr:sp>
    <xdr:clientData/>
  </xdr:twoCellAnchor>
  <xdr:oneCellAnchor>
    <xdr:from>
      <xdr:col>14</xdr:col>
      <xdr:colOff>133205</xdr:colOff>
      <xdr:row>43</xdr:row>
      <xdr:rowOff>45169</xdr:rowOff>
    </xdr:from>
    <xdr:ext cx="1008000" cy="242374"/>
    <xdr:sp macro="" textlink="">
      <xdr:nvSpPr>
        <xdr:cNvPr id="39" name="ホームベース 38"/>
        <xdr:cNvSpPr/>
      </xdr:nvSpPr>
      <xdr:spPr>
        <a:xfrm flipH="1">
          <a:off x="2847830" y="7931869"/>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実績報告</a:t>
          </a:r>
        </a:p>
      </xdr:txBody>
    </xdr:sp>
    <xdr:clientData/>
  </xdr:oneCellAnchor>
  <xdr:twoCellAnchor>
    <xdr:from>
      <xdr:col>26</xdr:col>
      <xdr:colOff>131401</xdr:colOff>
      <xdr:row>10</xdr:row>
      <xdr:rowOff>56005</xdr:rowOff>
    </xdr:from>
    <xdr:to>
      <xdr:col>27</xdr:col>
      <xdr:colOff>31531</xdr:colOff>
      <xdr:row>10</xdr:row>
      <xdr:rowOff>135205</xdr:rowOff>
    </xdr:to>
    <xdr:sp macro="" textlink="">
      <xdr:nvSpPr>
        <xdr:cNvPr id="42" name="右矢印 41">
          <a:hlinkClick xmlns:r="http://schemas.openxmlformats.org/officeDocument/2006/relationships" r:id="rId1"/>
        </xdr:cNvPr>
        <xdr:cNvSpPr>
          <a:spLocks noChangeAspect="1"/>
        </xdr:cNvSpPr>
      </xdr:nvSpPr>
      <xdr:spPr>
        <a:xfrm>
          <a:off x="4836751" y="1770505"/>
          <a:ext cx="81105"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130126</xdr:colOff>
      <xdr:row>11</xdr:row>
      <xdr:rowOff>43809</xdr:rowOff>
    </xdr:from>
    <xdr:to>
      <xdr:col>27</xdr:col>
      <xdr:colOff>25580</xdr:colOff>
      <xdr:row>11</xdr:row>
      <xdr:rowOff>123009</xdr:rowOff>
    </xdr:to>
    <xdr:sp macro="" textlink="">
      <xdr:nvSpPr>
        <xdr:cNvPr id="43" name="右矢印 42">
          <a:hlinkClick xmlns:r="http://schemas.openxmlformats.org/officeDocument/2006/relationships" r:id="rId2"/>
        </xdr:cNvPr>
        <xdr:cNvSpPr>
          <a:spLocks noChangeAspect="1"/>
        </xdr:cNvSpPr>
      </xdr:nvSpPr>
      <xdr:spPr>
        <a:xfrm>
          <a:off x="4885006" y="2272659"/>
          <a:ext cx="78334"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126331</xdr:colOff>
      <xdr:row>12</xdr:row>
      <xdr:rowOff>51711</xdr:rowOff>
    </xdr:from>
    <xdr:to>
      <xdr:col>31</xdr:col>
      <xdr:colOff>24556</xdr:colOff>
      <xdr:row>12</xdr:row>
      <xdr:rowOff>130911</xdr:rowOff>
    </xdr:to>
    <xdr:sp macro="" textlink="">
      <xdr:nvSpPr>
        <xdr:cNvPr id="45" name="右矢印 44">
          <a:hlinkClick xmlns:r="http://schemas.openxmlformats.org/officeDocument/2006/relationships" r:id="rId3"/>
        </xdr:cNvPr>
        <xdr:cNvSpPr>
          <a:spLocks noChangeAspect="1"/>
        </xdr:cNvSpPr>
      </xdr:nvSpPr>
      <xdr:spPr>
        <a:xfrm>
          <a:off x="5612731" y="2452011"/>
          <a:ext cx="81105"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123485</xdr:colOff>
      <xdr:row>15</xdr:row>
      <xdr:rowOff>56436</xdr:rowOff>
    </xdr:from>
    <xdr:to>
      <xdr:col>27</xdr:col>
      <xdr:colOff>20844</xdr:colOff>
      <xdr:row>15</xdr:row>
      <xdr:rowOff>135636</xdr:rowOff>
    </xdr:to>
    <xdr:sp macro="" textlink="">
      <xdr:nvSpPr>
        <xdr:cNvPr id="46" name="右矢印 45">
          <a:hlinkClick xmlns:r="http://schemas.openxmlformats.org/officeDocument/2006/relationships" r:id="rId4"/>
        </xdr:cNvPr>
        <xdr:cNvSpPr>
          <a:spLocks noChangeAspect="1"/>
        </xdr:cNvSpPr>
      </xdr:nvSpPr>
      <xdr:spPr>
        <a:xfrm>
          <a:off x="4878365" y="2971086"/>
          <a:ext cx="80239"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57236</xdr:colOff>
      <xdr:row>26</xdr:row>
      <xdr:rowOff>40633</xdr:rowOff>
    </xdr:from>
    <xdr:to>
      <xdr:col>25</xdr:col>
      <xdr:colOff>138894</xdr:colOff>
      <xdr:row>26</xdr:row>
      <xdr:rowOff>119833</xdr:rowOff>
    </xdr:to>
    <xdr:sp macro="" textlink="">
      <xdr:nvSpPr>
        <xdr:cNvPr id="49" name="右矢印 48">
          <a:hlinkClick xmlns:r="http://schemas.openxmlformats.org/officeDocument/2006/relationships" r:id="rId5"/>
        </xdr:cNvPr>
        <xdr:cNvSpPr>
          <a:spLocks noChangeAspect="1"/>
        </xdr:cNvSpPr>
      </xdr:nvSpPr>
      <xdr:spPr>
        <a:xfrm>
          <a:off x="4629236" y="5012683"/>
          <a:ext cx="81658"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110490</xdr:colOff>
      <xdr:row>35</xdr:row>
      <xdr:rowOff>41910</xdr:rowOff>
    </xdr:from>
    <xdr:to>
      <xdr:col>27</xdr:col>
      <xdr:colOff>9268</xdr:colOff>
      <xdr:row>35</xdr:row>
      <xdr:rowOff>121110</xdr:rowOff>
    </xdr:to>
    <xdr:sp macro="" textlink="">
      <xdr:nvSpPr>
        <xdr:cNvPr id="51" name="右矢印 50">
          <a:hlinkClick xmlns:r="http://schemas.openxmlformats.org/officeDocument/2006/relationships" r:id="rId6"/>
        </xdr:cNvPr>
        <xdr:cNvSpPr>
          <a:spLocks noChangeAspect="1"/>
        </xdr:cNvSpPr>
      </xdr:nvSpPr>
      <xdr:spPr>
        <a:xfrm>
          <a:off x="4865370" y="6557010"/>
          <a:ext cx="81658"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150495</xdr:colOff>
      <xdr:row>39</xdr:row>
      <xdr:rowOff>51435</xdr:rowOff>
    </xdr:from>
    <xdr:to>
      <xdr:col>28</xdr:col>
      <xdr:colOff>47368</xdr:colOff>
      <xdr:row>39</xdr:row>
      <xdr:rowOff>130635</xdr:rowOff>
    </xdr:to>
    <xdr:sp macro="" textlink="">
      <xdr:nvSpPr>
        <xdr:cNvPr id="52" name="右矢印 51">
          <a:hlinkClick xmlns:r="http://schemas.openxmlformats.org/officeDocument/2006/relationships" r:id="rId7"/>
        </xdr:cNvPr>
        <xdr:cNvSpPr>
          <a:spLocks noChangeAspect="1"/>
        </xdr:cNvSpPr>
      </xdr:nvSpPr>
      <xdr:spPr>
        <a:xfrm>
          <a:off x="5036820" y="6737985"/>
          <a:ext cx="77848"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112395</xdr:colOff>
      <xdr:row>45</xdr:row>
      <xdr:rowOff>57150</xdr:rowOff>
    </xdr:from>
    <xdr:to>
      <xdr:col>27</xdr:col>
      <xdr:colOff>9268</xdr:colOff>
      <xdr:row>45</xdr:row>
      <xdr:rowOff>136350</xdr:rowOff>
    </xdr:to>
    <xdr:sp macro="" textlink="">
      <xdr:nvSpPr>
        <xdr:cNvPr id="53" name="右矢印 52">
          <a:hlinkClick xmlns:r="http://schemas.openxmlformats.org/officeDocument/2006/relationships" r:id="rId8"/>
        </xdr:cNvPr>
        <xdr:cNvSpPr>
          <a:spLocks noChangeAspect="1"/>
        </xdr:cNvSpPr>
      </xdr:nvSpPr>
      <xdr:spPr>
        <a:xfrm>
          <a:off x="4867275" y="8286750"/>
          <a:ext cx="79753"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112395</xdr:colOff>
      <xdr:row>46</xdr:row>
      <xdr:rowOff>49530</xdr:rowOff>
    </xdr:from>
    <xdr:to>
      <xdr:col>27</xdr:col>
      <xdr:colOff>9268</xdr:colOff>
      <xdr:row>46</xdr:row>
      <xdr:rowOff>128730</xdr:rowOff>
    </xdr:to>
    <xdr:sp macro="" textlink="">
      <xdr:nvSpPr>
        <xdr:cNvPr id="54" name="右矢印 53">
          <a:hlinkClick xmlns:r="http://schemas.openxmlformats.org/officeDocument/2006/relationships" r:id="rId9"/>
        </xdr:cNvPr>
        <xdr:cNvSpPr>
          <a:spLocks noChangeAspect="1"/>
        </xdr:cNvSpPr>
      </xdr:nvSpPr>
      <xdr:spPr>
        <a:xfrm>
          <a:off x="4867275" y="8450580"/>
          <a:ext cx="79753"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81915</xdr:colOff>
      <xdr:row>51</xdr:row>
      <xdr:rowOff>51435</xdr:rowOff>
    </xdr:from>
    <xdr:to>
      <xdr:col>25</xdr:col>
      <xdr:colOff>163573</xdr:colOff>
      <xdr:row>51</xdr:row>
      <xdr:rowOff>130635</xdr:rowOff>
    </xdr:to>
    <xdr:sp macro="" textlink="">
      <xdr:nvSpPr>
        <xdr:cNvPr id="55" name="右矢印 54">
          <a:hlinkClick xmlns:r="http://schemas.openxmlformats.org/officeDocument/2006/relationships" r:id="rId10"/>
        </xdr:cNvPr>
        <xdr:cNvSpPr>
          <a:spLocks noChangeAspect="1"/>
        </xdr:cNvSpPr>
      </xdr:nvSpPr>
      <xdr:spPr>
        <a:xfrm>
          <a:off x="4653915" y="9309735"/>
          <a:ext cx="81658"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44890</xdr:colOff>
      <xdr:row>17</xdr:row>
      <xdr:rowOff>64938</xdr:rowOff>
    </xdr:from>
    <xdr:to>
      <xdr:col>25</xdr:col>
      <xdr:colOff>126548</xdr:colOff>
      <xdr:row>17</xdr:row>
      <xdr:rowOff>144138</xdr:rowOff>
    </xdr:to>
    <xdr:sp macro="" textlink="">
      <xdr:nvSpPr>
        <xdr:cNvPr id="57" name="右矢印 56">
          <a:hlinkClick xmlns:r="http://schemas.openxmlformats.org/officeDocument/2006/relationships" r:id="rId11"/>
        </xdr:cNvPr>
        <xdr:cNvSpPr>
          <a:spLocks noChangeAspect="1"/>
        </xdr:cNvSpPr>
      </xdr:nvSpPr>
      <xdr:spPr>
        <a:xfrm>
          <a:off x="4616890" y="3322488"/>
          <a:ext cx="81658"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15</xdr:col>
      <xdr:colOff>0</xdr:colOff>
      <xdr:row>55</xdr:row>
      <xdr:rowOff>13138</xdr:rowOff>
    </xdr:from>
    <xdr:ext cx="1008000" cy="242374"/>
    <xdr:sp macro="" textlink="">
      <xdr:nvSpPr>
        <xdr:cNvPr id="60" name="ホームベース 59"/>
        <xdr:cNvSpPr/>
      </xdr:nvSpPr>
      <xdr:spPr>
        <a:xfrm flipH="1">
          <a:off x="2758966" y="9577552"/>
          <a:ext cx="1008000" cy="242374"/>
        </a:xfrm>
        <a:prstGeom prst="homePlat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spAutoFit/>
        </a:bodyPr>
        <a:lstStyle/>
        <a:p>
          <a:pPr algn="ctr"/>
          <a:r>
            <a:rPr kumimoji="1" lang="ja-JP" altLang="en-US" sz="900"/>
            <a:t>経過報告</a:t>
          </a:r>
        </a:p>
      </xdr:txBody>
    </xdr:sp>
    <xdr:clientData/>
  </xdr:oneCellAnchor>
  <xdr:twoCellAnchor>
    <xdr:from>
      <xdr:col>0</xdr:col>
      <xdr:colOff>183930</xdr:colOff>
      <xdr:row>54</xdr:row>
      <xdr:rowOff>151086</xdr:rowOff>
    </xdr:from>
    <xdr:to>
      <xdr:col>42</xdr:col>
      <xdr:colOff>26275</xdr:colOff>
      <xdr:row>55</xdr:row>
      <xdr:rowOff>0</xdr:rowOff>
    </xdr:to>
    <xdr:cxnSp macro="">
      <xdr:nvCxnSpPr>
        <xdr:cNvPr id="3" name="直線コネクタ 2"/>
        <xdr:cNvCxnSpPr/>
      </xdr:nvCxnSpPr>
      <xdr:spPr>
        <a:xfrm flipV="1">
          <a:off x="183930" y="9544707"/>
          <a:ext cx="7567448" cy="19707"/>
        </a:xfrm>
        <a:prstGeom prst="line">
          <a:avLst/>
        </a:prstGeom>
        <a:ln w="19050">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112395</xdr:colOff>
      <xdr:row>57</xdr:row>
      <xdr:rowOff>57150</xdr:rowOff>
    </xdr:from>
    <xdr:to>
      <xdr:col>27</xdr:col>
      <xdr:colOff>9268</xdr:colOff>
      <xdr:row>57</xdr:row>
      <xdr:rowOff>136350</xdr:rowOff>
    </xdr:to>
    <xdr:sp macro="" textlink="">
      <xdr:nvSpPr>
        <xdr:cNvPr id="61" name="右矢印 60">
          <a:hlinkClick xmlns:r="http://schemas.openxmlformats.org/officeDocument/2006/relationships" r:id="rId12"/>
        </xdr:cNvPr>
        <xdr:cNvSpPr>
          <a:spLocks noChangeAspect="1"/>
        </xdr:cNvSpPr>
      </xdr:nvSpPr>
      <xdr:spPr>
        <a:xfrm>
          <a:off x="4894602" y="7913633"/>
          <a:ext cx="80804" cy="79200"/>
        </a:xfrm>
        <a:prstGeom prst="rightArrow">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24977</xdr:colOff>
      <xdr:row>22</xdr:row>
      <xdr:rowOff>27932</xdr:rowOff>
    </xdr:from>
    <xdr:to>
      <xdr:col>4</xdr:col>
      <xdr:colOff>159458</xdr:colOff>
      <xdr:row>23</xdr:row>
      <xdr:rowOff>147412</xdr:rowOff>
    </xdr:to>
    <xdr:sp macro="" textlink="">
      <xdr:nvSpPr>
        <xdr:cNvPr id="7" name="正方形/長方形 6"/>
        <xdr:cNvSpPr/>
      </xdr:nvSpPr>
      <xdr:spPr>
        <a:xfrm>
          <a:off x="386927" y="4142732"/>
          <a:ext cx="677406" cy="29093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57150</xdr:rowOff>
    </xdr:from>
    <xdr:to>
      <xdr:col>0</xdr:col>
      <xdr:colOff>174675</xdr:colOff>
      <xdr:row>1</xdr:row>
      <xdr:rowOff>165150</xdr:rowOff>
    </xdr:to>
    <xdr:sp macro="" textlink="">
      <xdr:nvSpPr>
        <xdr:cNvPr id="2" name="円/楕円 1">
          <a:hlinkClick xmlns:r="http://schemas.openxmlformats.org/officeDocument/2006/relationships" r:id="rId1"/>
        </xdr:cNvPr>
        <xdr:cNvSpPr>
          <a:spLocks noChangeAspect="1"/>
        </xdr:cNvSpPr>
      </xdr:nvSpPr>
      <xdr:spPr>
        <a:xfrm>
          <a:off x="66675" y="2762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57150</xdr:rowOff>
    </xdr:from>
    <xdr:to>
      <xdr:col>0</xdr:col>
      <xdr:colOff>136575</xdr:colOff>
      <xdr:row>1</xdr:row>
      <xdr:rowOff>165150</xdr:rowOff>
    </xdr:to>
    <xdr:sp macro="" textlink="">
      <xdr:nvSpPr>
        <xdr:cNvPr id="4" name="円/楕円 3">
          <a:hlinkClick xmlns:r="http://schemas.openxmlformats.org/officeDocument/2006/relationships" r:id="rId1"/>
        </xdr:cNvPr>
        <xdr:cNvSpPr>
          <a:spLocks noChangeAspect="1"/>
        </xdr:cNvSpPr>
      </xdr:nvSpPr>
      <xdr:spPr>
        <a:xfrm>
          <a:off x="28575"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xdr:row>
      <xdr:rowOff>66675</xdr:rowOff>
    </xdr:from>
    <xdr:to>
      <xdr:col>0</xdr:col>
      <xdr:colOff>146100</xdr:colOff>
      <xdr:row>1</xdr:row>
      <xdr:rowOff>174675</xdr:rowOff>
    </xdr:to>
    <xdr:sp macro="" textlink="">
      <xdr:nvSpPr>
        <xdr:cNvPr id="4" name="円/楕円 3">
          <a:hlinkClick xmlns:r="http://schemas.openxmlformats.org/officeDocument/2006/relationships" r:id="rId1"/>
        </xdr:cNvPr>
        <xdr:cNvSpPr>
          <a:spLocks noChangeAspect="1"/>
        </xdr:cNvSpPr>
      </xdr:nvSpPr>
      <xdr:spPr>
        <a:xfrm>
          <a:off x="38100"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76200</xdr:rowOff>
    </xdr:from>
    <xdr:to>
      <xdr:col>0</xdr:col>
      <xdr:colOff>146100</xdr:colOff>
      <xdr:row>1</xdr:row>
      <xdr:rowOff>184200</xdr:rowOff>
    </xdr:to>
    <xdr:sp macro="" textlink="">
      <xdr:nvSpPr>
        <xdr:cNvPr id="5" name="円/楕円 4">
          <a:hlinkClick xmlns:r="http://schemas.openxmlformats.org/officeDocument/2006/relationships" r:id="rId1"/>
        </xdr:cNvPr>
        <xdr:cNvSpPr>
          <a:spLocks noChangeAspect="1"/>
        </xdr:cNvSpPr>
      </xdr:nvSpPr>
      <xdr:spPr>
        <a:xfrm>
          <a:off x="38100" y="25717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1</xdr:row>
      <xdr:rowOff>57150</xdr:rowOff>
    </xdr:from>
    <xdr:to>
      <xdr:col>0</xdr:col>
      <xdr:colOff>136575</xdr:colOff>
      <xdr:row>1</xdr:row>
      <xdr:rowOff>165150</xdr:rowOff>
    </xdr:to>
    <xdr:sp macro="" textlink="">
      <xdr:nvSpPr>
        <xdr:cNvPr id="2" name="円/楕円 1">
          <a:hlinkClick xmlns:r="http://schemas.openxmlformats.org/officeDocument/2006/relationships" r:id="rId1"/>
        </xdr:cNvPr>
        <xdr:cNvSpPr>
          <a:spLocks noChangeAspect="1"/>
        </xdr:cNvSpPr>
      </xdr:nvSpPr>
      <xdr:spPr>
        <a:xfrm>
          <a:off x="28575"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1</xdr:row>
      <xdr:rowOff>66675</xdr:rowOff>
    </xdr:from>
    <xdr:to>
      <xdr:col>0</xdr:col>
      <xdr:colOff>146100</xdr:colOff>
      <xdr:row>1</xdr:row>
      <xdr:rowOff>174675</xdr:rowOff>
    </xdr:to>
    <xdr:sp macro="" textlink="">
      <xdr:nvSpPr>
        <xdr:cNvPr id="2" name="円/楕円 1">
          <a:hlinkClick xmlns:r="http://schemas.openxmlformats.org/officeDocument/2006/relationships" r:id="rId1"/>
        </xdr:cNvPr>
        <xdr:cNvSpPr>
          <a:spLocks noChangeAspect="1"/>
        </xdr:cNvSpPr>
      </xdr:nvSpPr>
      <xdr:spPr>
        <a:xfrm>
          <a:off x="38100" y="238125"/>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29615</xdr:colOff>
      <xdr:row>1</xdr:row>
      <xdr:rowOff>63235</xdr:rowOff>
    </xdr:from>
    <xdr:to>
      <xdr:col>0</xdr:col>
      <xdr:colOff>137615</xdr:colOff>
      <xdr:row>1</xdr:row>
      <xdr:rowOff>171235</xdr:rowOff>
    </xdr:to>
    <xdr:sp macro="" textlink="">
      <xdr:nvSpPr>
        <xdr:cNvPr id="2" name="円/楕円 1">
          <a:hlinkClick xmlns:r="http://schemas.openxmlformats.org/officeDocument/2006/relationships" r:id="rId1"/>
        </xdr:cNvPr>
        <xdr:cNvSpPr>
          <a:spLocks noChangeAspect="1"/>
        </xdr:cNvSpPr>
      </xdr:nvSpPr>
      <xdr:spPr>
        <a:xfrm>
          <a:off x="29615" y="242529"/>
          <a:ext cx="108000" cy="108000"/>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9525">
          <a:solidFill>
            <a:schemeClr val="tx1"/>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6"/>
  <sheetViews>
    <sheetView view="pageBreakPreview" topLeftCell="A13" zoomScale="130" zoomScaleNormal="100" zoomScaleSheetLayoutView="130" workbookViewId="0">
      <selection activeCell="O36" sqref="O36"/>
    </sheetView>
  </sheetViews>
  <sheetFormatPr defaultRowHeight="13.5" x14ac:dyDescent="0.15"/>
  <cols>
    <col min="1" max="39" width="2.375" customWidth="1"/>
    <col min="40" max="40" width="8.125" customWidth="1"/>
    <col min="41" max="41" width="9.875" customWidth="1"/>
    <col min="42" max="58" width="2.375" customWidth="1"/>
  </cols>
  <sheetData>
    <row r="1" spans="2:47" x14ac:dyDescent="0.15">
      <c r="AO1" s="1" t="s">
        <v>109</v>
      </c>
      <c r="AP1" s="1"/>
      <c r="AQ1" s="1"/>
      <c r="AR1" s="1"/>
    </row>
    <row r="2" spans="2:47" x14ac:dyDescent="0.15">
      <c r="B2" s="486" t="s">
        <v>72</v>
      </c>
      <c r="C2" s="486"/>
      <c r="D2" s="450" t="s">
        <v>339</v>
      </c>
      <c r="E2" s="450"/>
      <c r="F2" t="s">
        <v>73</v>
      </c>
      <c r="H2" s="485" t="s">
        <v>285</v>
      </c>
      <c r="I2" s="485"/>
      <c r="J2" s="485"/>
      <c r="K2" s="485"/>
      <c r="L2" s="485"/>
      <c r="M2" s="485"/>
      <c r="N2" s="485"/>
      <c r="O2" s="485"/>
      <c r="P2" s="485"/>
      <c r="Q2" s="485"/>
      <c r="R2" s="485"/>
      <c r="S2" s="485"/>
      <c r="AC2" t="s">
        <v>276</v>
      </c>
      <c r="AG2" s="450" t="s">
        <v>277</v>
      </c>
      <c r="AH2" s="450"/>
      <c r="AI2" s="450"/>
      <c r="AJ2" s="450"/>
      <c r="AK2" s="450"/>
      <c r="AL2" s="450"/>
      <c r="AN2" s="2" t="s">
        <v>96</v>
      </c>
      <c r="AO2" s="105">
        <v>3000000</v>
      </c>
      <c r="AP2" s="2"/>
      <c r="AQ2" s="2"/>
      <c r="AR2" s="105"/>
      <c r="AS2" s="105"/>
      <c r="AT2" s="105"/>
      <c r="AU2" s="105"/>
    </row>
    <row r="3" spans="2:47" x14ac:dyDescent="0.15">
      <c r="AN3" s="2" t="s">
        <v>97</v>
      </c>
      <c r="AO3" s="105">
        <v>1600000</v>
      </c>
      <c r="AP3" s="2"/>
      <c r="AQ3" s="2"/>
      <c r="AR3" s="105"/>
      <c r="AS3" s="105"/>
      <c r="AT3" s="105"/>
      <c r="AU3" s="105"/>
    </row>
    <row r="4" spans="2:47" x14ac:dyDescent="0.15">
      <c r="B4" t="s">
        <v>15</v>
      </c>
      <c r="I4" s="462"/>
      <c r="J4" s="462"/>
      <c r="K4" s="462"/>
      <c r="L4" s="462"/>
      <c r="M4" s="462"/>
      <c r="N4" s="462"/>
      <c r="O4" s="462"/>
      <c r="P4" s="462"/>
      <c r="Q4" s="462"/>
      <c r="R4" s="462"/>
      <c r="S4" s="462"/>
      <c r="T4" s="462"/>
      <c r="U4" s="462"/>
      <c r="V4" s="462"/>
      <c r="W4" s="462"/>
    </row>
    <row r="5" spans="2:47" x14ac:dyDescent="0.15">
      <c r="B5" t="s">
        <v>2</v>
      </c>
      <c r="E5" s="2"/>
      <c r="F5" s="2"/>
      <c r="G5" s="2"/>
      <c r="H5" s="2"/>
      <c r="I5" s="450"/>
      <c r="J5" s="450"/>
      <c r="K5" s="450"/>
      <c r="L5" s="450"/>
      <c r="M5" s="450"/>
    </row>
    <row r="6" spans="2:47" x14ac:dyDescent="0.15">
      <c r="B6" t="s">
        <v>1</v>
      </c>
      <c r="I6" s="450"/>
      <c r="J6" s="450"/>
      <c r="K6" s="450"/>
      <c r="L6" s="450"/>
      <c r="M6" s="450"/>
      <c r="O6" s="447" t="s">
        <v>0</v>
      </c>
      <c r="P6" s="447"/>
      <c r="Q6" s="447"/>
      <c r="R6" s="447"/>
      <c r="S6" s="450"/>
      <c r="T6" s="450"/>
      <c r="U6" s="450"/>
      <c r="V6" s="450"/>
      <c r="W6" s="450"/>
      <c r="Y6" s="447" t="s">
        <v>284</v>
      </c>
      <c r="Z6" s="447"/>
      <c r="AA6" s="447"/>
      <c r="AB6" s="447"/>
      <c r="AC6" s="499"/>
      <c r="AD6" s="450"/>
      <c r="AE6" s="450"/>
      <c r="AF6" s="450"/>
      <c r="AG6" s="450"/>
    </row>
    <row r="7" spans="2:47" x14ac:dyDescent="0.15">
      <c r="B7" t="s">
        <v>85</v>
      </c>
      <c r="I7" s="470"/>
      <c r="J7" s="470"/>
      <c r="K7" s="470"/>
      <c r="L7" s="470"/>
      <c r="M7" s="470"/>
      <c r="N7" s="470"/>
      <c r="O7" s="470"/>
      <c r="P7" t="s">
        <v>86</v>
      </c>
      <c r="Q7" s="462"/>
      <c r="R7" s="462"/>
      <c r="S7" s="462"/>
      <c r="T7" s="462"/>
      <c r="U7" s="462"/>
      <c r="V7" s="462"/>
      <c r="W7" s="462"/>
      <c r="X7" s="462"/>
      <c r="Z7" s="498"/>
      <c r="AA7" s="498"/>
      <c r="AB7" t="s">
        <v>87</v>
      </c>
    </row>
    <row r="8" spans="2:47" ht="14.25" thickBot="1" x14ac:dyDescent="0.2">
      <c r="B8" s="447" t="s">
        <v>162</v>
      </c>
      <c r="C8" s="447"/>
      <c r="D8" s="447"/>
      <c r="E8" s="1"/>
      <c r="F8" s="447" t="s">
        <v>163</v>
      </c>
      <c r="G8" s="447"/>
      <c r="H8" s="447"/>
      <c r="I8" s="2"/>
      <c r="J8" s="447" t="s">
        <v>156</v>
      </c>
      <c r="K8" s="447"/>
      <c r="L8" s="447"/>
      <c r="M8" s="447"/>
      <c r="N8" s="447"/>
      <c r="O8" s="447"/>
      <c r="P8" s="447"/>
      <c r="Q8" s="488" t="s">
        <v>157</v>
      </c>
      <c r="R8" s="488"/>
      <c r="S8" s="488"/>
      <c r="T8" s="488"/>
      <c r="U8" s="488"/>
      <c r="V8" s="488"/>
      <c r="W8" s="484" t="s">
        <v>160</v>
      </c>
      <c r="X8" s="484"/>
      <c r="Y8" s="484"/>
      <c r="Z8" s="484"/>
      <c r="AA8" s="484"/>
      <c r="AB8" s="484" t="s">
        <v>161</v>
      </c>
      <c r="AC8" s="484"/>
      <c r="AD8" s="484"/>
      <c r="AE8" s="484"/>
      <c r="AF8" s="447" t="s">
        <v>158</v>
      </c>
      <c r="AG8" s="447"/>
      <c r="AH8" s="447"/>
      <c r="AI8" s="447"/>
      <c r="AJ8" s="447"/>
      <c r="AK8" s="447"/>
    </row>
    <row r="9" spans="2:47" ht="13.5" customHeight="1" thickTop="1" x14ac:dyDescent="0.15">
      <c r="B9" s="482" t="s">
        <v>159</v>
      </c>
      <c r="C9" s="483"/>
      <c r="D9" s="483"/>
      <c r="E9" s="119"/>
      <c r="F9" s="492"/>
      <c r="G9" s="450"/>
      <c r="H9" s="450"/>
      <c r="I9" s="490"/>
      <c r="J9" s="490"/>
      <c r="K9" s="490"/>
      <c r="L9" s="490"/>
      <c r="M9" s="490"/>
      <c r="N9" s="490"/>
      <c r="O9" s="490"/>
      <c r="P9" s="490"/>
      <c r="Q9" s="489"/>
      <c r="R9" s="489"/>
      <c r="S9" s="489"/>
      <c r="T9" s="489"/>
      <c r="U9" s="489"/>
      <c r="V9" s="489"/>
      <c r="W9" s="490"/>
      <c r="X9" s="490"/>
      <c r="Y9" s="490"/>
      <c r="Z9" s="490"/>
      <c r="AA9" s="490"/>
      <c r="AB9" s="489"/>
      <c r="AC9" s="489"/>
      <c r="AD9" s="489"/>
      <c r="AE9" s="489"/>
      <c r="AF9" s="491"/>
      <c r="AG9" s="491"/>
      <c r="AH9" s="491"/>
      <c r="AI9" s="491"/>
      <c r="AJ9" s="491"/>
      <c r="AK9" t="s">
        <v>110</v>
      </c>
    </row>
    <row r="10" spans="2:47" s="161" customFormat="1" ht="13.5" customHeight="1" x14ac:dyDescent="0.15">
      <c r="B10" s="395"/>
      <c r="C10" s="396"/>
      <c r="D10" s="396"/>
      <c r="E10" s="395"/>
      <c r="F10" s="468"/>
      <c r="G10" s="469"/>
      <c r="H10" s="469"/>
      <c r="I10" s="120"/>
      <c r="J10" s="120"/>
      <c r="K10" s="120"/>
      <c r="L10" s="120"/>
      <c r="M10" s="120"/>
      <c r="N10" s="120"/>
      <c r="O10" s="120"/>
      <c r="P10" s="120"/>
      <c r="Q10" s="120"/>
      <c r="R10" s="120"/>
      <c r="S10" s="120"/>
      <c r="U10" s="466"/>
      <c r="V10" s="466"/>
      <c r="W10" s="466"/>
      <c r="X10" s="466"/>
      <c r="Y10" s="466"/>
      <c r="Z10" s="466"/>
      <c r="AA10" s="466"/>
      <c r="AB10" s="466"/>
      <c r="AC10" s="451"/>
      <c r="AD10" s="451"/>
      <c r="AE10" s="451"/>
      <c r="AF10" s="451"/>
      <c r="AG10" s="451"/>
      <c r="AH10" s="487"/>
      <c r="AI10" s="487"/>
      <c r="AJ10" s="487"/>
      <c r="AK10" s="487"/>
    </row>
    <row r="11" spans="2:47" x14ac:dyDescent="0.15">
      <c r="B11" t="s">
        <v>16</v>
      </c>
      <c r="I11" s="465">
        <f>SUM(K20,T20,AC20)</f>
        <v>0</v>
      </c>
      <c r="J11" s="465"/>
      <c r="K11" s="465"/>
      <c r="L11" s="465"/>
      <c r="M11" s="465"/>
      <c r="N11" s="467" t="str">
        <f>IF(AF9&lt;&gt;I12,"…↑「見積金額」と↓「内訳の合計」が合いません！","")</f>
        <v/>
      </c>
      <c r="O11" s="467"/>
      <c r="P11" s="467"/>
      <c r="Q11" s="467"/>
      <c r="R11" s="467"/>
      <c r="S11" s="467"/>
      <c r="T11" s="467"/>
      <c r="U11" s="467"/>
      <c r="V11" s="467"/>
      <c r="W11" s="467"/>
      <c r="X11" s="467"/>
      <c r="Y11" s="467"/>
      <c r="Z11" s="467"/>
      <c r="AA11" s="467"/>
    </row>
    <row r="12" spans="2:47" x14ac:dyDescent="0.15">
      <c r="B12" t="s">
        <v>17</v>
      </c>
      <c r="I12" s="465">
        <f>SUM(K21,T21,AC21)</f>
        <v>0</v>
      </c>
      <c r="J12" s="465"/>
      <c r="K12" s="465"/>
      <c r="L12" s="465"/>
      <c r="M12" s="465"/>
      <c r="AE12" s="449" t="s">
        <v>20</v>
      </c>
      <c r="AF12" s="449"/>
      <c r="AG12" s="449"/>
      <c r="AH12" s="450">
        <v>10</v>
      </c>
      <c r="AI12" s="450"/>
      <c r="AJ12" t="s">
        <v>18</v>
      </c>
    </row>
    <row r="13" spans="2:47" x14ac:dyDescent="0.15">
      <c r="B13" t="s">
        <v>22</v>
      </c>
      <c r="I13" s="464">
        <f>SUM(K22:AC22)</f>
        <v>0</v>
      </c>
      <c r="J13" s="464"/>
      <c r="K13" s="464"/>
      <c r="L13" s="464"/>
      <c r="M13" s="464"/>
      <c r="AE13" s="449" t="s">
        <v>21</v>
      </c>
      <c r="AF13" s="449"/>
      <c r="AG13" s="449"/>
      <c r="AH13" t="s">
        <v>19</v>
      </c>
      <c r="AI13" s="438">
        <v>3</v>
      </c>
    </row>
    <row r="14" spans="2:47" x14ac:dyDescent="0.15">
      <c r="B14" s="503" t="s">
        <v>151</v>
      </c>
      <c r="C14" t="s">
        <v>23</v>
      </c>
      <c r="I14" s="464">
        <f>SUM(K23:AC23)-I15</f>
        <v>0</v>
      </c>
      <c r="J14" s="464"/>
      <c r="K14" s="464"/>
      <c r="L14" s="464"/>
      <c r="M14" s="464"/>
      <c r="N14" t="str">
        <f>IF(I14=0,"","←金融機関等に返済の義務がない資金")</f>
        <v/>
      </c>
    </row>
    <row r="15" spans="2:47" x14ac:dyDescent="0.15">
      <c r="B15" s="504"/>
      <c r="C15" t="s">
        <v>326</v>
      </c>
      <c r="I15" s="463"/>
      <c r="J15" s="463"/>
      <c r="K15" s="463"/>
      <c r="L15" s="463"/>
      <c r="M15" s="463"/>
      <c r="N15" t="s">
        <v>110</v>
      </c>
      <c r="O15" s="497" t="s">
        <v>150</v>
      </c>
      <c r="P15" s="497"/>
      <c r="Q15" s="497"/>
      <c r="R15" s="497"/>
      <c r="S15" s="496"/>
      <c r="T15" s="496"/>
      <c r="U15" s="496"/>
      <c r="V15" s="496"/>
      <c r="W15" s="496"/>
      <c r="X15" s="496"/>
    </row>
    <row r="16" spans="2:47" ht="13.5" customHeight="1" x14ac:dyDescent="0.15">
      <c r="B16" s="500" t="s">
        <v>88</v>
      </c>
      <c r="C16" s="507" t="s">
        <v>90</v>
      </c>
      <c r="D16" s="507"/>
      <c r="E16" s="505" t="s">
        <v>89</v>
      </c>
      <c r="F16" s="505"/>
      <c r="G16" s="505"/>
      <c r="H16" s="505"/>
      <c r="I16" s="104"/>
      <c r="J16" s="473" t="s">
        <v>84</v>
      </c>
      <c r="K16" s="453"/>
      <c r="L16" s="453"/>
      <c r="M16" s="453"/>
      <c r="N16" s="453"/>
      <c r="O16" s="453"/>
      <c r="P16" s="453"/>
      <c r="Q16" s="453"/>
      <c r="R16" s="98" t="s">
        <v>86</v>
      </c>
      <c r="S16" s="473" t="s">
        <v>93</v>
      </c>
      <c r="T16" s="453"/>
      <c r="U16" s="453"/>
      <c r="V16" s="453"/>
      <c r="W16" s="453"/>
      <c r="X16" s="453"/>
      <c r="Y16" s="453"/>
      <c r="Z16" s="453"/>
      <c r="AA16" s="98" t="s">
        <v>86</v>
      </c>
      <c r="AB16" s="473" t="s">
        <v>94</v>
      </c>
      <c r="AC16" s="453"/>
      <c r="AD16" s="453"/>
      <c r="AE16" s="453"/>
      <c r="AF16" s="453"/>
      <c r="AG16" s="453"/>
      <c r="AH16" s="453"/>
      <c r="AI16" s="453"/>
      <c r="AJ16" s="102" t="s">
        <v>86</v>
      </c>
    </row>
    <row r="17" spans="2:39" x14ac:dyDescent="0.15">
      <c r="B17" s="501"/>
      <c r="C17" s="508"/>
      <c r="D17" s="508"/>
      <c r="E17" s="506" t="s">
        <v>91</v>
      </c>
      <c r="F17" s="506"/>
      <c r="G17" s="506"/>
      <c r="H17" s="506"/>
      <c r="I17" s="101"/>
      <c r="J17" s="474"/>
      <c r="K17" s="454"/>
      <c r="L17" s="454"/>
      <c r="M17" s="454"/>
      <c r="N17" s="454"/>
      <c r="O17" s="454"/>
      <c r="P17" s="454"/>
      <c r="Q17" s="99"/>
      <c r="R17" s="99"/>
      <c r="S17" s="474"/>
      <c r="T17" s="454"/>
      <c r="U17" s="454"/>
      <c r="V17" s="454"/>
      <c r="W17" s="454"/>
      <c r="X17" s="454"/>
      <c r="Y17" s="454"/>
      <c r="Z17" s="99"/>
      <c r="AA17" s="99"/>
      <c r="AB17" s="474"/>
      <c r="AC17" s="454"/>
      <c r="AD17" s="454"/>
      <c r="AE17" s="454"/>
      <c r="AF17" s="454"/>
      <c r="AG17" s="454"/>
      <c r="AH17" s="454"/>
      <c r="AI17" s="99"/>
      <c r="AJ17" s="103"/>
      <c r="AK17" s="99"/>
      <c r="AL17" s="99"/>
      <c r="AM17" s="99"/>
    </row>
    <row r="18" spans="2:39" x14ac:dyDescent="0.15">
      <c r="B18" s="501"/>
      <c r="C18" s="508"/>
      <c r="D18" s="508"/>
      <c r="E18" s="506" t="s">
        <v>92</v>
      </c>
      <c r="F18" s="506"/>
      <c r="G18" s="506"/>
      <c r="H18" s="506"/>
      <c r="I18" s="101"/>
      <c r="J18" s="474"/>
      <c r="K18" s="455"/>
      <c r="L18" s="455"/>
      <c r="M18" s="455"/>
      <c r="N18" s="455"/>
      <c r="O18" s="455"/>
      <c r="P18" s="99"/>
      <c r="Q18" s="100"/>
      <c r="R18" s="99" t="s">
        <v>87</v>
      </c>
      <c r="S18" s="474"/>
      <c r="T18" s="455"/>
      <c r="U18" s="455"/>
      <c r="V18" s="455"/>
      <c r="W18" s="455"/>
      <c r="X18" s="455"/>
      <c r="Y18" s="99"/>
      <c r="Z18" s="100"/>
      <c r="AA18" s="99" t="s">
        <v>87</v>
      </c>
      <c r="AB18" s="474"/>
      <c r="AC18" s="455"/>
      <c r="AD18" s="455"/>
      <c r="AE18" s="455"/>
      <c r="AF18" s="455"/>
      <c r="AG18" s="455"/>
      <c r="AH18" s="99"/>
      <c r="AI18" s="100"/>
      <c r="AJ18" s="103" t="s">
        <v>87</v>
      </c>
      <c r="AK18" s="99"/>
      <c r="AL18" s="99"/>
      <c r="AM18" s="99"/>
    </row>
    <row r="19" spans="2:39" x14ac:dyDescent="0.15">
      <c r="B19" s="501"/>
      <c r="C19" s="508" t="s">
        <v>95</v>
      </c>
      <c r="D19" s="508"/>
      <c r="E19" s="508"/>
      <c r="F19" s="508"/>
      <c r="G19" s="508"/>
      <c r="H19" s="508"/>
      <c r="I19" s="508"/>
      <c r="J19" s="474"/>
      <c r="K19" s="450"/>
      <c r="L19" s="450"/>
      <c r="M19" s="450"/>
      <c r="N19" s="450"/>
      <c r="S19" s="474"/>
      <c r="T19" s="450"/>
      <c r="U19" s="450"/>
      <c r="V19" s="450"/>
      <c r="W19" s="450"/>
      <c r="X19" s="99"/>
      <c r="Y19" s="99"/>
      <c r="Z19" s="99"/>
      <c r="AA19" s="99"/>
      <c r="AB19" s="474"/>
      <c r="AC19" s="450"/>
      <c r="AD19" s="450"/>
      <c r="AE19" s="450"/>
      <c r="AF19" s="450"/>
      <c r="AG19" s="99"/>
      <c r="AH19" s="99"/>
      <c r="AI19" s="99"/>
      <c r="AJ19" s="103"/>
      <c r="AK19" s="99"/>
      <c r="AL19" s="99"/>
      <c r="AM19" s="99"/>
    </row>
    <row r="20" spans="2:39" x14ac:dyDescent="0.15">
      <c r="B20" s="501"/>
      <c r="C20" s="99" t="s">
        <v>100</v>
      </c>
      <c r="D20" s="99"/>
      <c r="E20" s="99"/>
      <c r="F20" s="99"/>
      <c r="G20" s="99"/>
      <c r="H20" s="99"/>
      <c r="I20" s="99"/>
      <c r="J20" s="474"/>
      <c r="K20" s="493"/>
      <c r="L20" s="493"/>
      <c r="M20" s="493"/>
      <c r="N20" s="493"/>
      <c r="O20" s="493"/>
      <c r="P20" s="99" t="s">
        <v>110</v>
      </c>
      <c r="Q20" s="99"/>
      <c r="R20" s="99"/>
      <c r="S20" s="474"/>
      <c r="T20" s="493"/>
      <c r="U20" s="493"/>
      <c r="V20" s="493"/>
      <c r="W20" s="493"/>
      <c r="X20" s="493"/>
      <c r="Y20" s="99" t="s">
        <v>110</v>
      </c>
      <c r="Z20" s="99"/>
      <c r="AA20" s="99"/>
      <c r="AB20" s="474"/>
      <c r="AC20" s="493"/>
      <c r="AD20" s="493"/>
      <c r="AE20" s="493"/>
      <c r="AF20" s="493"/>
      <c r="AG20" s="493"/>
      <c r="AH20" s="99" t="s">
        <v>110</v>
      </c>
      <c r="AI20" s="99"/>
      <c r="AJ20" s="103"/>
      <c r="AK20" s="99"/>
      <c r="AL20" s="99"/>
      <c r="AM20" s="99"/>
    </row>
    <row r="21" spans="2:39" x14ac:dyDescent="0.15">
      <c r="B21" s="501"/>
      <c r="C21" s="99" t="s">
        <v>101</v>
      </c>
      <c r="D21" s="99"/>
      <c r="E21" s="99"/>
      <c r="F21" s="99"/>
      <c r="G21" s="99"/>
      <c r="H21" s="99"/>
      <c r="I21" s="99"/>
      <c r="J21" s="474"/>
      <c r="K21" s="452">
        <f>K20/((100+$AH$12)/100)</f>
        <v>0</v>
      </c>
      <c r="L21" s="452"/>
      <c r="M21" s="452"/>
      <c r="N21" s="452"/>
      <c r="O21" s="452"/>
      <c r="P21" s="99" t="s">
        <v>110</v>
      </c>
      <c r="Q21" s="99"/>
      <c r="R21" s="99"/>
      <c r="S21" s="474"/>
      <c r="T21" s="452">
        <f>T20/((100+$AH$12)/100)</f>
        <v>0</v>
      </c>
      <c r="U21" s="452"/>
      <c r="V21" s="452"/>
      <c r="W21" s="452"/>
      <c r="X21" s="452"/>
      <c r="Y21" s="99" t="s">
        <v>110</v>
      </c>
      <c r="Z21" s="99"/>
      <c r="AA21" s="99"/>
      <c r="AB21" s="474"/>
      <c r="AC21" s="452">
        <f>AC20/((100+$AH$12)/100)</f>
        <v>0</v>
      </c>
      <c r="AD21" s="452"/>
      <c r="AE21" s="452"/>
      <c r="AF21" s="452"/>
      <c r="AG21" s="452"/>
      <c r="AH21" s="99" t="s">
        <v>110</v>
      </c>
      <c r="AI21" s="99"/>
      <c r="AJ21" s="103"/>
      <c r="AK21" s="99"/>
      <c r="AL21" s="99"/>
      <c r="AM21" s="99"/>
    </row>
    <row r="22" spans="2:39" x14ac:dyDescent="0.15">
      <c r="B22" s="501"/>
      <c r="C22" s="99" t="s">
        <v>102</v>
      </c>
      <c r="D22" s="99"/>
      <c r="E22" s="99"/>
      <c r="F22" s="99"/>
      <c r="G22" s="99"/>
      <c r="H22" s="99"/>
      <c r="I22" s="99"/>
      <c r="J22" s="474"/>
      <c r="K22" s="452">
        <f>IF(K20=0,0,MIN(ROUNDDOWN(K21/$AI$13,-3),LOOKUP($K$19,$AN$2:$AO$3)))</f>
        <v>0</v>
      </c>
      <c r="L22" s="452"/>
      <c r="M22" s="452"/>
      <c r="N22" s="452"/>
      <c r="O22" s="452"/>
      <c r="P22" s="99" t="s">
        <v>110</v>
      </c>
      <c r="Q22" s="99"/>
      <c r="R22" s="99"/>
      <c r="S22" s="474"/>
      <c r="T22" s="452">
        <f>IF(T20=0,0,MIN(ROUNDDOWN(T21/$AI$13,-3),LOOKUP($T$19,$AN$2:$AO$3)))</f>
        <v>0</v>
      </c>
      <c r="U22" s="452"/>
      <c r="V22" s="452"/>
      <c r="W22" s="452"/>
      <c r="X22" s="452"/>
      <c r="Y22" s="99" t="s">
        <v>110</v>
      </c>
      <c r="Z22" s="99"/>
      <c r="AA22" s="99"/>
      <c r="AB22" s="474"/>
      <c r="AC22" s="452">
        <f>IF(AC20=0,0,MIN(ROUNDDOWN(AC21/$AI$13,-3),LOOKUP($AC$19,$AN$2:$AO$3)))</f>
        <v>0</v>
      </c>
      <c r="AD22" s="452"/>
      <c r="AE22" s="452"/>
      <c r="AF22" s="452"/>
      <c r="AG22" s="452"/>
      <c r="AH22" s="99" t="s">
        <v>110</v>
      </c>
      <c r="AI22" s="99"/>
      <c r="AJ22" s="103"/>
      <c r="AK22" s="99"/>
      <c r="AL22" s="99"/>
      <c r="AM22" s="99"/>
    </row>
    <row r="23" spans="2:39" x14ac:dyDescent="0.15">
      <c r="B23" s="501"/>
      <c r="C23" s="99" t="s">
        <v>103</v>
      </c>
      <c r="D23" s="99"/>
      <c r="E23" s="99"/>
      <c r="F23" s="99"/>
      <c r="G23" s="99"/>
      <c r="H23" s="99"/>
      <c r="I23" s="99"/>
      <c r="J23" s="474"/>
      <c r="K23" s="460">
        <f>K20-K22</f>
        <v>0</v>
      </c>
      <c r="L23" s="461"/>
      <c r="M23" s="461"/>
      <c r="N23" s="461"/>
      <c r="O23" s="461"/>
      <c r="P23" s="99" t="s">
        <v>110</v>
      </c>
      <c r="Q23" s="99"/>
      <c r="R23" s="99"/>
      <c r="S23" s="474"/>
      <c r="T23" s="460">
        <f>T20-T22</f>
        <v>0</v>
      </c>
      <c r="U23" s="461"/>
      <c r="V23" s="461"/>
      <c r="W23" s="461"/>
      <c r="X23" s="461"/>
      <c r="Y23" s="99" t="s">
        <v>110</v>
      </c>
      <c r="Z23" s="99"/>
      <c r="AA23" s="99"/>
      <c r="AB23" s="474"/>
      <c r="AC23" s="460">
        <f>AC20-AC22</f>
        <v>0</v>
      </c>
      <c r="AD23" s="461"/>
      <c r="AE23" s="461"/>
      <c r="AF23" s="461"/>
      <c r="AG23" s="461"/>
      <c r="AH23" s="99" t="s">
        <v>110</v>
      </c>
      <c r="AI23" s="99"/>
      <c r="AJ23" s="103"/>
    </row>
    <row r="24" spans="2:39" x14ac:dyDescent="0.15">
      <c r="B24" s="501"/>
      <c r="C24" s="495" t="s">
        <v>105</v>
      </c>
      <c r="D24" s="495"/>
      <c r="E24" s="495"/>
      <c r="F24" s="495"/>
      <c r="G24" s="495"/>
      <c r="H24" s="495"/>
      <c r="I24" s="495"/>
      <c r="J24" s="474"/>
      <c r="K24" s="476"/>
      <c r="L24" s="477"/>
      <c r="M24" s="477"/>
      <c r="N24" s="471" t="s">
        <v>106</v>
      </c>
      <c r="O24" s="471"/>
      <c r="P24" s="477"/>
      <c r="Q24" s="477"/>
      <c r="R24" s="494"/>
      <c r="S24" s="474"/>
      <c r="T24" s="476"/>
      <c r="U24" s="477"/>
      <c r="V24" s="477"/>
      <c r="W24" s="471" t="s">
        <v>106</v>
      </c>
      <c r="X24" s="471"/>
      <c r="Y24" s="477"/>
      <c r="Z24" s="477"/>
      <c r="AA24" s="494"/>
      <c r="AB24" s="474"/>
      <c r="AC24" s="476"/>
      <c r="AD24" s="477"/>
      <c r="AE24" s="477"/>
      <c r="AF24" s="471" t="s">
        <v>106</v>
      </c>
      <c r="AG24" s="471"/>
      <c r="AH24" s="477"/>
      <c r="AI24" s="477"/>
      <c r="AJ24" s="494"/>
    </row>
    <row r="25" spans="2:39" x14ac:dyDescent="0.15">
      <c r="B25" s="502"/>
      <c r="C25" s="481" t="s">
        <v>104</v>
      </c>
      <c r="D25" s="481"/>
      <c r="E25" s="481"/>
      <c r="F25" s="481"/>
      <c r="G25" s="481"/>
      <c r="H25" s="481"/>
      <c r="I25" s="481"/>
      <c r="J25" s="475"/>
      <c r="K25" s="478"/>
      <c r="L25" s="479"/>
      <c r="M25" s="479"/>
      <c r="N25" s="472" t="s">
        <v>106</v>
      </c>
      <c r="O25" s="472"/>
      <c r="P25" s="479"/>
      <c r="Q25" s="479"/>
      <c r="R25" s="480"/>
      <c r="S25" s="475"/>
      <c r="T25" s="478"/>
      <c r="U25" s="479"/>
      <c r="V25" s="479"/>
      <c r="W25" s="472" t="s">
        <v>106</v>
      </c>
      <c r="X25" s="472"/>
      <c r="Y25" s="479"/>
      <c r="Z25" s="479"/>
      <c r="AA25" s="480"/>
      <c r="AB25" s="475"/>
      <c r="AC25" s="478"/>
      <c r="AD25" s="479"/>
      <c r="AE25" s="479"/>
      <c r="AF25" s="472" t="s">
        <v>106</v>
      </c>
      <c r="AG25" s="472"/>
      <c r="AH25" s="479"/>
      <c r="AI25" s="479"/>
      <c r="AJ25" s="480"/>
    </row>
    <row r="26" spans="2:39" ht="13.5" customHeight="1" x14ac:dyDescent="0.15">
      <c r="B26" t="s">
        <v>114</v>
      </c>
      <c r="I26" s="456"/>
      <c r="J26" s="456"/>
      <c r="K26" s="456"/>
      <c r="L26" s="456"/>
      <c r="M26" s="456"/>
      <c r="N26" s="456"/>
      <c r="O26" s="456"/>
      <c r="P26" s="456"/>
      <c r="Q26" s="456"/>
      <c r="R26" s="456"/>
      <c r="S26" s="456"/>
      <c r="T26" s="456"/>
      <c r="U26" s="456"/>
      <c r="W26" s="458" t="s">
        <v>115</v>
      </c>
      <c r="X26" s="459"/>
      <c r="Y26" s="459"/>
      <c r="Z26" s="459"/>
      <c r="AA26" s="459"/>
      <c r="AB26" s="459"/>
      <c r="AC26" s="459"/>
      <c r="AD26" s="459"/>
      <c r="AE26" s="459"/>
      <c r="AF26" s="459"/>
      <c r="AG26" s="459"/>
      <c r="AH26" s="459"/>
      <c r="AI26" s="459"/>
      <c r="AJ26" s="2"/>
    </row>
    <row r="27" spans="2:39" ht="13.5" customHeight="1" x14ac:dyDescent="0.15">
      <c r="I27" s="456"/>
      <c r="J27" s="456"/>
      <c r="K27" s="456"/>
      <c r="L27" s="456"/>
      <c r="M27" s="456"/>
      <c r="N27" s="456"/>
      <c r="O27" s="456"/>
      <c r="P27" s="456"/>
      <c r="Q27" s="456"/>
      <c r="R27" s="456"/>
      <c r="S27" s="456"/>
      <c r="T27" s="456"/>
      <c r="U27" s="456"/>
      <c r="W27" s="458"/>
      <c r="X27" s="459"/>
      <c r="Y27" s="459"/>
      <c r="Z27" s="459"/>
      <c r="AA27" s="459"/>
      <c r="AB27" s="459"/>
      <c r="AC27" s="459"/>
      <c r="AD27" s="459"/>
      <c r="AE27" s="459"/>
      <c r="AF27" s="459"/>
      <c r="AG27" s="459"/>
      <c r="AH27" s="459"/>
      <c r="AI27" s="459"/>
      <c r="AJ27" s="2"/>
      <c r="AK27" s="2"/>
    </row>
    <row r="28" spans="2:39" x14ac:dyDescent="0.15">
      <c r="I28" s="456"/>
      <c r="J28" s="456"/>
      <c r="K28" s="456"/>
      <c r="L28" s="456"/>
      <c r="M28" s="456"/>
      <c r="N28" s="456"/>
      <c r="O28" s="456"/>
      <c r="P28" s="456"/>
      <c r="Q28" s="456"/>
      <c r="R28" s="456"/>
      <c r="S28" s="456"/>
      <c r="T28" s="456"/>
      <c r="U28" s="456"/>
      <c r="W28" s="459"/>
      <c r="X28" s="459"/>
      <c r="Y28" s="459"/>
      <c r="Z28" s="459"/>
      <c r="AA28" s="459"/>
      <c r="AB28" s="459"/>
      <c r="AC28" s="459"/>
      <c r="AD28" s="459"/>
      <c r="AE28" s="459"/>
      <c r="AF28" s="459"/>
      <c r="AG28" s="459"/>
      <c r="AH28" s="459"/>
      <c r="AI28" s="459"/>
      <c r="AJ28" s="2"/>
      <c r="AK28" s="2"/>
    </row>
    <row r="29" spans="2:39" x14ac:dyDescent="0.15">
      <c r="B29" t="s">
        <v>297</v>
      </c>
      <c r="I29" s="456"/>
      <c r="J29" s="457"/>
      <c r="K29" s="457"/>
      <c r="L29" s="457"/>
      <c r="M29" s="457"/>
      <c r="N29" s="457"/>
      <c r="O29" s="457"/>
      <c r="P29" s="457"/>
      <c r="Q29" s="457"/>
      <c r="R29" s="457"/>
      <c r="S29" s="457"/>
      <c r="T29" s="457"/>
      <c r="U29" s="457"/>
      <c r="W29" s="458" t="s">
        <v>298</v>
      </c>
      <c r="X29" s="459"/>
      <c r="Y29" s="459"/>
      <c r="Z29" s="459"/>
      <c r="AA29" s="459"/>
      <c r="AB29" s="459"/>
      <c r="AC29" s="459"/>
      <c r="AD29" s="459"/>
      <c r="AE29" s="459"/>
      <c r="AF29" s="459"/>
      <c r="AG29" s="459"/>
      <c r="AH29" s="459"/>
      <c r="AI29" s="459"/>
    </row>
    <row r="30" spans="2:39" x14ac:dyDescent="0.15">
      <c r="I30" s="456"/>
      <c r="J30" s="457"/>
      <c r="K30" s="457"/>
      <c r="L30" s="457"/>
      <c r="M30" s="457"/>
      <c r="N30" s="457"/>
      <c r="O30" s="457"/>
      <c r="P30" s="457"/>
      <c r="Q30" s="457"/>
      <c r="R30" s="457"/>
      <c r="S30" s="457"/>
      <c r="T30" s="457"/>
      <c r="U30" s="457"/>
      <c r="W30" s="458"/>
      <c r="X30" s="459"/>
      <c r="Y30" s="459"/>
      <c r="Z30" s="459"/>
      <c r="AA30" s="459"/>
      <c r="AB30" s="459"/>
      <c r="AC30" s="459"/>
      <c r="AD30" s="459"/>
      <c r="AE30" s="459"/>
      <c r="AF30" s="459"/>
      <c r="AG30" s="459"/>
      <c r="AH30" s="459"/>
      <c r="AI30" s="459"/>
    </row>
    <row r="31" spans="2:39" x14ac:dyDescent="0.15">
      <c r="I31" s="457"/>
      <c r="J31" s="457"/>
      <c r="K31" s="457"/>
      <c r="L31" s="457"/>
      <c r="M31" s="457"/>
      <c r="N31" s="457"/>
      <c r="O31" s="457"/>
      <c r="P31" s="457"/>
      <c r="Q31" s="457"/>
      <c r="R31" s="457"/>
      <c r="S31" s="457"/>
      <c r="T31" s="457"/>
      <c r="U31" s="457"/>
      <c r="W31" s="459"/>
      <c r="X31" s="459"/>
      <c r="Y31" s="459"/>
      <c r="Z31" s="459"/>
      <c r="AA31" s="459"/>
      <c r="AB31" s="459"/>
      <c r="AC31" s="459"/>
      <c r="AD31" s="459"/>
      <c r="AE31" s="459"/>
      <c r="AF31" s="459"/>
      <c r="AG31" s="459"/>
      <c r="AH31" s="459"/>
      <c r="AI31" s="459"/>
    </row>
    <row r="32" spans="2:39" x14ac:dyDescent="0.15">
      <c r="D32" s="74" t="str">
        <f t="shared" ref="D32:D37" si="0">I32&amp;DBCS(IF(K32=1,"元",K32)&amp;"年"&amp;DBCS(M32)&amp;"月"&amp;DBCS(O32)&amp;"日")</f>
        <v>令和　　年　　月　　日</v>
      </c>
      <c r="E32" s="447" t="s">
        <v>78</v>
      </c>
      <c r="F32" s="447"/>
      <c r="G32" s="447"/>
      <c r="H32" s="447"/>
      <c r="I32" s="448" t="s">
        <v>72</v>
      </c>
      <c r="J32" s="448"/>
      <c r="K32" s="72" t="s">
        <v>338</v>
      </c>
      <c r="L32" s="73" t="s">
        <v>75</v>
      </c>
      <c r="M32" s="72" t="s">
        <v>338</v>
      </c>
      <c r="N32" s="73" t="s">
        <v>76</v>
      </c>
      <c r="O32" s="72" t="s">
        <v>338</v>
      </c>
      <c r="P32" s="2" t="s">
        <v>77</v>
      </c>
      <c r="Q32" t="s">
        <v>107</v>
      </c>
    </row>
    <row r="33" spans="2:37" x14ac:dyDescent="0.15">
      <c r="D33" s="74" t="str">
        <f t="shared" si="0"/>
        <v>令和　　年　　月　　日</v>
      </c>
      <c r="E33" s="447" t="s">
        <v>154</v>
      </c>
      <c r="F33" s="447"/>
      <c r="G33" s="447"/>
      <c r="H33" s="447"/>
      <c r="I33" s="448" t="s">
        <v>72</v>
      </c>
      <c r="J33" s="448"/>
      <c r="K33" s="72" t="s">
        <v>338</v>
      </c>
      <c r="L33" s="73" t="s">
        <v>75</v>
      </c>
      <c r="M33" s="72" t="s">
        <v>338</v>
      </c>
      <c r="N33" s="73" t="s">
        <v>76</v>
      </c>
      <c r="O33" s="72" t="s">
        <v>338</v>
      </c>
      <c r="P33" s="2" t="s">
        <v>77</v>
      </c>
      <c r="Q33" t="s">
        <v>107</v>
      </c>
    </row>
    <row r="34" spans="2:37" x14ac:dyDescent="0.15">
      <c r="D34" s="74" t="str">
        <f t="shared" si="0"/>
        <v>令和　　年　　月　　日</v>
      </c>
      <c r="E34" s="447" t="s">
        <v>79</v>
      </c>
      <c r="F34" s="447"/>
      <c r="G34" s="447"/>
      <c r="H34" s="447"/>
      <c r="I34" s="448" t="s">
        <v>72</v>
      </c>
      <c r="J34" s="448"/>
      <c r="K34" s="72" t="s">
        <v>338</v>
      </c>
      <c r="L34" s="73" t="s">
        <v>75</v>
      </c>
      <c r="M34" s="72" t="s">
        <v>338</v>
      </c>
      <c r="N34" s="73" t="s">
        <v>76</v>
      </c>
      <c r="O34" s="72" t="s">
        <v>338</v>
      </c>
      <c r="P34" s="2" t="s">
        <v>77</v>
      </c>
      <c r="Q34" t="s">
        <v>108</v>
      </c>
    </row>
    <row r="35" spans="2:37" x14ac:dyDescent="0.15">
      <c r="D35" s="74" t="str">
        <f t="shared" si="0"/>
        <v>令和　　年　　月　　日</v>
      </c>
      <c r="E35" s="447" t="s">
        <v>324</v>
      </c>
      <c r="F35" s="447"/>
      <c r="G35" s="447"/>
      <c r="H35" s="447"/>
      <c r="I35" s="448" t="s">
        <v>72</v>
      </c>
      <c r="J35" s="448"/>
      <c r="K35" s="72" t="s">
        <v>338</v>
      </c>
      <c r="L35" s="73" t="s">
        <v>75</v>
      </c>
      <c r="M35" s="72" t="s">
        <v>340</v>
      </c>
      <c r="N35" s="73" t="s">
        <v>76</v>
      </c>
      <c r="O35" s="72" t="s">
        <v>340</v>
      </c>
      <c r="P35" s="2" t="s">
        <v>77</v>
      </c>
      <c r="Q35" t="s">
        <v>155</v>
      </c>
      <c r="AC35" s="451" t="s">
        <v>255</v>
      </c>
      <c r="AD35" s="451"/>
      <c r="AE35" s="451"/>
      <c r="AF35" s="451"/>
      <c r="AG35" s="451"/>
      <c r="AH35" s="454"/>
      <c r="AI35" s="454"/>
      <c r="AJ35" s="454"/>
      <c r="AK35" s="454"/>
    </row>
    <row r="36" spans="2:37" x14ac:dyDescent="0.15">
      <c r="D36" s="74" t="str">
        <f t="shared" si="0"/>
        <v>令和　　年　　月　　日</v>
      </c>
      <c r="E36" s="446" t="s">
        <v>164</v>
      </c>
      <c r="F36" s="446"/>
      <c r="G36" s="446"/>
      <c r="H36" s="446"/>
      <c r="I36" s="448" t="s">
        <v>72</v>
      </c>
      <c r="J36" s="448"/>
      <c r="K36" s="72" t="s">
        <v>338</v>
      </c>
      <c r="L36" s="73" t="s">
        <v>75</v>
      </c>
      <c r="M36" s="72" t="s">
        <v>338</v>
      </c>
      <c r="N36" s="73" t="s">
        <v>76</v>
      </c>
      <c r="O36" s="72" t="s">
        <v>338</v>
      </c>
      <c r="P36" s="2" t="s">
        <v>77</v>
      </c>
      <c r="Q36" t="s">
        <v>165</v>
      </c>
    </row>
    <row r="37" spans="2:37" x14ac:dyDescent="0.15">
      <c r="D37" s="74" t="str">
        <f t="shared" si="0"/>
        <v>令和　　年　　月　　日</v>
      </c>
      <c r="E37" s="446" t="s">
        <v>217</v>
      </c>
      <c r="F37" s="446"/>
      <c r="G37" s="446"/>
      <c r="H37" s="446"/>
      <c r="I37" s="448" t="s">
        <v>72</v>
      </c>
      <c r="J37" s="448"/>
      <c r="K37" s="72" t="s">
        <v>338</v>
      </c>
      <c r="L37" s="73" t="s">
        <v>75</v>
      </c>
      <c r="M37" s="72" t="s">
        <v>338</v>
      </c>
      <c r="N37" s="73" t="s">
        <v>76</v>
      </c>
      <c r="O37" s="72" t="s">
        <v>338</v>
      </c>
      <c r="P37" s="2" t="s">
        <v>77</v>
      </c>
      <c r="Q37" s="449" t="s">
        <v>218</v>
      </c>
      <c r="R37" s="449"/>
      <c r="S37" s="449"/>
      <c r="T37" s="450"/>
      <c r="U37" s="450"/>
      <c r="V37" s="450"/>
      <c r="W37" t="s">
        <v>219</v>
      </c>
      <c r="X37" t="s">
        <v>220</v>
      </c>
    </row>
    <row r="39" spans="2:37" x14ac:dyDescent="0.15">
      <c r="C39" t="s">
        <v>167</v>
      </c>
      <c r="E39" t="s">
        <v>212</v>
      </c>
    </row>
    <row r="40" spans="2:37" x14ac:dyDescent="0.15">
      <c r="C40" t="s">
        <v>170</v>
      </c>
      <c r="E40" t="s">
        <v>213</v>
      </c>
    </row>
    <row r="42" spans="2:37" x14ac:dyDescent="0.15">
      <c r="C42" t="s">
        <v>169</v>
      </c>
      <c r="E42" t="s">
        <v>168</v>
      </c>
    </row>
    <row r="43" spans="2:37" x14ac:dyDescent="0.15">
      <c r="D43" t="s">
        <v>166</v>
      </c>
    </row>
    <row r="44" spans="2:37" x14ac:dyDescent="0.15">
      <c r="B44" t="s">
        <v>286</v>
      </c>
      <c r="I44" s="456"/>
      <c r="J44" s="456"/>
      <c r="K44" s="456"/>
      <c r="L44" s="456"/>
      <c r="M44" s="456"/>
      <c r="N44" s="456"/>
      <c r="O44" s="456"/>
      <c r="P44" s="456"/>
      <c r="Q44" s="456"/>
      <c r="R44" s="456"/>
      <c r="S44" s="456"/>
      <c r="T44" s="456"/>
      <c r="U44" s="456"/>
      <c r="W44" s="458" t="s">
        <v>287</v>
      </c>
      <c r="X44" s="459"/>
      <c r="Y44" s="459"/>
      <c r="Z44" s="459"/>
      <c r="AA44" s="459"/>
      <c r="AB44" s="459"/>
      <c r="AC44" s="459"/>
      <c r="AD44" s="459"/>
      <c r="AE44" s="459"/>
      <c r="AF44" s="459"/>
      <c r="AG44" s="459"/>
      <c r="AH44" s="459"/>
      <c r="AI44" s="459"/>
      <c r="AJ44" s="2"/>
    </row>
    <row r="45" spans="2:37" x14ac:dyDescent="0.15">
      <c r="I45" s="456"/>
      <c r="J45" s="456"/>
      <c r="K45" s="456"/>
      <c r="L45" s="456"/>
      <c r="M45" s="456"/>
      <c r="N45" s="456"/>
      <c r="O45" s="456"/>
      <c r="P45" s="456"/>
      <c r="Q45" s="456"/>
      <c r="R45" s="456"/>
      <c r="S45" s="456"/>
      <c r="T45" s="456"/>
      <c r="U45" s="456"/>
      <c r="W45" s="458"/>
      <c r="X45" s="459"/>
      <c r="Y45" s="459"/>
      <c r="Z45" s="459"/>
      <c r="AA45" s="459"/>
      <c r="AB45" s="459"/>
      <c r="AC45" s="459"/>
      <c r="AD45" s="459"/>
      <c r="AE45" s="459"/>
      <c r="AF45" s="459"/>
      <c r="AG45" s="459"/>
      <c r="AH45" s="459"/>
      <c r="AI45" s="459"/>
      <c r="AJ45" s="2"/>
      <c r="AK45" s="2"/>
    </row>
    <row r="46" spans="2:37" x14ac:dyDescent="0.15">
      <c r="I46" s="456"/>
      <c r="J46" s="456"/>
      <c r="K46" s="456"/>
      <c r="L46" s="456"/>
      <c r="M46" s="456"/>
      <c r="N46" s="456"/>
      <c r="O46" s="456"/>
      <c r="P46" s="456"/>
      <c r="Q46" s="456"/>
      <c r="R46" s="456"/>
      <c r="S46" s="456"/>
      <c r="T46" s="456"/>
      <c r="U46" s="456"/>
      <c r="W46" s="459"/>
      <c r="X46" s="459"/>
      <c r="Y46" s="459"/>
      <c r="Z46" s="459"/>
      <c r="AA46" s="459"/>
      <c r="AB46" s="459"/>
      <c r="AC46" s="459"/>
      <c r="AD46" s="459"/>
      <c r="AE46" s="459"/>
      <c r="AF46" s="459"/>
      <c r="AG46" s="459"/>
      <c r="AH46" s="459"/>
      <c r="AI46" s="459"/>
      <c r="AJ46" s="2"/>
      <c r="AK46" s="2"/>
    </row>
  </sheetData>
  <mergeCells count="119">
    <mergeCell ref="Z7:AA7"/>
    <mergeCell ref="Y6:AB6"/>
    <mergeCell ref="AC6:AG6"/>
    <mergeCell ref="I4:W4"/>
    <mergeCell ref="I44:U46"/>
    <mergeCell ref="W44:AI46"/>
    <mergeCell ref="B16:B25"/>
    <mergeCell ref="B14:B15"/>
    <mergeCell ref="E16:H16"/>
    <mergeCell ref="E17:H17"/>
    <mergeCell ref="E18:H18"/>
    <mergeCell ref="C16:D18"/>
    <mergeCell ref="C19:I19"/>
    <mergeCell ref="K25:M25"/>
    <mergeCell ref="P24:R24"/>
    <mergeCell ref="AC16:AI16"/>
    <mergeCell ref="AH24:AJ24"/>
    <mergeCell ref="K16:Q16"/>
    <mergeCell ref="K17:P17"/>
    <mergeCell ref="K18:O18"/>
    <mergeCell ref="K20:O20"/>
    <mergeCell ref="K21:O21"/>
    <mergeCell ref="K19:N19"/>
    <mergeCell ref="E34:H34"/>
    <mergeCell ref="I12:M12"/>
    <mergeCell ref="AH12:AI12"/>
    <mergeCell ref="I13:M13"/>
    <mergeCell ref="AE12:AG12"/>
    <mergeCell ref="AC20:AG20"/>
    <mergeCell ref="Y24:AA24"/>
    <mergeCell ref="AC17:AH17"/>
    <mergeCell ref="AC18:AG18"/>
    <mergeCell ref="AH35:AK35"/>
    <mergeCell ref="AH25:AJ25"/>
    <mergeCell ref="P25:R25"/>
    <mergeCell ref="T24:V24"/>
    <mergeCell ref="W24:X24"/>
    <mergeCell ref="T20:X20"/>
    <mergeCell ref="T19:W19"/>
    <mergeCell ref="AC19:AF19"/>
    <mergeCell ref="AC25:AE25"/>
    <mergeCell ref="AF25:AG25"/>
    <mergeCell ref="K23:O23"/>
    <mergeCell ref="C24:I24"/>
    <mergeCell ref="S15:X15"/>
    <mergeCell ref="O15:R15"/>
    <mergeCell ref="AC23:AG23"/>
    <mergeCell ref="K22:O22"/>
    <mergeCell ref="B9:D9"/>
    <mergeCell ref="AB8:AE8"/>
    <mergeCell ref="AF8:AK8"/>
    <mergeCell ref="H2:S2"/>
    <mergeCell ref="B2:C2"/>
    <mergeCell ref="D2:E2"/>
    <mergeCell ref="B8:D8"/>
    <mergeCell ref="AH10:AK10"/>
    <mergeCell ref="AC10:AG10"/>
    <mergeCell ref="AG2:AL2"/>
    <mergeCell ref="W8:AA8"/>
    <mergeCell ref="F8:H8"/>
    <mergeCell ref="Q8:V8"/>
    <mergeCell ref="J8:P8"/>
    <mergeCell ref="AB9:AE9"/>
    <mergeCell ref="W9:AA9"/>
    <mergeCell ref="AF9:AJ9"/>
    <mergeCell ref="I9:P9"/>
    <mergeCell ref="Q9:V9"/>
    <mergeCell ref="F9:H9"/>
    <mergeCell ref="I5:M5"/>
    <mergeCell ref="I6:M6"/>
    <mergeCell ref="O6:R6"/>
    <mergeCell ref="S6:W6"/>
    <mergeCell ref="Q7:X7"/>
    <mergeCell ref="I15:M15"/>
    <mergeCell ref="I14:M14"/>
    <mergeCell ref="I26:U28"/>
    <mergeCell ref="W26:AI28"/>
    <mergeCell ref="I11:M11"/>
    <mergeCell ref="U10:AB10"/>
    <mergeCell ref="N11:AA11"/>
    <mergeCell ref="F10:H10"/>
    <mergeCell ref="I7:O7"/>
    <mergeCell ref="N24:O24"/>
    <mergeCell ref="N25:O25"/>
    <mergeCell ref="J16:J25"/>
    <mergeCell ref="K24:M24"/>
    <mergeCell ref="AC21:AG21"/>
    <mergeCell ref="AC22:AG22"/>
    <mergeCell ref="S16:S25"/>
    <mergeCell ref="AB16:AB25"/>
    <mergeCell ref="AC24:AE24"/>
    <mergeCell ref="AF24:AG24"/>
    <mergeCell ref="T25:V25"/>
    <mergeCell ref="W25:X25"/>
    <mergeCell ref="Y25:AA25"/>
    <mergeCell ref="C25:I25"/>
    <mergeCell ref="E36:H36"/>
    <mergeCell ref="E32:H32"/>
    <mergeCell ref="I34:J34"/>
    <mergeCell ref="AE13:AG13"/>
    <mergeCell ref="T37:V37"/>
    <mergeCell ref="Q37:S37"/>
    <mergeCell ref="AC35:AG35"/>
    <mergeCell ref="T21:X21"/>
    <mergeCell ref="T16:Z16"/>
    <mergeCell ref="T17:Y17"/>
    <mergeCell ref="T18:X18"/>
    <mergeCell ref="I33:J33"/>
    <mergeCell ref="I35:J35"/>
    <mergeCell ref="I36:J36"/>
    <mergeCell ref="I32:J32"/>
    <mergeCell ref="I29:U31"/>
    <mergeCell ref="W29:AI31"/>
    <mergeCell ref="T22:X22"/>
    <mergeCell ref="T23:X23"/>
    <mergeCell ref="E33:H33"/>
    <mergeCell ref="E35:H35"/>
    <mergeCell ref="E37:H37"/>
    <mergeCell ref="I37:J37"/>
  </mergeCells>
  <phoneticPr fontId="1"/>
  <dataValidations count="1">
    <dataValidation type="list" allowBlank="1" showInputMessage="1" showErrorMessage="1" sqref="K19:N19 T19:W19 AC19:AF19">
      <formula1>$AN$1:$AN$3</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H31"/>
  <sheetViews>
    <sheetView view="pageBreakPreview" zoomScaleNormal="100" zoomScaleSheetLayoutView="100" workbookViewId="0">
      <selection activeCell="J24" sqref="J24"/>
    </sheetView>
  </sheetViews>
  <sheetFormatPr defaultColWidth="9" defaultRowHeight="20.100000000000001" customHeight="1" x14ac:dyDescent="0.15"/>
  <cols>
    <col min="1" max="1" width="2.375" style="171" customWidth="1"/>
    <col min="2" max="2" width="2.25" style="171" customWidth="1"/>
    <col min="3" max="28" width="3.125" style="171" customWidth="1"/>
    <col min="29" max="29" width="2.25" style="171" customWidth="1"/>
    <col min="30" max="16384" width="9" style="171"/>
  </cols>
  <sheetData>
    <row r="1" spans="2:34" ht="14.25" customHeight="1" x14ac:dyDescent="0.15"/>
    <row r="2" spans="2:34" ht="20.100000000000001" customHeight="1" x14ac:dyDescent="0.15">
      <c r="B2" s="169" t="s">
        <v>319</v>
      </c>
    </row>
    <row r="3" spans="2:34" ht="20.100000000000001" customHeight="1" x14ac:dyDescent="0.15">
      <c r="C3" s="169"/>
      <c r="D3" s="169"/>
      <c r="E3" s="169"/>
      <c r="F3" s="169"/>
      <c r="G3" s="169"/>
      <c r="H3" s="169"/>
      <c r="I3" s="169"/>
      <c r="J3" s="169"/>
      <c r="K3" s="169"/>
      <c r="L3" s="169"/>
      <c r="M3" s="169"/>
      <c r="N3" s="169"/>
      <c r="O3" s="169"/>
      <c r="P3" s="169"/>
      <c r="Q3" s="169"/>
      <c r="R3" s="169"/>
      <c r="S3" s="169"/>
      <c r="T3" s="169"/>
      <c r="U3" s="662"/>
      <c r="V3" s="662"/>
      <c r="W3" s="662"/>
      <c r="X3" s="662"/>
      <c r="Y3" s="662"/>
      <c r="Z3" s="662"/>
      <c r="AA3" s="662"/>
      <c r="AB3" s="662"/>
      <c r="AC3" s="172"/>
      <c r="AD3" s="654"/>
      <c r="AE3" s="654"/>
      <c r="AF3" s="654"/>
      <c r="AG3" s="654"/>
      <c r="AH3" s="654"/>
    </row>
    <row r="4" spans="2:34" ht="20.100000000000001" customHeight="1" x14ac:dyDescent="0.15">
      <c r="C4" s="169"/>
      <c r="D4" s="169"/>
      <c r="E4" s="169"/>
      <c r="F4" s="169"/>
      <c r="G4" s="169"/>
      <c r="H4" s="169"/>
      <c r="I4" s="169"/>
      <c r="J4" s="169"/>
      <c r="K4" s="169"/>
      <c r="L4" s="169"/>
      <c r="M4" s="169"/>
      <c r="N4" s="169"/>
      <c r="O4" s="169"/>
      <c r="P4" s="169"/>
      <c r="Q4" s="169"/>
      <c r="R4" s="169"/>
      <c r="S4" s="169"/>
      <c r="T4" s="169"/>
      <c r="U4" s="663" t="str">
        <f>DBCS(○!I35&amp;IF(○!K35=1,"元",○!K35)&amp;"年"&amp;○!M35&amp;"月"&amp;○!O35&amp;"日")</f>
        <v>令和　　年　　月　　日</v>
      </c>
      <c r="V4" s="663"/>
      <c r="W4" s="663"/>
      <c r="X4" s="663"/>
      <c r="Y4" s="663"/>
      <c r="Z4" s="663"/>
      <c r="AA4" s="663"/>
      <c r="AB4" s="663"/>
      <c r="AC4" s="172"/>
      <c r="AD4" s="654"/>
      <c r="AE4" s="654"/>
      <c r="AF4" s="654"/>
      <c r="AG4" s="654"/>
      <c r="AH4" s="654"/>
    </row>
    <row r="5" spans="2:34" ht="20.100000000000001" customHeight="1" x14ac:dyDescent="0.15">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row>
    <row r="6" spans="2:34" ht="20.100000000000001" customHeight="1" x14ac:dyDescent="0.15">
      <c r="C6" s="664" t="s">
        <v>280</v>
      </c>
      <c r="D6" s="664"/>
      <c r="E6" s="664"/>
      <c r="F6" s="664"/>
      <c r="G6" s="664"/>
      <c r="H6" s="664"/>
      <c r="I6" s="664"/>
      <c r="J6" s="664"/>
      <c r="K6" s="664"/>
      <c r="L6" s="169"/>
      <c r="M6" s="169"/>
      <c r="N6" s="169"/>
      <c r="O6" s="169"/>
      <c r="P6" s="169"/>
      <c r="Q6" s="169"/>
      <c r="R6" s="169"/>
      <c r="S6" s="169"/>
      <c r="T6" s="169"/>
      <c r="U6" s="169"/>
      <c r="V6" s="169"/>
      <c r="W6" s="169"/>
      <c r="X6" s="169"/>
      <c r="Y6" s="169"/>
      <c r="Z6" s="169"/>
      <c r="AA6" s="169"/>
      <c r="AB6" s="169"/>
    </row>
    <row r="7" spans="2:34" ht="20.100000000000001" customHeight="1" x14ac:dyDescent="0.15">
      <c r="C7" s="219"/>
      <c r="D7" s="219"/>
      <c r="E7" s="219"/>
      <c r="F7" s="219"/>
      <c r="G7" s="219"/>
      <c r="H7" s="219"/>
      <c r="I7" s="219"/>
      <c r="J7" s="169"/>
      <c r="K7" s="169"/>
      <c r="L7" s="169"/>
      <c r="M7" s="169"/>
      <c r="N7" s="169"/>
      <c r="O7" s="169"/>
      <c r="P7" s="169"/>
      <c r="Q7" s="169"/>
      <c r="R7" s="669" t="s">
        <v>152</v>
      </c>
      <c r="S7" s="669"/>
      <c r="T7" s="665" t="str">
        <f>IF(○!$I$4="","",○!$I$4)</f>
        <v/>
      </c>
      <c r="U7" s="665"/>
      <c r="V7" s="665"/>
      <c r="W7" s="665"/>
      <c r="X7" s="665"/>
      <c r="Y7" s="665"/>
      <c r="Z7" s="665"/>
      <c r="AA7" s="665"/>
      <c r="AB7" s="665"/>
    </row>
    <row r="8" spans="2:34" ht="20.100000000000001" customHeight="1" x14ac:dyDescent="0.15">
      <c r="C8" s="169"/>
      <c r="D8" s="169"/>
      <c r="E8" s="169"/>
      <c r="F8" s="169"/>
      <c r="G8" s="169"/>
      <c r="H8" s="169"/>
      <c r="I8" s="169"/>
      <c r="J8" s="169"/>
      <c r="K8" s="169"/>
      <c r="L8" s="169"/>
      <c r="M8" s="169"/>
      <c r="N8" s="169"/>
      <c r="O8" s="169"/>
      <c r="P8" s="169"/>
      <c r="Q8" s="169"/>
      <c r="R8" s="669" t="s">
        <v>153</v>
      </c>
      <c r="S8" s="669"/>
      <c r="T8" s="666" t="str">
        <f>IF(○!$I$5="","",○!$I$5)&amp;IF(○!$I$6="",""," 
"&amp;○!$I$6&amp;" "&amp;○!$S$6)</f>
        <v/>
      </c>
      <c r="U8" s="666"/>
      <c r="V8" s="666"/>
      <c r="W8" s="666"/>
      <c r="X8" s="666"/>
      <c r="Y8" s="666"/>
      <c r="Z8" s="666"/>
      <c r="AA8" s="666"/>
      <c r="AB8" s="666"/>
      <c r="AC8" s="173"/>
      <c r="AD8" s="654"/>
      <c r="AE8" s="654"/>
      <c r="AF8" s="654"/>
      <c r="AG8" s="654"/>
      <c r="AH8" s="654"/>
    </row>
    <row r="9" spans="2:34" ht="20.100000000000001" customHeight="1" x14ac:dyDescent="0.15">
      <c r="C9" s="169"/>
      <c r="D9" s="169"/>
      <c r="E9" s="169"/>
      <c r="F9" s="169"/>
      <c r="G9" s="169"/>
      <c r="H9" s="169"/>
      <c r="I9" s="169"/>
      <c r="J9" s="169"/>
      <c r="K9" s="169"/>
      <c r="L9" s="169"/>
      <c r="M9" s="169"/>
      <c r="N9" s="169"/>
      <c r="O9" s="169"/>
      <c r="P9" s="169"/>
      <c r="Q9" s="169"/>
      <c r="R9" s="669"/>
      <c r="S9" s="669"/>
      <c r="T9" s="666"/>
      <c r="U9" s="666"/>
      <c r="V9" s="666"/>
      <c r="W9" s="666"/>
      <c r="X9" s="666"/>
      <c r="Y9" s="666"/>
      <c r="Z9" s="666"/>
      <c r="AA9" s="666"/>
      <c r="AB9" s="666"/>
      <c r="AC9" s="173"/>
      <c r="AD9" s="654"/>
      <c r="AE9" s="654"/>
      <c r="AF9" s="654"/>
      <c r="AG9" s="654"/>
      <c r="AH9" s="654"/>
    </row>
    <row r="10" spans="2:34" ht="20.100000000000001" customHeight="1" x14ac:dyDescent="0.15">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row>
    <row r="11" spans="2:34" ht="20.100000000000001" customHeight="1" x14ac:dyDescent="0.15">
      <c r="C11" s="169"/>
      <c r="D11" s="669" t="s">
        <v>47</v>
      </c>
      <c r="E11" s="669"/>
      <c r="F11" s="669"/>
      <c r="G11" s="669"/>
      <c r="H11" s="669"/>
      <c r="I11" s="669"/>
      <c r="J11" s="669"/>
      <c r="K11" s="669"/>
      <c r="L11" s="669"/>
      <c r="M11" s="669"/>
      <c r="N11" s="669"/>
      <c r="O11" s="669"/>
      <c r="P11" s="669"/>
      <c r="Q11" s="669"/>
      <c r="R11" s="669"/>
      <c r="S11" s="669"/>
      <c r="T11" s="669"/>
      <c r="U11" s="669"/>
      <c r="V11" s="669"/>
      <c r="W11" s="669"/>
      <c r="X11" s="669"/>
      <c r="Y11" s="669"/>
      <c r="Z11" s="669"/>
      <c r="AA11" s="669"/>
      <c r="AB11" s="169"/>
    </row>
    <row r="12" spans="2:34" ht="20.100000000000001" customHeight="1" x14ac:dyDescent="0.15">
      <c r="B12" s="174"/>
      <c r="C12" s="220"/>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221"/>
      <c r="AC12" s="174"/>
    </row>
    <row r="13" spans="2:34" ht="20.100000000000001" customHeight="1" x14ac:dyDescent="0.15">
      <c r="B13" s="172"/>
      <c r="C13" s="220"/>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172"/>
    </row>
    <row r="14" spans="2:34" ht="20.100000000000001" customHeight="1" x14ac:dyDescent="0.15">
      <c r="B14" s="172"/>
      <c r="C14" s="679" t="s">
        <v>48</v>
      </c>
      <c r="D14" s="680"/>
      <c r="E14" s="680"/>
      <c r="F14" s="680"/>
      <c r="G14" s="680"/>
      <c r="H14" s="680"/>
      <c r="I14" s="680"/>
      <c r="J14" s="680"/>
      <c r="K14" s="680"/>
      <c r="L14" s="680"/>
      <c r="M14" s="680"/>
      <c r="N14" s="680"/>
      <c r="O14" s="680"/>
      <c r="P14" s="680"/>
      <c r="Q14" s="680"/>
      <c r="R14" s="680"/>
      <c r="S14" s="680"/>
      <c r="T14" s="680"/>
      <c r="U14" s="680"/>
      <c r="V14" s="680"/>
      <c r="W14" s="680"/>
      <c r="X14" s="680"/>
      <c r="Y14" s="680"/>
      <c r="Z14" s="680"/>
      <c r="AA14" s="680"/>
      <c r="AB14" s="680"/>
      <c r="AC14" s="172"/>
      <c r="AD14" s="654"/>
      <c r="AE14" s="654"/>
      <c r="AF14" s="654"/>
      <c r="AG14" s="654"/>
      <c r="AH14" s="654"/>
    </row>
    <row r="15" spans="2:34" ht="20.100000000000001" customHeight="1" x14ac:dyDescent="0.15">
      <c r="B15" s="175"/>
      <c r="C15" s="680"/>
      <c r="D15" s="680"/>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175"/>
    </row>
    <row r="16" spans="2:34" ht="20.100000000000001" customHeight="1" x14ac:dyDescent="0.15">
      <c r="B16" s="172"/>
      <c r="C16" s="655" t="s">
        <v>7</v>
      </c>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655"/>
      <c r="AB16" s="655"/>
      <c r="AC16" s="172"/>
    </row>
    <row r="17" spans="2:34" ht="20.100000000000001" customHeight="1" x14ac:dyDescent="0.15">
      <c r="B17" s="172"/>
      <c r="C17" s="219"/>
      <c r="D17" s="169"/>
      <c r="E17" s="169"/>
      <c r="F17" s="169"/>
      <c r="G17" s="169"/>
      <c r="H17" s="169"/>
      <c r="I17" s="169"/>
      <c r="J17" s="219"/>
      <c r="K17" s="219"/>
      <c r="L17" s="219"/>
      <c r="M17" s="219"/>
      <c r="N17" s="219"/>
      <c r="O17" s="219"/>
      <c r="P17" s="219"/>
      <c r="Q17" s="219"/>
      <c r="R17" s="219"/>
      <c r="S17" s="219"/>
      <c r="T17" s="219"/>
      <c r="U17" s="219"/>
      <c r="V17" s="219"/>
      <c r="W17" s="219"/>
      <c r="X17" s="219"/>
      <c r="Y17" s="219"/>
      <c r="Z17" s="219"/>
      <c r="AA17" s="219"/>
      <c r="AB17" s="219"/>
      <c r="AC17" s="172"/>
    </row>
    <row r="18" spans="2:34" ht="24.95" customHeight="1" x14ac:dyDescent="0.15">
      <c r="B18" s="176"/>
      <c r="C18" s="656" t="s">
        <v>41</v>
      </c>
      <c r="D18" s="657"/>
      <c r="E18" s="657"/>
      <c r="F18" s="657"/>
      <c r="G18" s="657"/>
      <c r="H18" s="658"/>
      <c r="I18" s="222"/>
      <c r="J18" s="659" t="str">
        <f>○!B2&amp;IF(○!D2=1,"元",○!D2)&amp;"年度 "&amp;○!H2</f>
        <v>令和　　年度 延岡市高性能林業機械等整備事業</v>
      </c>
      <c r="K18" s="660"/>
      <c r="L18" s="660"/>
      <c r="M18" s="660"/>
      <c r="N18" s="660"/>
      <c r="O18" s="660"/>
      <c r="P18" s="660"/>
      <c r="Q18" s="660"/>
      <c r="R18" s="660"/>
      <c r="S18" s="660"/>
      <c r="T18" s="660"/>
      <c r="U18" s="660"/>
      <c r="V18" s="660"/>
      <c r="W18" s="660"/>
      <c r="X18" s="660"/>
      <c r="Y18" s="660"/>
      <c r="Z18" s="660"/>
      <c r="AA18" s="661"/>
      <c r="AB18" s="223"/>
      <c r="AC18" s="176"/>
    </row>
    <row r="19" spans="2:34" ht="24.95" customHeight="1" x14ac:dyDescent="0.15">
      <c r="B19" s="176"/>
      <c r="C19" s="631" t="s">
        <v>322</v>
      </c>
      <c r="D19" s="632"/>
      <c r="E19" s="632"/>
      <c r="F19" s="632"/>
      <c r="G19" s="632"/>
      <c r="H19" s="633"/>
      <c r="I19" s="670" t="str">
        <f>IF(○!K16="","",○!K16&amp;"製 "&amp;○!K17&amp;" "&amp;○!K18&amp;" "&amp;○!Q18&amp;"台")&amp;IF(○!T16="","","
"&amp;○!T16&amp;"製 "&amp;○!T17&amp;" "&amp;○!T18&amp;" "&amp;○!Z18&amp;"台")&amp;IF(○!AC16="","","
"&amp;○!AC16&amp;"製 "&amp;○!AC17&amp;" "&amp;○!AC18&amp;" "&amp;○!AI18&amp;"台")</f>
        <v/>
      </c>
      <c r="J19" s="671"/>
      <c r="K19" s="671"/>
      <c r="L19" s="671"/>
      <c r="M19" s="671"/>
      <c r="N19" s="671"/>
      <c r="O19" s="671"/>
      <c r="P19" s="671"/>
      <c r="Q19" s="671"/>
      <c r="R19" s="671"/>
      <c r="S19" s="671"/>
      <c r="T19" s="671"/>
      <c r="U19" s="671"/>
      <c r="V19" s="671"/>
      <c r="W19" s="671"/>
      <c r="X19" s="671"/>
      <c r="Y19" s="671"/>
      <c r="Z19" s="671"/>
      <c r="AA19" s="671"/>
      <c r="AB19" s="672"/>
      <c r="AC19" s="176"/>
    </row>
    <row r="20" spans="2:34" ht="24.95" customHeight="1" x14ac:dyDescent="0.15">
      <c r="B20" s="176"/>
      <c r="C20" s="634"/>
      <c r="D20" s="635"/>
      <c r="E20" s="635"/>
      <c r="F20" s="635"/>
      <c r="G20" s="635"/>
      <c r="H20" s="636"/>
      <c r="I20" s="673"/>
      <c r="J20" s="674"/>
      <c r="K20" s="674"/>
      <c r="L20" s="674"/>
      <c r="M20" s="674"/>
      <c r="N20" s="674"/>
      <c r="O20" s="674"/>
      <c r="P20" s="674"/>
      <c r="Q20" s="674"/>
      <c r="R20" s="674"/>
      <c r="S20" s="674"/>
      <c r="T20" s="674"/>
      <c r="U20" s="674"/>
      <c r="V20" s="674"/>
      <c r="W20" s="674"/>
      <c r="X20" s="674"/>
      <c r="Y20" s="674"/>
      <c r="Z20" s="674"/>
      <c r="AA20" s="674"/>
      <c r="AB20" s="675"/>
      <c r="AC20" s="176"/>
    </row>
    <row r="21" spans="2:34" ht="24.95" customHeight="1" x14ac:dyDescent="0.15">
      <c r="B21" s="176"/>
      <c r="C21" s="637"/>
      <c r="D21" s="638"/>
      <c r="E21" s="638"/>
      <c r="F21" s="638"/>
      <c r="G21" s="638"/>
      <c r="H21" s="639"/>
      <c r="I21" s="676"/>
      <c r="J21" s="677"/>
      <c r="K21" s="677"/>
      <c r="L21" s="677"/>
      <c r="M21" s="677"/>
      <c r="N21" s="677"/>
      <c r="O21" s="677"/>
      <c r="P21" s="677"/>
      <c r="Q21" s="677"/>
      <c r="R21" s="677"/>
      <c r="S21" s="677"/>
      <c r="T21" s="677"/>
      <c r="U21" s="677"/>
      <c r="V21" s="677"/>
      <c r="W21" s="677"/>
      <c r="X21" s="677"/>
      <c r="Y21" s="677"/>
      <c r="Z21" s="677"/>
      <c r="AA21" s="677"/>
      <c r="AB21" s="678"/>
      <c r="AC21" s="176"/>
    </row>
    <row r="22" spans="2:34" ht="24.95" customHeight="1" x14ac:dyDescent="0.15">
      <c r="B22" s="176"/>
      <c r="C22" s="656" t="s">
        <v>42</v>
      </c>
      <c r="D22" s="657"/>
      <c r="E22" s="657"/>
      <c r="F22" s="657"/>
      <c r="G22" s="657"/>
      <c r="H22" s="658"/>
      <c r="I22" s="224"/>
      <c r="J22" s="225" t="str">
        <f>IF(○!I11=0,"　　　　　　　円",DBCS(TEXT(○!I11,"#，###円")))</f>
        <v>　　　　　　　円</v>
      </c>
      <c r="K22" s="225"/>
      <c r="L22" s="225"/>
      <c r="M22" s="225"/>
      <c r="N22" s="225"/>
      <c r="O22" s="225"/>
      <c r="P22" s="225"/>
      <c r="Q22" s="225"/>
      <c r="R22" s="225"/>
      <c r="S22" s="225"/>
      <c r="T22" s="225"/>
      <c r="U22" s="225"/>
      <c r="V22" s="225"/>
      <c r="W22" s="225"/>
      <c r="X22" s="225"/>
      <c r="Y22" s="225"/>
      <c r="Z22" s="225"/>
      <c r="AA22" s="225"/>
      <c r="AB22" s="226"/>
      <c r="AC22" s="176"/>
    </row>
    <row r="23" spans="2:34" ht="24.95" customHeight="1" x14ac:dyDescent="0.15">
      <c r="B23" s="172"/>
      <c r="C23" s="656" t="s">
        <v>28</v>
      </c>
      <c r="D23" s="657"/>
      <c r="E23" s="657"/>
      <c r="F23" s="657"/>
      <c r="G23" s="657"/>
      <c r="H23" s="658"/>
      <c r="I23" s="224"/>
      <c r="J23" s="227" t="str">
        <f>○!D33&amp;" ～ "&amp;○!D34</f>
        <v>令和　　年　　月　　日 ～ 令和　　年　　月　　日</v>
      </c>
      <c r="K23" s="227"/>
      <c r="L23" s="227"/>
      <c r="M23" s="227"/>
      <c r="N23" s="227"/>
      <c r="O23" s="228"/>
      <c r="P23" s="169"/>
      <c r="Q23" s="229"/>
      <c r="R23" s="227"/>
      <c r="S23" s="227"/>
      <c r="T23" s="227"/>
      <c r="U23" s="227"/>
      <c r="V23" s="227"/>
      <c r="W23" s="230"/>
      <c r="X23" s="230"/>
      <c r="Y23" s="230"/>
      <c r="Z23" s="230"/>
      <c r="AA23" s="230"/>
      <c r="AB23" s="231"/>
      <c r="AC23" s="172"/>
    </row>
    <row r="24" spans="2:34" ht="24.95" customHeight="1" x14ac:dyDescent="0.15">
      <c r="B24" s="172"/>
      <c r="C24" s="656" t="s">
        <v>49</v>
      </c>
      <c r="D24" s="657"/>
      <c r="E24" s="657"/>
      <c r="F24" s="657"/>
      <c r="G24" s="657"/>
      <c r="H24" s="658"/>
      <c r="I24" s="224"/>
      <c r="J24" s="227" t="str">
        <f>○!D35</f>
        <v>令和　　年　　月　　日</v>
      </c>
      <c r="K24" s="227"/>
      <c r="L24" s="227"/>
      <c r="M24" s="227"/>
      <c r="N24" s="227"/>
      <c r="O24" s="227"/>
      <c r="P24" s="232"/>
      <c r="Q24" s="232"/>
      <c r="R24" s="232"/>
      <c r="S24" s="232"/>
      <c r="T24" s="232"/>
      <c r="U24" s="232"/>
      <c r="V24" s="232"/>
      <c r="W24" s="232"/>
      <c r="X24" s="232"/>
      <c r="Y24" s="232"/>
      <c r="Z24" s="232"/>
      <c r="AA24" s="232"/>
      <c r="AB24" s="233"/>
      <c r="AC24" s="172"/>
    </row>
    <row r="25" spans="2:34" ht="50.1" customHeight="1" x14ac:dyDescent="0.15">
      <c r="B25" s="172"/>
      <c r="C25" s="667" t="s">
        <v>328</v>
      </c>
      <c r="D25" s="657"/>
      <c r="E25" s="657"/>
      <c r="F25" s="657"/>
      <c r="G25" s="657"/>
      <c r="H25" s="658"/>
      <c r="I25" s="234"/>
      <c r="J25" s="668" t="str">
        <f>IF(SUM(○!I9)="","",○!I9&amp;" 
"&amp;○!Q9&amp;" "&amp;○!W9&amp;" "&amp;○!AB9)</f>
        <v xml:space="preserve"> 
  </v>
      </c>
      <c r="K25" s="668"/>
      <c r="L25" s="668"/>
      <c r="M25" s="668"/>
      <c r="N25" s="668"/>
      <c r="O25" s="668"/>
      <c r="P25" s="668"/>
      <c r="Q25" s="668"/>
      <c r="R25" s="668"/>
      <c r="S25" s="668"/>
      <c r="T25" s="668"/>
      <c r="U25" s="668"/>
      <c r="V25" s="668"/>
      <c r="W25" s="668"/>
      <c r="X25" s="668"/>
      <c r="Y25" s="668"/>
      <c r="Z25" s="668"/>
      <c r="AA25" s="668"/>
      <c r="AB25" s="233"/>
      <c r="AC25" s="172"/>
    </row>
    <row r="26" spans="2:34" ht="50.1" customHeight="1" x14ac:dyDescent="0.15">
      <c r="C26" s="667" t="s">
        <v>50</v>
      </c>
      <c r="D26" s="657"/>
      <c r="E26" s="657"/>
      <c r="F26" s="657"/>
      <c r="G26" s="657"/>
      <c r="H26" s="658"/>
      <c r="I26" s="234"/>
      <c r="J26" s="668" t="str">
        <f>○!D35&amp;"
 検査者　　"&amp;IF(○!$I$5="","",○!$I$5)&amp;IF(○!$I$6="",""," "&amp;○!$I$6&amp;" "&amp;○!$S$6)</f>
        <v>令和　　年　　月　　日
 検査者　　</v>
      </c>
      <c r="K26" s="668"/>
      <c r="L26" s="668"/>
      <c r="M26" s="668"/>
      <c r="N26" s="668"/>
      <c r="O26" s="668"/>
      <c r="P26" s="668"/>
      <c r="Q26" s="668"/>
      <c r="R26" s="668"/>
      <c r="S26" s="668"/>
      <c r="T26" s="668"/>
      <c r="U26" s="668"/>
      <c r="V26" s="668"/>
      <c r="W26" s="668"/>
      <c r="X26" s="668"/>
      <c r="Y26" s="668"/>
      <c r="Z26" s="668"/>
      <c r="AA26" s="668"/>
      <c r="AB26" s="233"/>
    </row>
    <row r="27" spans="2:34" ht="50.1" customHeight="1" x14ac:dyDescent="0.15">
      <c r="C27" s="667"/>
      <c r="D27" s="657"/>
      <c r="E27" s="657"/>
      <c r="F27" s="657"/>
      <c r="G27" s="657"/>
      <c r="H27" s="658"/>
      <c r="I27" s="234"/>
      <c r="J27" s="668"/>
      <c r="K27" s="668"/>
      <c r="L27" s="668"/>
      <c r="M27" s="668"/>
      <c r="N27" s="668"/>
      <c r="O27" s="668"/>
      <c r="P27" s="668"/>
      <c r="Q27" s="668"/>
      <c r="R27" s="668"/>
      <c r="S27" s="668"/>
      <c r="T27" s="668"/>
      <c r="U27" s="668"/>
      <c r="V27" s="668"/>
      <c r="W27" s="668"/>
      <c r="X27" s="668"/>
      <c r="Y27" s="668"/>
      <c r="Z27" s="668"/>
      <c r="AA27" s="668"/>
      <c r="AB27" s="233"/>
    </row>
    <row r="28" spans="2:34" ht="20.100000000000001" customHeight="1" x14ac:dyDescent="0.15">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77"/>
    </row>
    <row r="29" spans="2:34" ht="20.100000000000001" customHeight="1" x14ac:dyDescent="0.15">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77"/>
    </row>
    <row r="30" spans="2:34" ht="20.100000000000001" customHeight="1" x14ac:dyDescent="0.15">
      <c r="C30" s="235" t="s">
        <v>46</v>
      </c>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77"/>
      <c r="AD30" s="654"/>
      <c r="AE30" s="654"/>
      <c r="AF30" s="654"/>
      <c r="AG30" s="654"/>
      <c r="AH30" s="654"/>
    </row>
    <row r="31" spans="2:34" ht="20.100000000000001" customHeight="1" x14ac:dyDescent="0.15">
      <c r="C31" s="169"/>
      <c r="D31" s="169" t="s">
        <v>239</v>
      </c>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77"/>
      <c r="AD31" s="654"/>
      <c r="AE31" s="654"/>
      <c r="AF31" s="654"/>
      <c r="AG31" s="654"/>
      <c r="AH31" s="654"/>
    </row>
  </sheetData>
  <mergeCells count="27">
    <mergeCell ref="C27:H27"/>
    <mergeCell ref="J27:AA27"/>
    <mergeCell ref="AD30:AH31"/>
    <mergeCell ref="R7:S7"/>
    <mergeCell ref="R8:S9"/>
    <mergeCell ref="C19:H21"/>
    <mergeCell ref="I19:AB21"/>
    <mergeCell ref="C23:H23"/>
    <mergeCell ref="C24:H24"/>
    <mergeCell ref="C25:H25"/>
    <mergeCell ref="J25:AA25"/>
    <mergeCell ref="C26:H26"/>
    <mergeCell ref="J26:AA26"/>
    <mergeCell ref="C22:H22"/>
    <mergeCell ref="D11:AA12"/>
    <mergeCell ref="C14:AB15"/>
    <mergeCell ref="AD14:AH14"/>
    <mergeCell ref="C16:AB16"/>
    <mergeCell ref="C18:H18"/>
    <mergeCell ref="J18:AA18"/>
    <mergeCell ref="U3:AB3"/>
    <mergeCell ref="AD3:AH4"/>
    <mergeCell ref="U4:AB4"/>
    <mergeCell ref="C6:K6"/>
    <mergeCell ref="AD8:AH9"/>
    <mergeCell ref="T7:AB7"/>
    <mergeCell ref="T8:AB9"/>
  </mergeCells>
  <phoneticPr fontId="1"/>
  <printOptions horizont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P29"/>
  <sheetViews>
    <sheetView view="pageBreakPreview" topLeftCell="A19" zoomScaleNormal="100" zoomScaleSheetLayoutView="100" workbookViewId="0">
      <selection activeCell="A2" sqref="A2"/>
    </sheetView>
  </sheetViews>
  <sheetFormatPr defaultRowHeight="14.25" x14ac:dyDescent="0.15"/>
  <cols>
    <col min="1" max="2" width="2.375" style="193" customWidth="1"/>
    <col min="3" max="3" width="2.625" style="192" customWidth="1"/>
    <col min="4" max="4" width="21.5" style="192" customWidth="1"/>
    <col min="5" max="6" width="2.625" style="192" customWidth="1"/>
    <col min="7" max="7" width="7.5" style="192" customWidth="1"/>
    <col min="8" max="8" width="9" style="192" customWidth="1"/>
    <col min="9" max="9" width="7.625" style="192" customWidth="1"/>
    <col min="10" max="10" width="4.625" style="192" customWidth="1"/>
    <col min="11" max="11" width="7.625" style="192" customWidth="1"/>
    <col min="12" max="12" width="4.625" style="192" customWidth="1"/>
    <col min="13" max="13" width="7.625" style="192" customWidth="1"/>
    <col min="14" max="14" width="2.5" style="192" customWidth="1"/>
    <col min="15" max="15" width="2.375" style="193" customWidth="1"/>
    <col min="16" max="16384" width="9" style="193"/>
  </cols>
  <sheetData>
    <row r="2" spans="2:16" ht="19.5" customHeight="1" x14ac:dyDescent="0.15">
      <c r="B2" s="192" t="s">
        <v>320</v>
      </c>
      <c r="D2" s="193"/>
    </row>
    <row r="3" spans="2:16" x14ac:dyDescent="0.15">
      <c r="D3" s="193"/>
    </row>
    <row r="4" spans="2:16" s="192" customFormat="1" ht="57" customHeight="1" x14ac:dyDescent="0.15">
      <c r="C4" s="686" t="s">
        <v>242</v>
      </c>
      <c r="D4" s="686"/>
      <c r="E4" s="686"/>
      <c r="F4" s="686"/>
      <c r="G4" s="686"/>
      <c r="H4" s="686"/>
      <c r="I4" s="686"/>
      <c r="J4" s="686"/>
      <c r="K4" s="686"/>
      <c r="L4" s="686"/>
      <c r="M4" s="686"/>
      <c r="N4" s="686"/>
    </row>
    <row r="5" spans="2:16" s="191" customFormat="1" ht="20.100000000000001" customHeight="1" x14ac:dyDescent="0.15">
      <c r="B5" s="236"/>
      <c r="C5" s="237"/>
      <c r="D5" s="237"/>
      <c r="E5" s="237"/>
      <c r="F5" s="237"/>
      <c r="G5" s="237"/>
      <c r="H5" s="237"/>
      <c r="I5" s="237"/>
      <c r="J5" s="237"/>
      <c r="K5" s="237"/>
      <c r="L5" s="237"/>
      <c r="M5" s="237"/>
      <c r="N5" s="237"/>
      <c r="O5" s="236"/>
    </row>
    <row r="6" spans="2:16" s="191" customFormat="1" ht="50.1" customHeight="1" x14ac:dyDescent="0.15">
      <c r="B6" s="236"/>
      <c r="C6" s="238"/>
      <c r="D6" s="239" t="s">
        <v>41</v>
      </c>
      <c r="E6" s="240"/>
      <c r="F6" s="241"/>
      <c r="G6" s="687" t="str">
        <f>○!B2&amp;IF(○!D2=1,"元",○!D2)&amp;"年度 "&amp;○!H2</f>
        <v>令和　　年度 延岡市高性能林業機械等整備事業</v>
      </c>
      <c r="H6" s="687"/>
      <c r="I6" s="687"/>
      <c r="J6" s="687"/>
      <c r="K6" s="687"/>
      <c r="L6" s="687"/>
      <c r="M6" s="687"/>
      <c r="N6" s="242"/>
      <c r="O6" s="236"/>
    </row>
    <row r="7" spans="2:16" s="191" customFormat="1" ht="80.25" customHeight="1" x14ac:dyDescent="0.15">
      <c r="B7" s="236"/>
      <c r="C7" s="238"/>
      <c r="D7" s="239" t="s">
        <v>243</v>
      </c>
      <c r="E7" s="240"/>
      <c r="F7" s="238"/>
      <c r="G7" s="681" t="str">
        <f>IF(○!K16="","",○!K16&amp;"製 "&amp;○!K17&amp;" "&amp;○!K18&amp;" "&amp;○!Q18&amp;"台")&amp;IF(○!T16="","","
"&amp;○!T16&amp;"製 "&amp;○!T17&amp;" "&amp;○!T18&amp;" "&amp;○!Z18&amp;"台")&amp;IF(○!AC16="","","
"&amp;○!AC16&amp;"製 "&amp;○!AC17&amp;" "&amp;○!AC18&amp;" "&amp;○!AI18&amp;"台")&amp;"
　　　購入契約"</f>
        <v xml:space="preserve">
　　　購入契約</v>
      </c>
      <c r="H7" s="681"/>
      <c r="I7" s="681"/>
      <c r="J7" s="681"/>
      <c r="K7" s="681"/>
      <c r="L7" s="681"/>
      <c r="M7" s="681"/>
      <c r="N7" s="688"/>
      <c r="O7" s="236"/>
    </row>
    <row r="8" spans="2:16" s="191" customFormat="1" ht="24.95" customHeight="1" x14ac:dyDescent="0.15">
      <c r="B8" s="236"/>
      <c r="C8" s="243"/>
      <c r="D8" s="689" t="s">
        <v>244</v>
      </c>
      <c r="E8" s="244"/>
      <c r="F8" s="245"/>
      <c r="G8" s="691" t="str">
        <f>IF(SUM(○!I9)="","",○!I9&amp;" 
"&amp;○!Q9&amp;" "&amp;○!W9&amp;" "&amp;○!AB9)</f>
        <v xml:space="preserve"> 
  </v>
      </c>
      <c r="H8" s="691"/>
      <c r="I8" s="691"/>
      <c r="J8" s="691"/>
      <c r="K8" s="691"/>
      <c r="L8" s="691"/>
      <c r="M8" s="691"/>
      <c r="N8" s="692"/>
      <c r="O8" s="236"/>
      <c r="P8" s="191" t="s">
        <v>252</v>
      </c>
    </row>
    <row r="9" spans="2:16" s="191" customFormat="1" ht="24.95" customHeight="1" x14ac:dyDescent="0.15">
      <c r="B9" s="236"/>
      <c r="C9" s="246"/>
      <c r="D9" s="690"/>
      <c r="E9" s="247"/>
      <c r="F9" s="237"/>
      <c r="G9" s="693"/>
      <c r="H9" s="693"/>
      <c r="I9" s="693"/>
      <c r="J9" s="693"/>
      <c r="K9" s="693"/>
      <c r="L9" s="693"/>
      <c r="M9" s="693"/>
      <c r="N9" s="694"/>
      <c r="O9" s="236"/>
      <c r="P9" s="191" t="s">
        <v>253</v>
      </c>
    </row>
    <row r="10" spans="2:16" s="191" customFormat="1" ht="50.1" customHeight="1" x14ac:dyDescent="0.15">
      <c r="B10" s="236"/>
      <c r="C10" s="238"/>
      <c r="D10" s="239" t="s">
        <v>325</v>
      </c>
      <c r="E10" s="240"/>
      <c r="F10" s="248"/>
      <c r="G10" s="696" t="str">
        <f>IF(○!I11=0,"　　　　　　　　　　　円",DBCS(TEXT(○!$I$11,"#,### 円")))</f>
        <v>　　　　　　　　　　　円</v>
      </c>
      <c r="H10" s="682"/>
      <c r="I10" s="682"/>
      <c r="J10" s="682"/>
      <c r="K10" s="682"/>
      <c r="L10" s="682"/>
      <c r="M10" s="682"/>
      <c r="N10" s="683"/>
      <c r="O10" s="236"/>
    </row>
    <row r="11" spans="2:16" s="191" customFormat="1" ht="24.95" customHeight="1" x14ac:dyDescent="0.15">
      <c r="B11" s="236"/>
      <c r="C11" s="243"/>
      <c r="D11" s="689" t="s">
        <v>245</v>
      </c>
      <c r="E11" s="244"/>
      <c r="F11" s="245"/>
      <c r="G11" s="249" t="s">
        <v>246</v>
      </c>
      <c r="H11" s="695" t="str">
        <f>" "&amp;○!$D$33</f>
        <v xml:space="preserve"> 令和　　年　　月　　日</v>
      </c>
      <c r="I11" s="695"/>
      <c r="J11" s="695"/>
      <c r="K11" s="695"/>
      <c r="L11" s="250"/>
      <c r="M11" s="250"/>
      <c r="N11" s="251"/>
      <c r="O11" s="236"/>
    </row>
    <row r="12" spans="2:16" s="191" customFormat="1" ht="24.95" customHeight="1" x14ac:dyDescent="0.15">
      <c r="B12" s="236"/>
      <c r="C12" s="246"/>
      <c r="D12" s="690"/>
      <c r="E12" s="247"/>
      <c r="F12" s="237"/>
      <c r="G12" s="252" t="s">
        <v>247</v>
      </c>
      <c r="H12" s="253" t="str">
        <f>" "&amp;○!$D$34</f>
        <v xml:space="preserve"> 令和　　年　　月　　日</v>
      </c>
      <c r="I12" s="253"/>
      <c r="J12" s="253"/>
      <c r="K12" s="253"/>
      <c r="L12" s="253"/>
      <c r="M12" s="253"/>
      <c r="N12" s="254"/>
      <c r="O12" s="236"/>
    </row>
    <row r="13" spans="2:16" s="191" customFormat="1" ht="50.1" customHeight="1" x14ac:dyDescent="0.15">
      <c r="B13" s="236"/>
      <c r="C13" s="238"/>
      <c r="D13" s="239" t="s">
        <v>248</v>
      </c>
      <c r="E13" s="240"/>
      <c r="F13" s="245"/>
      <c r="G13" s="255"/>
      <c r="H13" s="256" t="str">
        <f>" "&amp;○!$D$35</f>
        <v xml:space="preserve"> 令和　　年　　月　　日</v>
      </c>
      <c r="I13" s="256"/>
      <c r="J13" s="256"/>
      <c r="K13" s="256"/>
      <c r="L13" s="256"/>
      <c r="M13" s="256"/>
      <c r="N13" s="242"/>
      <c r="O13" s="236"/>
    </row>
    <row r="14" spans="2:16" s="191" customFormat="1" ht="50.1" customHeight="1" x14ac:dyDescent="0.15">
      <c r="B14" s="236"/>
      <c r="C14" s="238"/>
      <c r="D14" s="239" t="s">
        <v>249</v>
      </c>
      <c r="E14" s="240"/>
      <c r="F14" s="245"/>
      <c r="G14" s="681" t="str">
        <f>○!D35&amp;"
 検査者　　"&amp;IF(○!$I$5="","",○!$I$5)&amp;IF(○!$I$6="",""," "&amp;○!AH35&amp;" ")</f>
        <v>令和　　年　　月　　日
 検査者　　</v>
      </c>
      <c r="H14" s="681"/>
      <c r="I14" s="681"/>
      <c r="J14" s="681"/>
      <c r="K14" s="681"/>
      <c r="L14" s="681"/>
      <c r="M14" s="681"/>
      <c r="N14" s="242"/>
      <c r="O14" s="236"/>
      <c r="P14" s="191" t="s">
        <v>259</v>
      </c>
    </row>
    <row r="15" spans="2:16" s="191" customFormat="1" ht="69.95" customHeight="1" x14ac:dyDescent="0.15">
      <c r="B15" s="236"/>
      <c r="C15" s="238"/>
      <c r="D15" s="239" t="s">
        <v>250</v>
      </c>
      <c r="E15" s="240"/>
      <c r="F15" s="248"/>
      <c r="G15" s="682" t="str">
        <f>IF(G8="","例）検査の結果、適正に納品されたと認める。","検査の結果、適正に納品されたと認める。")</f>
        <v>検査の結果、適正に納品されたと認める。</v>
      </c>
      <c r="H15" s="682"/>
      <c r="I15" s="682"/>
      <c r="J15" s="682"/>
      <c r="K15" s="682"/>
      <c r="L15" s="682"/>
      <c r="M15" s="682"/>
      <c r="N15" s="683"/>
      <c r="O15" s="236"/>
    </row>
    <row r="16" spans="2:16" s="191" customFormat="1" x14ac:dyDescent="0.15">
      <c r="B16" s="236"/>
      <c r="C16" s="236"/>
      <c r="D16" s="236"/>
      <c r="E16" s="236"/>
      <c r="F16" s="236"/>
      <c r="G16" s="236"/>
      <c r="H16" s="236"/>
      <c r="I16" s="236"/>
      <c r="J16" s="236"/>
      <c r="K16" s="236"/>
      <c r="L16" s="236"/>
      <c r="M16" s="236"/>
      <c r="N16" s="236"/>
      <c r="O16" s="236"/>
    </row>
    <row r="17" spans="2:16" s="191" customFormat="1" x14ac:dyDescent="0.15">
      <c r="B17" s="236"/>
      <c r="C17" s="236"/>
      <c r="D17" s="236"/>
      <c r="E17" s="236"/>
      <c r="F17" s="236"/>
      <c r="G17" s="236"/>
      <c r="H17" s="236"/>
      <c r="I17" s="236"/>
      <c r="J17" s="236"/>
      <c r="K17" s="236"/>
      <c r="L17" s="236"/>
      <c r="M17" s="236"/>
      <c r="N17" s="236"/>
      <c r="O17" s="236"/>
    </row>
    <row r="18" spans="2:16" s="191" customFormat="1" x14ac:dyDescent="0.15">
      <c r="B18" s="236"/>
      <c r="C18" s="236"/>
      <c r="D18" s="236"/>
      <c r="E18" s="236"/>
      <c r="F18" s="236"/>
      <c r="G18" s="236"/>
      <c r="H18" s="236"/>
      <c r="I18" s="236"/>
      <c r="J18" s="236"/>
      <c r="K18" s="236"/>
      <c r="L18" s="236"/>
      <c r="M18" s="236"/>
      <c r="N18" s="236"/>
      <c r="O18" s="236"/>
    </row>
    <row r="19" spans="2:16" s="191" customFormat="1" ht="20.100000000000001" customHeight="1" x14ac:dyDescent="0.15">
      <c r="B19" s="236"/>
      <c r="C19" s="236"/>
      <c r="D19" s="684" t="s">
        <v>251</v>
      </c>
      <c r="E19" s="684"/>
      <c r="F19" s="684"/>
      <c r="G19" s="684"/>
      <c r="H19" s="684"/>
      <c r="I19" s="684"/>
      <c r="J19" s="684"/>
      <c r="K19" s="684"/>
      <c r="L19" s="684"/>
      <c r="M19" s="684"/>
      <c r="N19" s="236"/>
      <c r="O19" s="236"/>
    </row>
    <row r="20" spans="2:16" s="191" customFormat="1" x14ac:dyDescent="0.15">
      <c r="B20" s="236"/>
      <c r="C20" s="236"/>
      <c r="D20" s="236"/>
      <c r="E20" s="236"/>
      <c r="F20" s="236"/>
      <c r="G20" s="236"/>
      <c r="H20" s="236"/>
      <c r="I20" s="236"/>
      <c r="J20" s="236"/>
      <c r="K20" s="236"/>
      <c r="L20" s="236"/>
      <c r="M20" s="236"/>
      <c r="N20" s="236"/>
      <c r="O20" s="236"/>
    </row>
    <row r="21" spans="2:16" s="191" customFormat="1" x14ac:dyDescent="0.15">
      <c r="B21" s="236"/>
      <c r="C21" s="236"/>
      <c r="D21" s="236"/>
      <c r="E21" s="236"/>
      <c r="F21" s="236"/>
      <c r="G21" s="236"/>
      <c r="H21" s="236"/>
      <c r="I21" s="236"/>
      <c r="J21" s="236"/>
      <c r="K21" s="236"/>
      <c r="L21" s="236"/>
      <c r="M21" s="236"/>
      <c r="N21" s="236"/>
      <c r="O21" s="236"/>
    </row>
    <row r="22" spans="2:16" s="191" customFormat="1" ht="20.100000000000001" customHeight="1" x14ac:dyDescent="0.15">
      <c r="B22" s="236"/>
      <c r="C22" s="236"/>
      <c r="D22" s="236"/>
      <c r="E22" s="236"/>
      <c r="F22" s="236"/>
      <c r="G22" s="684" t="str">
        <f>" "&amp;○!$D$35</f>
        <v xml:space="preserve"> 令和　　年　　月　　日</v>
      </c>
      <c r="H22" s="684"/>
      <c r="I22" s="684"/>
      <c r="J22" s="684"/>
      <c r="K22" s="684"/>
      <c r="L22" s="684"/>
      <c r="M22" s="684"/>
      <c r="N22" s="684"/>
      <c r="O22" s="236"/>
      <c r="P22" s="191" t="s">
        <v>254</v>
      </c>
    </row>
    <row r="23" spans="2:16" s="191" customFormat="1" x14ac:dyDescent="0.15">
      <c r="B23" s="236"/>
      <c r="C23" s="236"/>
      <c r="D23" s="236"/>
      <c r="E23" s="236"/>
      <c r="F23" s="236"/>
      <c r="G23" s="236"/>
      <c r="H23" s="236"/>
      <c r="I23" s="236"/>
      <c r="J23" s="236"/>
      <c r="K23" s="236"/>
      <c r="L23" s="236"/>
      <c r="M23" s="236"/>
      <c r="N23" s="236"/>
      <c r="O23" s="236"/>
    </row>
    <row r="24" spans="2:16" s="191" customFormat="1" ht="39.950000000000003" customHeight="1" x14ac:dyDescent="0.15">
      <c r="B24" s="236"/>
      <c r="C24" s="236"/>
      <c r="D24" s="236"/>
      <c r="E24" s="684" t="s">
        <v>256</v>
      </c>
      <c r="F24" s="684"/>
      <c r="G24" s="684"/>
      <c r="H24" s="685" t="str">
        <f>IF(○!$I$5="","",○!$I$5)&amp;IF(○!$I$6="",""," "&amp;○!$I$6&amp;" "&amp;○!$S$6)</f>
        <v/>
      </c>
      <c r="I24" s="685"/>
      <c r="J24" s="685"/>
      <c r="K24" s="685"/>
      <c r="L24" s="685"/>
      <c r="M24" s="685"/>
      <c r="N24" s="685"/>
      <c r="O24" s="236"/>
    </row>
    <row r="25" spans="2:16" s="191" customFormat="1" x14ac:dyDescent="0.15">
      <c r="B25" s="236"/>
      <c r="C25" s="236"/>
      <c r="D25" s="236"/>
      <c r="E25" s="236"/>
      <c r="F25" s="236"/>
      <c r="G25" s="236"/>
      <c r="H25" s="236"/>
      <c r="I25" s="236"/>
      <c r="J25" s="236"/>
      <c r="K25" s="236"/>
      <c r="L25" s="236"/>
      <c r="M25" s="236"/>
      <c r="N25" s="236"/>
      <c r="O25" s="236"/>
    </row>
    <row r="26" spans="2:16" s="191" customFormat="1" x14ac:dyDescent="0.15">
      <c r="B26" s="257"/>
      <c r="C26" s="257"/>
      <c r="D26" s="257"/>
      <c r="E26" s="257"/>
      <c r="F26" s="257"/>
      <c r="G26" s="257"/>
      <c r="H26" s="257"/>
      <c r="I26" s="257"/>
      <c r="J26" s="257"/>
      <c r="K26" s="257"/>
      <c r="L26" s="257"/>
      <c r="M26" s="257"/>
      <c r="N26" s="257"/>
      <c r="O26" s="257"/>
    </row>
    <row r="27" spans="2:16" s="191" customFormat="1" x14ac:dyDescent="0.15">
      <c r="B27" s="257"/>
      <c r="C27" s="257"/>
      <c r="D27" s="257"/>
      <c r="E27" s="257"/>
      <c r="F27" s="257"/>
      <c r="G27" s="257"/>
      <c r="H27" s="257"/>
      <c r="I27" s="257"/>
      <c r="J27" s="257"/>
      <c r="K27" s="257"/>
      <c r="L27" s="257"/>
      <c r="M27" s="257"/>
      <c r="N27" s="257"/>
      <c r="O27" s="257"/>
    </row>
    <row r="28" spans="2:16" s="191" customFormat="1" x14ac:dyDescent="0.15">
      <c r="B28" s="257"/>
      <c r="C28" s="257"/>
      <c r="D28" s="257"/>
      <c r="E28" s="257"/>
      <c r="F28" s="257"/>
      <c r="G28" s="257"/>
      <c r="H28" s="257"/>
      <c r="I28" s="257"/>
      <c r="J28" s="257"/>
      <c r="K28" s="257"/>
      <c r="L28" s="257"/>
      <c r="M28" s="257"/>
      <c r="N28" s="257"/>
      <c r="O28" s="257"/>
    </row>
    <row r="29" spans="2:16" s="192" customFormat="1" ht="13.5" x14ac:dyDescent="0.15">
      <c r="B29" s="258"/>
      <c r="C29" s="258"/>
      <c r="D29" s="258"/>
      <c r="E29" s="258"/>
      <c r="F29" s="258"/>
      <c r="G29" s="258"/>
      <c r="H29" s="258"/>
      <c r="I29" s="258"/>
      <c r="J29" s="258"/>
      <c r="K29" s="258"/>
      <c r="L29" s="258"/>
      <c r="M29" s="258"/>
      <c r="N29" s="258"/>
      <c r="O29" s="258"/>
    </row>
  </sheetData>
  <mergeCells count="14">
    <mergeCell ref="C4:N4"/>
    <mergeCell ref="G6:M6"/>
    <mergeCell ref="G7:N7"/>
    <mergeCell ref="D8:D9"/>
    <mergeCell ref="D11:D12"/>
    <mergeCell ref="G8:N9"/>
    <mergeCell ref="H11:K11"/>
    <mergeCell ref="G10:N10"/>
    <mergeCell ref="G14:M14"/>
    <mergeCell ref="G15:N15"/>
    <mergeCell ref="D19:M19"/>
    <mergeCell ref="G22:N22"/>
    <mergeCell ref="H24:N24"/>
    <mergeCell ref="E24:G24"/>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50"/>
  <sheetViews>
    <sheetView view="pageBreakPreview" topLeftCell="A10" zoomScaleNormal="100" zoomScaleSheetLayoutView="100" workbookViewId="0">
      <selection activeCell="A2" sqref="A2"/>
    </sheetView>
  </sheetViews>
  <sheetFormatPr defaultColWidth="9" defaultRowHeight="20.100000000000001" customHeight="1" x14ac:dyDescent="0.15"/>
  <cols>
    <col min="1" max="1" width="2.25" style="171" customWidth="1"/>
    <col min="2" max="2" width="4" style="171" customWidth="1"/>
    <col min="3" max="11" width="8.25" style="171" customWidth="1"/>
    <col min="12" max="12" width="4" style="171" customWidth="1"/>
    <col min="13" max="15" width="3.75" style="171" customWidth="1"/>
    <col min="16" max="16384" width="9" style="171"/>
  </cols>
  <sheetData>
    <row r="2" spans="1:18" s="194" customFormat="1" ht="20.100000000000001" customHeight="1" x14ac:dyDescent="0.15">
      <c r="A2" s="164"/>
      <c r="B2" s="194" t="s">
        <v>273</v>
      </c>
    </row>
    <row r="3" spans="1:18" s="195" customFormat="1" ht="19.5" customHeight="1" x14ac:dyDescent="0.15">
      <c r="B3" s="208"/>
      <c r="C3" s="209"/>
      <c r="D3" s="209"/>
      <c r="E3" s="209"/>
      <c r="F3" s="209"/>
      <c r="G3" s="209"/>
      <c r="H3" s="209"/>
      <c r="I3" s="209"/>
      <c r="J3" s="209"/>
      <c r="K3" s="209"/>
      <c r="L3" s="213"/>
      <c r="M3" s="196"/>
    </row>
    <row r="4" spans="1:18" s="195" customFormat="1" ht="19.5" customHeight="1" x14ac:dyDescent="0.15">
      <c r="B4" s="210"/>
      <c r="C4" s="211"/>
      <c r="D4" s="211"/>
      <c r="E4" s="211"/>
      <c r="F4" s="211"/>
      <c r="G4" s="211"/>
      <c r="H4" s="211"/>
      <c r="I4" s="698" t="str">
        <f>○!B2&amp;"　　　年　　　月　　　日"</f>
        <v>令和　　　年　　　月　　　日</v>
      </c>
      <c r="J4" s="698"/>
      <c r="K4" s="698"/>
      <c r="L4" s="214"/>
      <c r="M4" s="197"/>
    </row>
    <row r="5" spans="1:18" s="195" customFormat="1" ht="19.5" customHeight="1" x14ac:dyDescent="0.15">
      <c r="B5" s="210"/>
      <c r="C5" s="211"/>
      <c r="D5" s="211"/>
      <c r="E5" s="211"/>
      <c r="F5" s="211"/>
      <c r="G5" s="211"/>
      <c r="H5" s="211"/>
      <c r="I5" s="212"/>
      <c r="J5" s="212"/>
      <c r="K5" s="212"/>
      <c r="L5" s="214"/>
      <c r="M5" s="197"/>
    </row>
    <row r="6" spans="1:18" s="195" customFormat="1" ht="19.5" customHeight="1" x14ac:dyDescent="0.15">
      <c r="B6" s="210"/>
      <c r="C6" s="211"/>
      <c r="D6" s="211"/>
      <c r="E6" s="211"/>
      <c r="F6" s="211"/>
      <c r="G6" s="211"/>
      <c r="H6" s="211"/>
      <c r="I6" s="211"/>
      <c r="J6" s="211"/>
      <c r="K6" s="211"/>
      <c r="L6" s="214"/>
      <c r="M6" s="197"/>
    </row>
    <row r="7" spans="1:18" s="195" customFormat="1" ht="19.5" customHeight="1" x14ac:dyDescent="0.15">
      <c r="B7" s="210"/>
      <c r="C7" s="705" t="s">
        <v>271</v>
      </c>
      <c r="D7" s="705"/>
      <c r="E7" s="705"/>
      <c r="F7" s="705"/>
      <c r="G7" s="705"/>
      <c r="H7" s="705"/>
      <c r="I7" s="705"/>
      <c r="J7" s="705"/>
      <c r="K7" s="705"/>
      <c r="L7" s="215"/>
      <c r="M7" s="197"/>
    </row>
    <row r="8" spans="1:18" s="195" customFormat="1" ht="19.5" customHeight="1" x14ac:dyDescent="0.15">
      <c r="B8" s="259"/>
      <c r="C8" s="260"/>
      <c r="D8" s="260"/>
      <c r="E8" s="260"/>
      <c r="F8" s="260"/>
      <c r="G8" s="260"/>
      <c r="H8" s="260"/>
      <c r="I8" s="260"/>
      <c r="J8" s="260"/>
      <c r="K8" s="260"/>
      <c r="L8" s="261"/>
      <c r="M8" s="197"/>
    </row>
    <row r="9" spans="1:18" s="195" customFormat="1" ht="19.5" customHeight="1" x14ac:dyDescent="0.15">
      <c r="B9" s="259"/>
      <c r="C9" s="262"/>
      <c r="D9" s="262"/>
      <c r="E9" s="262"/>
      <c r="F9" s="262"/>
      <c r="G9" s="262"/>
      <c r="H9" s="262"/>
      <c r="I9" s="262"/>
      <c r="J9" s="262"/>
      <c r="K9" s="262"/>
      <c r="L9" s="263"/>
    </row>
    <row r="10" spans="1:18" s="195" customFormat="1" ht="19.5" customHeight="1" x14ac:dyDescent="0.15">
      <c r="B10" s="264"/>
      <c r="C10" s="198" t="str">
        <f>"延岡市長　"&amp;IF(○!$AG$2="","                   ",○!$AG$2)&amp;"　様"</f>
        <v>延岡市長　読谷山　洋司　様</v>
      </c>
      <c r="D10" s="198"/>
      <c r="E10" s="198"/>
      <c r="F10" s="198"/>
      <c r="G10" s="198"/>
      <c r="H10" s="198"/>
      <c r="I10" s="198"/>
      <c r="J10" s="198"/>
      <c r="K10" s="262"/>
      <c r="L10" s="263"/>
    </row>
    <row r="11" spans="1:18" s="195" customFormat="1" ht="19.5" customHeight="1" x14ac:dyDescent="0.15">
      <c r="B11" s="264"/>
      <c r="C11" s="198"/>
      <c r="D11" s="198"/>
      <c r="E11" s="198"/>
      <c r="F11" s="198"/>
      <c r="G11" s="198"/>
      <c r="H11" s="198"/>
      <c r="I11" s="262"/>
      <c r="J11" s="262"/>
      <c r="K11" s="262"/>
      <c r="L11" s="263"/>
    </row>
    <row r="12" spans="1:18" s="195" customFormat="1" ht="19.5" customHeight="1" x14ac:dyDescent="0.15">
      <c r="B12" s="259"/>
      <c r="C12" s="262"/>
      <c r="D12" s="262"/>
      <c r="E12" s="262"/>
      <c r="F12" s="262"/>
      <c r="G12" s="265" t="s">
        <v>269</v>
      </c>
      <c r="H12" s="703" t="str">
        <f>IF(○!I4="","",○!I4)</f>
        <v/>
      </c>
      <c r="I12" s="703"/>
      <c r="J12" s="703"/>
      <c r="K12" s="703"/>
      <c r="L12" s="263"/>
      <c r="M12" s="199"/>
      <c r="N12" s="200"/>
      <c r="O12" s="200"/>
      <c r="P12" s="200"/>
      <c r="Q12" s="200"/>
      <c r="R12" s="198"/>
    </row>
    <row r="13" spans="1:18" s="195" customFormat="1" ht="19.5" customHeight="1" x14ac:dyDescent="0.15">
      <c r="B13" s="259"/>
      <c r="C13" s="262"/>
      <c r="D13" s="262"/>
      <c r="E13" s="262"/>
      <c r="F13" s="262"/>
      <c r="G13" s="697" t="s">
        <v>270</v>
      </c>
      <c r="H13" s="704" t="str">
        <f>IF(○!$I$5="","",○!$I$5)&amp;IF(○!$I$6="",""," 
"&amp;○!$I$6&amp;" "&amp;○!$S$6)</f>
        <v/>
      </c>
      <c r="I13" s="704"/>
      <c r="J13" s="704"/>
      <c r="K13" s="704"/>
      <c r="L13" s="263"/>
      <c r="M13" s="199"/>
      <c r="N13" s="200"/>
      <c r="O13" s="200"/>
      <c r="P13" s="200"/>
      <c r="Q13" s="200"/>
      <c r="R13" s="198"/>
    </row>
    <row r="14" spans="1:18" s="195" customFormat="1" ht="19.5" customHeight="1" x14ac:dyDescent="0.15">
      <c r="B14" s="259"/>
      <c r="C14" s="262"/>
      <c r="D14" s="262"/>
      <c r="E14" s="262"/>
      <c r="F14" s="262"/>
      <c r="G14" s="697"/>
      <c r="H14" s="704"/>
      <c r="I14" s="704"/>
      <c r="J14" s="704"/>
      <c r="K14" s="704"/>
      <c r="L14" s="266"/>
      <c r="M14" s="201"/>
      <c r="R14" s="198"/>
    </row>
    <row r="15" spans="1:18" s="195" customFormat="1" ht="19.5" customHeight="1" x14ac:dyDescent="0.15">
      <c r="B15" s="259"/>
      <c r="C15" s="262"/>
      <c r="D15" s="262"/>
      <c r="E15" s="262"/>
      <c r="F15" s="262"/>
      <c r="G15" s="265"/>
      <c r="H15" s="267"/>
      <c r="I15" s="267"/>
      <c r="J15" s="267"/>
      <c r="K15" s="267"/>
      <c r="L15" s="266"/>
      <c r="M15" s="201"/>
      <c r="R15" s="198"/>
    </row>
    <row r="16" spans="1:18" s="195" customFormat="1" ht="19.5" customHeight="1" x14ac:dyDescent="0.15">
      <c r="B16" s="259"/>
      <c r="C16" s="262"/>
      <c r="D16" s="262"/>
      <c r="E16" s="262"/>
      <c r="F16" s="262"/>
      <c r="G16" s="262"/>
      <c r="H16" s="262"/>
      <c r="I16" s="262"/>
      <c r="J16" s="262"/>
      <c r="K16" s="262"/>
      <c r="L16" s="263"/>
    </row>
    <row r="17" spans="1:13" s="195" customFormat="1" ht="19.5" customHeight="1" x14ac:dyDescent="0.15">
      <c r="B17" s="259"/>
      <c r="C17" s="701" t="str">
        <f>"　"&amp;○!D37&amp;"付け延林第 "&amp;DBCS(○!T37)&amp;" 号"&amp;"で補助金等の交付の決定を受けた"&amp;○!B2&amp;IF(○!D2=1,"元",○!D2)&amp;"年度 "&amp;○!H2&amp;"について事業が完了しましたので、延岡市補助金等の交付に関する規則第12条第１項の規定に基づいて実績を報告します。"</f>
        <v>　令和　　年　　月　　日付け延林第  号で補助金等の交付の決定を受けた令和　　年度 延岡市高性能林業機械等整備事業について事業が完了しましたので、延岡市補助金等の交付に関する規則第12条第１項の規定に基づいて実績を報告します。</v>
      </c>
      <c r="D17" s="701"/>
      <c r="E17" s="701"/>
      <c r="F17" s="701"/>
      <c r="G17" s="701"/>
      <c r="H17" s="701"/>
      <c r="I17" s="701"/>
      <c r="J17" s="701"/>
      <c r="K17" s="701"/>
      <c r="L17" s="268"/>
    </row>
    <row r="18" spans="1:13" s="195" customFormat="1" ht="19.5" customHeight="1" x14ac:dyDescent="0.15">
      <c r="A18" s="202"/>
      <c r="B18" s="269"/>
      <c r="C18" s="701"/>
      <c r="D18" s="701"/>
      <c r="E18" s="701"/>
      <c r="F18" s="701"/>
      <c r="G18" s="701"/>
      <c r="H18" s="701"/>
      <c r="I18" s="701"/>
      <c r="J18" s="701"/>
      <c r="K18" s="701"/>
      <c r="L18" s="268"/>
      <c r="M18" s="202"/>
    </row>
    <row r="19" spans="1:13" s="195" customFormat="1" ht="19.5" customHeight="1" x14ac:dyDescent="0.15">
      <c r="A19" s="203"/>
      <c r="B19" s="269"/>
      <c r="C19" s="701"/>
      <c r="D19" s="701"/>
      <c r="E19" s="701"/>
      <c r="F19" s="701"/>
      <c r="G19" s="701"/>
      <c r="H19" s="701"/>
      <c r="I19" s="701"/>
      <c r="J19" s="701"/>
      <c r="K19" s="701"/>
      <c r="L19" s="268"/>
      <c r="M19" s="203"/>
    </row>
    <row r="20" spans="1:13" s="195" customFormat="1" ht="19.5" customHeight="1" x14ac:dyDescent="0.15">
      <c r="A20" s="203"/>
      <c r="B20" s="269"/>
      <c r="C20" s="270"/>
      <c r="D20" s="270"/>
      <c r="E20" s="270"/>
      <c r="F20" s="270"/>
      <c r="G20" s="270"/>
      <c r="H20" s="270"/>
      <c r="I20" s="270"/>
      <c r="J20" s="270"/>
      <c r="K20" s="270"/>
      <c r="L20" s="268"/>
      <c r="M20" s="203"/>
    </row>
    <row r="21" spans="1:13" s="195" customFormat="1" ht="19.5" customHeight="1" x14ac:dyDescent="0.15">
      <c r="A21" s="204"/>
      <c r="B21" s="259"/>
      <c r="C21" s="262"/>
      <c r="D21" s="262"/>
      <c r="E21" s="262"/>
      <c r="F21" s="198"/>
      <c r="G21" s="198"/>
      <c r="H21" s="198"/>
      <c r="I21" s="198"/>
      <c r="J21" s="198"/>
      <c r="K21" s="198"/>
      <c r="L21" s="261"/>
      <c r="M21" s="204"/>
    </row>
    <row r="22" spans="1:13" s="195" customFormat="1" ht="19.5" customHeight="1" x14ac:dyDescent="0.15">
      <c r="A22" s="204"/>
      <c r="B22" s="264"/>
      <c r="C22" s="198"/>
      <c r="D22" s="262"/>
      <c r="E22" s="262"/>
      <c r="F22" s="198"/>
      <c r="G22" s="271" t="s">
        <v>7</v>
      </c>
      <c r="H22" s="198"/>
      <c r="I22" s="198"/>
      <c r="J22" s="198"/>
      <c r="K22" s="198"/>
      <c r="L22" s="263"/>
      <c r="M22" s="204"/>
    </row>
    <row r="23" spans="1:13" s="195" customFormat="1" ht="19.5" customHeight="1" x14ac:dyDescent="0.15">
      <c r="A23" s="204"/>
      <c r="B23" s="264"/>
      <c r="C23" s="198"/>
      <c r="D23" s="262"/>
      <c r="E23" s="262"/>
      <c r="F23" s="198"/>
      <c r="G23" s="271"/>
      <c r="H23" s="198"/>
      <c r="I23" s="198"/>
      <c r="J23" s="198"/>
      <c r="K23" s="198"/>
      <c r="L23" s="263"/>
      <c r="M23" s="204"/>
    </row>
    <row r="24" spans="1:13" s="195" customFormat="1" ht="19.5" customHeight="1" x14ac:dyDescent="0.15">
      <c r="A24" s="204"/>
      <c r="B24" s="264"/>
      <c r="C24" s="262"/>
      <c r="D24" s="262"/>
      <c r="E24" s="198"/>
      <c r="F24" s="198"/>
      <c r="G24" s="198"/>
      <c r="H24" s="198"/>
      <c r="I24" s="198"/>
      <c r="J24" s="198"/>
      <c r="K24" s="198"/>
      <c r="L24" s="261"/>
      <c r="M24" s="204"/>
    </row>
    <row r="25" spans="1:13" s="195" customFormat="1" ht="19.5" customHeight="1" x14ac:dyDescent="0.15">
      <c r="A25" s="203"/>
      <c r="B25" s="272" t="s">
        <v>260</v>
      </c>
      <c r="C25" s="273" t="s">
        <v>261</v>
      </c>
      <c r="D25" s="262"/>
      <c r="E25" s="198"/>
      <c r="F25" s="198"/>
      <c r="G25" s="198"/>
      <c r="H25" s="198"/>
      <c r="I25" s="198"/>
      <c r="J25" s="262"/>
      <c r="K25" s="262"/>
      <c r="L25" s="263"/>
      <c r="M25" s="203"/>
    </row>
    <row r="26" spans="1:13" s="195" customFormat="1" ht="19.5" customHeight="1" x14ac:dyDescent="0.15">
      <c r="A26" s="203"/>
      <c r="B26" s="264"/>
      <c r="C26" s="262"/>
      <c r="D26" s="262"/>
      <c r="E26" s="198"/>
      <c r="F26" s="274" t="str">
        <f>IF(○!I13="","　　　　　　",DBCS(TEXT(○!I13,"#,###")))&amp;" 円"</f>
        <v xml:space="preserve"> 円</v>
      </c>
      <c r="G26" s="198"/>
      <c r="H26" s="198"/>
      <c r="I26" s="262"/>
      <c r="J26" s="274"/>
      <c r="K26" s="274"/>
      <c r="L26" s="275"/>
      <c r="M26" s="203"/>
    </row>
    <row r="27" spans="1:13" s="195" customFormat="1" ht="19.5" customHeight="1" x14ac:dyDescent="0.15">
      <c r="B27" s="276"/>
      <c r="C27" s="198"/>
      <c r="D27" s="262"/>
      <c r="E27" s="198"/>
      <c r="F27" s="262"/>
      <c r="G27" s="262"/>
      <c r="H27" s="262"/>
      <c r="I27" s="262"/>
      <c r="J27" s="262"/>
      <c r="K27" s="262"/>
      <c r="L27" s="263"/>
    </row>
    <row r="28" spans="1:13" s="195" customFormat="1" ht="19.5" customHeight="1" x14ac:dyDescent="0.15">
      <c r="B28" s="272" t="s">
        <v>262</v>
      </c>
      <c r="C28" s="198" t="s">
        <v>272</v>
      </c>
      <c r="D28" s="262"/>
      <c r="E28" s="262"/>
      <c r="F28" s="262"/>
      <c r="G28" s="262"/>
      <c r="H28" s="262"/>
      <c r="I28" s="262"/>
      <c r="J28" s="262"/>
      <c r="K28" s="262"/>
      <c r="L28" s="263"/>
      <c r="M28" s="205"/>
    </row>
    <row r="29" spans="1:13" s="195" customFormat="1" ht="19.5" customHeight="1" x14ac:dyDescent="0.15">
      <c r="B29" s="259"/>
      <c r="C29" s="277"/>
      <c r="D29" s="277"/>
      <c r="E29" s="700" t="str">
        <f>IF(○!I44="","",○!I44)</f>
        <v/>
      </c>
      <c r="F29" s="700"/>
      <c r="G29" s="700"/>
      <c r="H29" s="700"/>
      <c r="I29" s="700"/>
      <c r="J29" s="700"/>
      <c r="K29" s="700"/>
      <c r="L29" s="278"/>
      <c r="M29" s="205"/>
    </row>
    <row r="30" spans="1:13" s="195" customFormat="1" ht="19.5" customHeight="1" x14ac:dyDescent="0.15">
      <c r="B30" s="259"/>
      <c r="C30" s="277"/>
      <c r="D30" s="277"/>
      <c r="E30" s="700"/>
      <c r="F30" s="700"/>
      <c r="G30" s="700"/>
      <c r="H30" s="700"/>
      <c r="I30" s="700"/>
      <c r="J30" s="700"/>
      <c r="K30" s="700"/>
      <c r="L30" s="278"/>
      <c r="M30" s="205"/>
    </row>
    <row r="31" spans="1:13" s="195" customFormat="1" ht="19.5" customHeight="1" x14ac:dyDescent="0.15">
      <c r="B31" s="259"/>
      <c r="C31" s="277"/>
      <c r="D31" s="277"/>
      <c r="E31" s="700"/>
      <c r="F31" s="700"/>
      <c r="G31" s="700"/>
      <c r="H31" s="700"/>
      <c r="I31" s="700"/>
      <c r="J31" s="700"/>
      <c r="K31" s="700"/>
      <c r="L31" s="278"/>
      <c r="M31" s="205"/>
    </row>
    <row r="32" spans="1:13" s="195" customFormat="1" ht="19.5" customHeight="1" x14ac:dyDescent="0.15">
      <c r="B32" s="272" t="s">
        <v>263</v>
      </c>
      <c r="C32" s="198" t="s">
        <v>264</v>
      </c>
      <c r="D32" s="262"/>
      <c r="E32" s="262"/>
      <c r="F32" s="277"/>
      <c r="G32" s="277"/>
      <c r="H32" s="277"/>
      <c r="I32" s="277"/>
      <c r="J32" s="277"/>
      <c r="K32" s="277"/>
      <c r="L32" s="278"/>
    </row>
    <row r="33" spans="1:18" s="195" customFormat="1" ht="19.5" customHeight="1" x14ac:dyDescent="0.15">
      <c r="B33" s="259"/>
      <c r="C33" s="262"/>
      <c r="D33" s="262"/>
      <c r="E33" s="702" t="str">
        <f>○!D33</f>
        <v>令和　　年　　月　　日</v>
      </c>
      <c r="F33" s="702"/>
      <c r="G33" s="279" t="s">
        <v>265</v>
      </c>
      <c r="H33" s="274" t="str">
        <f>○!D35</f>
        <v>令和　　年　　月　　日</v>
      </c>
      <c r="I33" s="280"/>
      <c r="J33" s="280"/>
      <c r="K33" s="262"/>
      <c r="L33" s="263"/>
    </row>
    <row r="34" spans="1:18" s="195" customFormat="1" ht="19.5" customHeight="1" x14ac:dyDescent="0.15">
      <c r="B34" s="259"/>
      <c r="C34" s="262"/>
      <c r="D34" s="262"/>
      <c r="E34" s="262"/>
      <c r="F34" s="262"/>
      <c r="G34" s="262"/>
      <c r="H34" s="262"/>
      <c r="I34" s="262"/>
      <c r="J34" s="262"/>
      <c r="K34" s="262"/>
      <c r="L34" s="263"/>
    </row>
    <row r="35" spans="1:18" s="195" customFormat="1" ht="19.5" customHeight="1" x14ac:dyDescent="0.15">
      <c r="B35" s="272" t="s">
        <v>266</v>
      </c>
      <c r="C35" s="198" t="s">
        <v>267</v>
      </c>
      <c r="D35" s="262"/>
      <c r="E35" s="262"/>
      <c r="F35" s="262"/>
      <c r="G35" s="262"/>
      <c r="H35" s="262"/>
      <c r="I35" s="262"/>
      <c r="J35" s="262"/>
      <c r="K35" s="262"/>
      <c r="L35" s="263"/>
    </row>
    <row r="36" spans="1:18" s="195" customFormat="1" ht="19.5" customHeight="1" x14ac:dyDescent="0.15">
      <c r="B36" s="259"/>
      <c r="C36" s="262"/>
      <c r="D36" s="262"/>
      <c r="E36" s="262"/>
      <c r="F36" s="262"/>
      <c r="G36" s="262"/>
      <c r="H36" s="274"/>
      <c r="I36" s="274"/>
      <c r="J36" s="274"/>
      <c r="K36" s="274"/>
      <c r="L36" s="275"/>
    </row>
    <row r="37" spans="1:18" s="195" customFormat="1" ht="19.5" customHeight="1" x14ac:dyDescent="0.15">
      <c r="A37" s="203"/>
      <c r="B37" s="259"/>
      <c r="C37" s="281"/>
      <c r="D37" s="281"/>
      <c r="E37" s="281"/>
      <c r="F37" s="699" t="str">
        <f>IF(○!I11="","",DBCS(TEXT(○!I11,"#,###")))&amp;" 円（"&amp;IF(○!I12=0,"　　　　　　　　　　",DBCS(TEXT(○!I12,"#,###")))&amp;" 円）"</f>
        <v xml:space="preserve"> 円（　　　　　　　　　　 円）</v>
      </c>
      <c r="G37" s="699"/>
      <c r="H37" s="699"/>
      <c r="I37" s="699"/>
      <c r="J37" s="699"/>
      <c r="K37" s="281"/>
      <c r="L37" s="268"/>
      <c r="M37" s="203"/>
      <c r="N37" s="200"/>
      <c r="O37" s="200"/>
      <c r="P37" s="200"/>
      <c r="Q37" s="200"/>
      <c r="R37" s="200"/>
    </row>
    <row r="38" spans="1:18" s="195" customFormat="1" ht="19.5" customHeight="1" x14ac:dyDescent="0.15">
      <c r="A38" s="203"/>
      <c r="B38" s="259"/>
      <c r="C38" s="281"/>
      <c r="D38" s="281"/>
      <c r="E38" s="281"/>
      <c r="F38" s="282"/>
      <c r="G38" s="282"/>
      <c r="H38" s="282"/>
      <c r="I38" s="282"/>
      <c r="J38" s="282"/>
      <c r="K38" s="281"/>
      <c r="L38" s="268"/>
      <c r="M38" s="203"/>
      <c r="N38" s="200"/>
      <c r="O38" s="200"/>
      <c r="P38" s="200"/>
      <c r="Q38" s="200"/>
      <c r="R38" s="200"/>
    </row>
    <row r="39" spans="1:18" s="195" customFormat="1" ht="19.5" customHeight="1" x14ac:dyDescent="0.15">
      <c r="A39" s="206"/>
      <c r="B39" s="283"/>
      <c r="C39" s="284"/>
      <c r="D39" s="284"/>
      <c r="E39" s="284"/>
      <c r="F39" s="285"/>
      <c r="G39" s="285"/>
      <c r="H39" s="285"/>
      <c r="I39" s="285"/>
      <c r="J39" s="285"/>
      <c r="K39" s="285"/>
      <c r="L39" s="286"/>
      <c r="M39" s="206"/>
      <c r="N39" s="200"/>
      <c r="O39" s="200"/>
      <c r="P39" s="200"/>
      <c r="Q39" s="200"/>
      <c r="R39" s="200"/>
    </row>
    <row r="40" spans="1:18" s="195" customFormat="1" ht="20.100000000000001" customHeight="1" x14ac:dyDescent="0.15">
      <c r="A40" s="206"/>
      <c r="B40" s="287"/>
      <c r="C40" s="194"/>
      <c r="D40" s="194"/>
      <c r="E40" s="194"/>
      <c r="F40" s="287"/>
      <c r="G40" s="287"/>
      <c r="H40" s="287"/>
      <c r="I40" s="287"/>
      <c r="J40" s="287"/>
      <c r="K40" s="287"/>
      <c r="L40" s="287"/>
      <c r="M40" s="206"/>
    </row>
    <row r="41" spans="1:18" s="195" customFormat="1" ht="20.100000000000001" customHeight="1" x14ac:dyDescent="0.15">
      <c r="A41" s="203"/>
      <c r="B41" s="288" t="s">
        <v>268</v>
      </c>
      <c r="C41" s="194"/>
      <c r="D41" s="288"/>
      <c r="E41" s="288"/>
      <c r="F41" s="287"/>
      <c r="G41" s="287"/>
      <c r="H41" s="287"/>
      <c r="I41" s="287"/>
      <c r="J41" s="287"/>
      <c r="K41" s="287"/>
      <c r="L41" s="287"/>
      <c r="M41" s="203"/>
    </row>
    <row r="42" spans="1:18" s="195" customFormat="1" ht="20.100000000000001" customHeight="1" x14ac:dyDescent="0.15">
      <c r="B42" s="194"/>
      <c r="C42" s="194"/>
      <c r="D42" s="194"/>
      <c r="E42" s="194"/>
      <c r="F42" s="194"/>
      <c r="G42" s="194"/>
      <c r="H42" s="194"/>
      <c r="I42" s="194"/>
      <c r="J42" s="194"/>
      <c r="K42" s="194"/>
      <c r="L42" s="194"/>
    </row>
    <row r="43" spans="1:18" s="195" customFormat="1" ht="20.100000000000001" customHeight="1" x14ac:dyDescent="0.15"/>
    <row r="46" spans="1:18" ht="20.100000000000001" customHeight="1" x14ac:dyDescent="0.15">
      <c r="B46" s="207"/>
      <c r="C46" s="207"/>
      <c r="D46" s="207"/>
      <c r="E46" s="207"/>
      <c r="F46" s="207"/>
      <c r="G46" s="207"/>
      <c r="H46" s="207"/>
      <c r="I46" s="207"/>
      <c r="J46" s="207"/>
      <c r="K46" s="207"/>
      <c r="L46" s="207"/>
      <c r="M46" s="207"/>
      <c r="N46" s="207"/>
    </row>
    <row r="47" spans="1:18" ht="20.100000000000001" customHeight="1" x14ac:dyDescent="0.15">
      <c r="B47" s="207"/>
      <c r="C47" s="207"/>
      <c r="D47" s="207"/>
      <c r="E47" s="207"/>
      <c r="F47" s="207"/>
      <c r="G47" s="207"/>
      <c r="H47" s="207"/>
      <c r="I47" s="207"/>
      <c r="J47" s="207"/>
      <c r="K47" s="207"/>
      <c r="L47" s="207"/>
      <c r="M47" s="207"/>
      <c r="N47" s="207"/>
    </row>
    <row r="48" spans="1:18" ht="20.100000000000001" customHeight="1" x14ac:dyDescent="0.15">
      <c r="B48" s="207"/>
      <c r="C48" s="207"/>
      <c r="D48" s="207"/>
      <c r="E48" s="207"/>
      <c r="F48" s="207"/>
      <c r="G48" s="207"/>
      <c r="H48" s="207"/>
      <c r="I48" s="207"/>
      <c r="J48" s="207"/>
      <c r="K48" s="207"/>
      <c r="L48" s="207"/>
      <c r="M48" s="207"/>
      <c r="N48" s="207"/>
    </row>
    <row r="49" spans="2:14" ht="20.100000000000001" customHeight="1" x14ac:dyDescent="0.15">
      <c r="B49" s="207"/>
      <c r="C49" s="207"/>
      <c r="D49" s="207"/>
      <c r="E49" s="207"/>
      <c r="F49" s="207"/>
      <c r="G49" s="207"/>
      <c r="H49" s="207"/>
      <c r="I49" s="207"/>
      <c r="J49" s="207"/>
      <c r="K49" s="207"/>
      <c r="L49" s="207"/>
      <c r="M49" s="207"/>
      <c r="N49" s="207"/>
    </row>
    <row r="50" spans="2:14" ht="20.100000000000001" customHeight="1" x14ac:dyDescent="0.15">
      <c r="B50" s="207"/>
      <c r="C50" s="207"/>
      <c r="D50" s="207"/>
      <c r="E50" s="207"/>
      <c r="F50" s="207"/>
      <c r="G50" s="207"/>
      <c r="H50" s="207"/>
      <c r="I50" s="207"/>
      <c r="J50" s="207"/>
      <c r="K50" s="207"/>
      <c r="L50" s="207"/>
      <c r="M50" s="207"/>
      <c r="N50" s="207"/>
    </row>
  </sheetData>
  <mergeCells count="9">
    <mergeCell ref="G13:G14"/>
    <mergeCell ref="I4:K4"/>
    <mergeCell ref="F37:J37"/>
    <mergeCell ref="E29:K31"/>
    <mergeCell ref="C17:K19"/>
    <mergeCell ref="E33:F33"/>
    <mergeCell ref="H12:K12"/>
    <mergeCell ref="H13:K14"/>
    <mergeCell ref="C7:K7"/>
  </mergeCells>
  <phoneticPr fontId="6"/>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28"/>
  <sheetViews>
    <sheetView view="pageBreakPreview" topLeftCell="A2" zoomScaleNormal="100" zoomScaleSheetLayoutView="100" workbookViewId="0">
      <selection activeCell="A2" sqref="A2"/>
    </sheetView>
  </sheetViews>
  <sheetFormatPr defaultColWidth="9" defaultRowHeight="21.95" customHeight="1" x14ac:dyDescent="0.15"/>
  <cols>
    <col min="1" max="2" width="2.375" style="164" customWidth="1"/>
    <col min="3" max="3" width="6.25" style="164" customWidth="1"/>
    <col min="4" max="4" width="12.5" style="164" customWidth="1"/>
    <col min="5" max="6" width="20.5" style="164" customWidth="1"/>
    <col min="7" max="7" width="20.375" style="164" customWidth="1"/>
    <col min="8" max="8" width="2.375" style="164" customWidth="1"/>
    <col min="9" max="9" width="9" style="164"/>
    <col min="10" max="15" width="5.75" style="164" customWidth="1"/>
    <col min="16" max="16384" width="9" style="164"/>
  </cols>
  <sheetData>
    <row r="1" spans="2:17" ht="13.5" customHeight="1" x14ac:dyDescent="0.15"/>
    <row r="2" spans="2:17" ht="21.95" customHeight="1" x14ac:dyDescent="0.15">
      <c r="B2" s="118" t="s">
        <v>316</v>
      </c>
      <c r="C2" s="165"/>
    </row>
    <row r="4" spans="2:17" ht="21.95" customHeight="1" x14ac:dyDescent="0.15">
      <c r="C4" s="716" t="str">
        <f>○!B2&amp;IF(○!D2=1,"元",○!D2)&amp;"年度 "&amp;○!H2&amp;" 収支計算書"</f>
        <v>令和　　年度 延岡市高性能林業機械等整備事業 収支計算書</v>
      </c>
      <c r="D4" s="716"/>
      <c r="E4" s="716"/>
      <c r="F4" s="716"/>
      <c r="G4" s="716"/>
    </row>
    <row r="5" spans="2:17" ht="21.95" customHeight="1" x14ac:dyDescent="0.15">
      <c r="C5" s="716"/>
      <c r="D5" s="716"/>
      <c r="E5" s="716"/>
      <c r="F5" s="716"/>
      <c r="G5" s="716"/>
    </row>
    <row r="6" spans="2:17" ht="21.95" customHeight="1" x14ac:dyDescent="0.15">
      <c r="Q6" s="166"/>
    </row>
    <row r="7" spans="2:17" ht="21.95" customHeight="1" x14ac:dyDescent="0.15">
      <c r="B7" s="165"/>
      <c r="C7" s="289" t="s">
        <v>34</v>
      </c>
      <c r="D7" s="290"/>
      <c r="E7" s="165"/>
      <c r="F7" s="165"/>
      <c r="G7" s="291"/>
      <c r="H7" s="165"/>
    </row>
    <row r="8" spans="2:17" ht="39.950000000000003" customHeight="1" x14ac:dyDescent="0.15">
      <c r="B8" s="165"/>
      <c r="C8" s="709" t="s">
        <v>35</v>
      </c>
      <c r="D8" s="709"/>
      <c r="E8" s="292" t="s">
        <v>36</v>
      </c>
      <c r="F8" s="292" t="s">
        <v>37</v>
      </c>
      <c r="G8" s="292" t="s">
        <v>38</v>
      </c>
      <c r="H8" s="165"/>
    </row>
    <row r="9" spans="2:17" ht="18" customHeight="1" x14ac:dyDescent="0.15">
      <c r="B9" s="165"/>
      <c r="C9" s="710"/>
      <c r="D9" s="711"/>
      <c r="E9" s="167" t="s">
        <v>26</v>
      </c>
      <c r="F9" s="167" t="s">
        <v>26</v>
      </c>
      <c r="G9" s="167" t="s">
        <v>26</v>
      </c>
      <c r="H9" s="165"/>
    </row>
    <row r="10" spans="2:17" ht="39.950000000000003" customHeight="1" x14ac:dyDescent="0.15">
      <c r="B10" s="165"/>
      <c r="C10" s="707" t="s">
        <v>148</v>
      </c>
      <c r="D10" s="707"/>
      <c r="E10" s="293">
        <f>IF(○!I13=0,0,○!I13)</f>
        <v>0</v>
      </c>
      <c r="F10" s="294">
        <f t="shared" ref="F10" si="0">E10</f>
        <v>0</v>
      </c>
      <c r="G10" s="294">
        <f>E10-F10</f>
        <v>0</v>
      </c>
      <c r="H10" s="165"/>
    </row>
    <row r="11" spans="2:17" ht="39.950000000000003" customHeight="1" x14ac:dyDescent="0.15">
      <c r="B11" s="165"/>
      <c r="C11" s="714" t="str">
        <f>IF(○!I15=0,"その他 自己資金",○!S15)</f>
        <v>その他 自己資金</v>
      </c>
      <c r="D11" s="715"/>
      <c r="E11" s="295">
        <f>IF(○!I15=0,IF(○!I14="","",○!I14),○!I15)</f>
        <v>0</v>
      </c>
      <c r="F11" s="294">
        <f>E11</f>
        <v>0</v>
      </c>
      <c r="G11" s="296">
        <f>E11-F11</f>
        <v>0</v>
      </c>
      <c r="H11" s="165"/>
    </row>
    <row r="12" spans="2:17" ht="39.950000000000003" customHeight="1" thickBot="1" x14ac:dyDescent="0.2">
      <c r="B12" s="165"/>
      <c r="C12" s="708" t="str">
        <f>IF(C11="その他 自己資金","","その他 自己資金")</f>
        <v/>
      </c>
      <c r="D12" s="708"/>
      <c r="E12" s="297">
        <f>IF(○!I15=0,0,○!I14)</f>
        <v>0</v>
      </c>
      <c r="F12" s="298">
        <f t="shared" ref="F12" si="1">E12</f>
        <v>0</v>
      </c>
      <c r="G12" s="298">
        <f t="shared" ref="G12:G13" si="2">E12-F12</f>
        <v>0</v>
      </c>
      <c r="H12" s="165"/>
    </row>
    <row r="13" spans="2:17" ht="39.950000000000003" customHeight="1" thickTop="1" x14ac:dyDescent="0.15">
      <c r="B13" s="165"/>
      <c r="C13" s="707" t="s">
        <v>147</v>
      </c>
      <c r="D13" s="707"/>
      <c r="E13" s="293">
        <f>IF(SUM(E10:E12)=0,0,SUM(E2:E4))</f>
        <v>0</v>
      </c>
      <c r="F13" s="293">
        <f>E13</f>
        <v>0</v>
      </c>
      <c r="G13" s="299">
        <f t="shared" si="2"/>
        <v>0</v>
      </c>
      <c r="H13" s="165"/>
    </row>
    <row r="14" spans="2:17" ht="19.5" customHeight="1" x14ac:dyDescent="0.15">
      <c r="B14" s="165"/>
      <c r="C14" s="300"/>
      <c r="D14" s="301"/>
      <c r="E14" s="302"/>
      <c r="F14" s="303"/>
      <c r="G14" s="304"/>
      <c r="H14" s="165"/>
    </row>
    <row r="15" spans="2:17" ht="21.95" customHeight="1" x14ac:dyDescent="0.15">
      <c r="B15" s="165"/>
      <c r="C15" s="165"/>
      <c r="D15" s="165"/>
      <c r="E15" s="165"/>
      <c r="F15" s="165"/>
      <c r="G15" s="165"/>
      <c r="H15" s="165"/>
    </row>
    <row r="16" spans="2:17" ht="21.95" customHeight="1" x14ac:dyDescent="0.15">
      <c r="B16" s="165"/>
      <c r="C16" s="289" t="s">
        <v>39</v>
      </c>
      <c r="D16" s="290"/>
      <c r="E16" s="165"/>
      <c r="F16" s="165"/>
      <c r="G16" s="291"/>
      <c r="H16" s="165"/>
    </row>
    <row r="17" spans="2:15" ht="39.950000000000003" customHeight="1" x14ac:dyDescent="0.15">
      <c r="B17" s="165"/>
      <c r="C17" s="709" t="s">
        <v>35</v>
      </c>
      <c r="D17" s="709"/>
      <c r="E17" s="292" t="s">
        <v>36</v>
      </c>
      <c r="F17" s="292" t="s">
        <v>37</v>
      </c>
      <c r="G17" s="292" t="s">
        <v>38</v>
      </c>
      <c r="H17" s="165"/>
    </row>
    <row r="18" spans="2:15" ht="16.5" customHeight="1" x14ac:dyDescent="0.15">
      <c r="B18" s="165"/>
      <c r="C18" s="710"/>
      <c r="D18" s="711"/>
      <c r="E18" s="167" t="s">
        <v>26</v>
      </c>
      <c r="F18" s="167" t="s">
        <v>26</v>
      </c>
      <c r="G18" s="167" t="s">
        <v>26</v>
      </c>
      <c r="H18" s="165"/>
    </row>
    <row r="19" spans="2:15" ht="39.950000000000003" customHeight="1" x14ac:dyDescent="0.15">
      <c r="B19" s="165"/>
      <c r="C19" s="712" t="str">
        <f>" "&amp;○!H2&amp;" "</f>
        <v xml:space="preserve"> 延岡市高性能林業機械等整備事業 </v>
      </c>
      <c r="D19" s="713"/>
      <c r="E19" s="293" t="str">
        <f>IF(○!I11=0,"",○!I11)</f>
        <v/>
      </c>
      <c r="F19" s="294" t="str">
        <f>E19</f>
        <v/>
      </c>
      <c r="G19" s="294"/>
      <c r="H19" s="165"/>
    </row>
    <row r="20" spans="2:15" ht="39.950000000000003" customHeight="1" thickBot="1" x14ac:dyDescent="0.2">
      <c r="B20" s="165"/>
      <c r="C20" s="708"/>
      <c r="D20" s="708"/>
      <c r="E20" s="297"/>
      <c r="F20" s="298"/>
      <c r="G20" s="298"/>
      <c r="H20" s="165"/>
    </row>
    <row r="21" spans="2:15" ht="39.950000000000003" customHeight="1" thickTop="1" x14ac:dyDescent="0.15">
      <c r="B21" s="165"/>
      <c r="C21" s="707" t="s">
        <v>147</v>
      </c>
      <c r="D21" s="707"/>
      <c r="E21" s="293" t="str">
        <f>IF(SUM(E19:E20)=0,"",SUM(E10:E12))</f>
        <v/>
      </c>
      <c r="F21" s="293" t="str">
        <f>IF(SUM(F19:F20)=0,"",SUM(F10:F12))</f>
        <v/>
      </c>
      <c r="G21" s="294"/>
      <c r="H21" s="165"/>
    </row>
    <row r="22" spans="2:15" ht="21.95" customHeight="1" x14ac:dyDescent="0.15">
      <c r="B22" s="165"/>
      <c r="C22" s="165"/>
      <c r="D22" s="169"/>
      <c r="E22" s="165"/>
      <c r="F22" s="165"/>
      <c r="G22" s="165"/>
      <c r="H22" s="165"/>
    </row>
    <row r="23" spans="2:15" ht="21.95" customHeight="1" x14ac:dyDescent="0.15">
      <c r="B23" s="165"/>
      <c r="C23" s="165"/>
      <c r="D23" s="169"/>
      <c r="E23" s="165"/>
      <c r="F23" s="300" t="s">
        <v>241</v>
      </c>
      <c r="G23" s="301"/>
      <c r="H23" s="301"/>
      <c r="I23" s="168"/>
      <c r="J23" s="168"/>
      <c r="O23" s="166"/>
    </row>
    <row r="24" spans="2:15" ht="21.95" customHeight="1" x14ac:dyDescent="0.15">
      <c r="B24" s="165"/>
      <c r="C24" s="165"/>
      <c r="D24" s="169"/>
      <c r="E24" s="165"/>
      <c r="F24" s="301" t="str">
        <f>○!B2&amp;"　　　年　　　月　　　日"</f>
        <v>令和　　　年　　　月　　　日</v>
      </c>
      <c r="G24" s="301"/>
      <c r="H24" s="301"/>
      <c r="I24" s="168"/>
      <c r="J24" s="168"/>
      <c r="O24" s="166"/>
    </row>
    <row r="25" spans="2:15" ht="21.95" customHeight="1" x14ac:dyDescent="0.15">
      <c r="B25" s="165"/>
      <c r="C25" s="165"/>
      <c r="D25" s="165"/>
      <c r="E25" s="165"/>
      <c r="F25" s="305" t="str">
        <f>"　　　　"&amp;IF(○!$I$4="","",○!$I$4)</f>
        <v>　　　　</v>
      </c>
      <c r="G25" s="165"/>
      <c r="H25" s="305"/>
      <c r="I25" s="166"/>
      <c r="J25" s="166"/>
      <c r="O25" s="188"/>
    </row>
    <row r="26" spans="2:15" ht="21.95" customHeight="1" x14ac:dyDescent="0.15">
      <c r="B26" s="165"/>
      <c r="C26" s="165"/>
      <c r="D26" s="165"/>
      <c r="E26" s="165"/>
      <c r="F26" s="706" t="str">
        <f>"　　　　　"&amp;IF(○!$I$5="","",○!$I$5)&amp;IF(○!$I$6="",""," 
　　　　　　"&amp;○!$I$6&amp;" "&amp;○!$S$6)</f>
        <v>　　　　　</v>
      </c>
      <c r="G26" s="706"/>
      <c r="H26" s="306"/>
      <c r="I26" s="189"/>
      <c r="J26" s="189"/>
      <c r="O26" s="188"/>
    </row>
    <row r="27" spans="2:15" ht="21.95" customHeight="1" x14ac:dyDescent="0.15">
      <c r="B27" s="165"/>
      <c r="C27" s="165"/>
      <c r="D27" s="165"/>
      <c r="E27" s="165"/>
      <c r="F27" s="706"/>
      <c r="G27" s="706"/>
      <c r="H27" s="306"/>
      <c r="I27" s="189"/>
      <c r="J27" s="189"/>
      <c r="O27" s="166"/>
    </row>
    <row r="28" spans="2:15" ht="21.95" customHeight="1" x14ac:dyDescent="0.15">
      <c r="B28" s="165"/>
      <c r="C28" s="165"/>
      <c r="D28" s="165"/>
      <c r="E28" s="165"/>
      <c r="F28" s="165"/>
      <c r="G28" s="165"/>
      <c r="H28" s="165"/>
      <c r="K28" s="170"/>
      <c r="L28" s="170"/>
      <c r="M28" s="170"/>
      <c r="N28" s="170"/>
    </row>
  </sheetData>
  <mergeCells count="14">
    <mergeCell ref="C11:D11"/>
    <mergeCell ref="C4:G4"/>
    <mergeCell ref="C5:G5"/>
    <mergeCell ref="C8:D8"/>
    <mergeCell ref="C9:D9"/>
    <mergeCell ref="C10:D10"/>
    <mergeCell ref="F26:G27"/>
    <mergeCell ref="C21:D21"/>
    <mergeCell ref="C12:D12"/>
    <mergeCell ref="C13:D13"/>
    <mergeCell ref="C17:D17"/>
    <mergeCell ref="C18:D18"/>
    <mergeCell ref="C19:D19"/>
    <mergeCell ref="C20:D20"/>
  </mergeCells>
  <phoneticPr fontId="1"/>
  <conditionalFormatting sqref="E10:G13">
    <cfRule type="cellIs" dxfId="0"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AK54"/>
  <sheetViews>
    <sheetView view="pageBreakPreview" zoomScaleNormal="100" zoomScaleSheetLayoutView="100" workbookViewId="0">
      <selection activeCell="A2" sqref="A2"/>
    </sheetView>
  </sheetViews>
  <sheetFormatPr defaultRowHeight="20.100000000000001" customHeight="1" x14ac:dyDescent="0.15"/>
  <cols>
    <col min="1" max="1" width="3.5" style="51" customWidth="1"/>
    <col min="2" max="3" width="3.75" style="51" customWidth="1"/>
    <col min="4" max="4" width="3.75" style="60" customWidth="1"/>
    <col min="5" max="40" width="3.75" style="51" customWidth="1"/>
    <col min="41" max="255" width="9" style="51"/>
    <col min="256" max="280" width="3.75" style="51" customWidth="1"/>
    <col min="281" max="511" width="9" style="51"/>
    <col min="512" max="536" width="3.75" style="51" customWidth="1"/>
    <col min="537" max="767" width="9" style="51"/>
    <col min="768" max="792" width="3.75" style="51" customWidth="1"/>
    <col min="793" max="1023" width="9" style="51"/>
    <col min="1024" max="1048" width="3.75" style="51" customWidth="1"/>
    <col min="1049" max="1279" width="9" style="51"/>
    <col min="1280" max="1304" width="3.75" style="51" customWidth="1"/>
    <col min="1305" max="1535" width="9" style="51"/>
    <col min="1536" max="1560" width="3.75" style="51" customWidth="1"/>
    <col min="1561" max="1791" width="9" style="51"/>
    <col min="1792" max="1816" width="3.75" style="51" customWidth="1"/>
    <col min="1817" max="2047" width="9" style="51"/>
    <col min="2048" max="2072" width="3.75" style="51" customWidth="1"/>
    <col min="2073" max="2303" width="9" style="51"/>
    <col min="2304" max="2328" width="3.75" style="51" customWidth="1"/>
    <col min="2329" max="2559" width="9" style="51"/>
    <col min="2560" max="2584" width="3.75" style="51" customWidth="1"/>
    <col min="2585" max="2815" width="9" style="51"/>
    <col min="2816" max="2840" width="3.75" style="51" customWidth="1"/>
    <col min="2841" max="3071" width="9" style="51"/>
    <col min="3072" max="3096" width="3.75" style="51" customWidth="1"/>
    <col min="3097" max="3327" width="9" style="51"/>
    <col min="3328" max="3352" width="3.75" style="51" customWidth="1"/>
    <col min="3353" max="3583" width="9" style="51"/>
    <col min="3584" max="3608" width="3.75" style="51" customWidth="1"/>
    <col min="3609" max="3839" width="9" style="51"/>
    <col min="3840" max="3864" width="3.75" style="51" customWidth="1"/>
    <col min="3865" max="4095" width="9" style="51"/>
    <col min="4096" max="4120" width="3.75" style="51" customWidth="1"/>
    <col min="4121" max="4351" width="9" style="51"/>
    <col min="4352" max="4376" width="3.75" style="51" customWidth="1"/>
    <col min="4377" max="4607" width="9" style="51"/>
    <col min="4608" max="4632" width="3.75" style="51" customWidth="1"/>
    <col min="4633" max="4863" width="9" style="51"/>
    <col min="4864" max="4888" width="3.75" style="51" customWidth="1"/>
    <col min="4889" max="5119" width="9" style="51"/>
    <col min="5120" max="5144" width="3.75" style="51" customWidth="1"/>
    <col min="5145" max="5375" width="9" style="51"/>
    <col min="5376" max="5400" width="3.75" style="51" customWidth="1"/>
    <col min="5401" max="5631" width="9" style="51"/>
    <col min="5632" max="5656" width="3.75" style="51" customWidth="1"/>
    <col min="5657" max="5887" width="9" style="51"/>
    <col min="5888" max="5912" width="3.75" style="51" customWidth="1"/>
    <col min="5913" max="6143" width="9" style="51"/>
    <col min="6144" max="6168" width="3.75" style="51" customWidth="1"/>
    <col min="6169" max="6399" width="9" style="51"/>
    <col min="6400" max="6424" width="3.75" style="51" customWidth="1"/>
    <col min="6425" max="6655" width="9" style="51"/>
    <col min="6656" max="6680" width="3.75" style="51" customWidth="1"/>
    <col min="6681" max="6911" width="9" style="51"/>
    <col min="6912" max="6936" width="3.75" style="51" customWidth="1"/>
    <col min="6937" max="7167" width="9" style="51"/>
    <col min="7168" max="7192" width="3.75" style="51" customWidth="1"/>
    <col min="7193" max="7423" width="9" style="51"/>
    <col min="7424" max="7448" width="3.75" style="51" customWidth="1"/>
    <col min="7449" max="7679" width="9" style="51"/>
    <col min="7680" max="7704" width="3.75" style="51" customWidth="1"/>
    <col min="7705" max="7935" width="9" style="51"/>
    <col min="7936" max="7960" width="3.75" style="51" customWidth="1"/>
    <col min="7961" max="8191" width="9" style="51"/>
    <col min="8192" max="8216" width="3.75" style="51" customWidth="1"/>
    <col min="8217" max="8447" width="9" style="51"/>
    <col min="8448" max="8472" width="3.75" style="51" customWidth="1"/>
    <col min="8473" max="8703" width="9" style="51"/>
    <col min="8704" max="8728" width="3.75" style="51" customWidth="1"/>
    <col min="8729" max="8959" width="9" style="51"/>
    <col min="8960" max="8984" width="3.75" style="51" customWidth="1"/>
    <col min="8985" max="9215" width="9" style="51"/>
    <col min="9216" max="9240" width="3.75" style="51" customWidth="1"/>
    <col min="9241" max="9471" width="9" style="51"/>
    <col min="9472" max="9496" width="3.75" style="51" customWidth="1"/>
    <col min="9497" max="9727" width="9" style="51"/>
    <col min="9728" max="9752" width="3.75" style="51" customWidth="1"/>
    <col min="9753" max="9983" width="9" style="51"/>
    <col min="9984" max="10008" width="3.75" style="51" customWidth="1"/>
    <col min="10009" max="10239" width="9" style="51"/>
    <col min="10240" max="10264" width="3.75" style="51" customWidth="1"/>
    <col min="10265" max="10495" width="9" style="51"/>
    <col min="10496" max="10520" width="3.75" style="51" customWidth="1"/>
    <col min="10521" max="10751" width="9" style="51"/>
    <col min="10752" max="10776" width="3.75" style="51" customWidth="1"/>
    <col min="10777" max="11007" width="9" style="51"/>
    <col min="11008" max="11032" width="3.75" style="51" customWidth="1"/>
    <col min="11033" max="11263" width="9" style="51"/>
    <col min="11264" max="11288" width="3.75" style="51" customWidth="1"/>
    <col min="11289" max="11519" width="9" style="51"/>
    <col min="11520" max="11544" width="3.75" style="51" customWidth="1"/>
    <col min="11545" max="11775" width="9" style="51"/>
    <col min="11776" max="11800" width="3.75" style="51" customWidth="1"/>
    <col min="11801" max="12031" width="9" style="51"/>
    <col min="12032" max="12056" width="3.75" style="51" customWidth="1"/>
    <col min="12057" max="12287" width="9" style="51"/>
    <col min="12288" max="12312" width="3.75" style="51" customWidth="1"/>
    <col min="12313" max="12543" width="9" style="51"/>
    <col min="12544" max="12568" width="3.75" style="51" customWidth="1"/>
    <col min="12569" max="12799" width="9" style="51"/>
    <col min="12800" max="12824" width="3.75" style="51" customWidth="1"/>
    <col min="12825" max="13055" width="9" style="51"/>
    <col min="13056" max="13080" width="3.75" style="51" customWidth="1"/>
    <col min="13081" max="13311" width="9" style="51"/>
    <col min="13312" max="13336" width="3.75" style="51" customWidth="1"/>
    <col min="13337" max="13567" width="9" style="51"/>
    <col min="13568" max="13592" width="3.75" style="51" customWidth="1"/>
    <col min="13593" max="13823" width="9" style="51"/>
    <col min="13824" max="13848" width="3.75" style="51" customWidth="1"/>
    <col min="13849" max="14079" width="9" style="51"/>
    <col min="14080" max="14104" width="3.75" style="51" customWidth="1"/>
    <col min="14105" max="14335" width="9" style="51"/>
    <col min="14336" max="14360" width="3.75" style="51" customWidth="1"/>
    <col min="14361" max="14591" width="9" style="51"/>
    <col min="14592" max="14616" width="3.75" style="51" customWidth="1"/>
    <col min="14617" max="14847" width="9" style="51"/>
    <col min="14848" max="14872" width="3.75" style="51" customWidth="1"/>
    <col min="14873" max="15103" width="9" style="51"/>
    <col min="15104" max="15128" width="3.75" style="51" customWidth="1"/>
    <col min="15129" max="15359" width="9" style="51"/>
    <col min="15360" max="15384" width="3.75" style="51" customWidth="1"/>
    <col min="15385" max="15615" width="9" style="51"/>
    <col min="15616" max="15640" width="3.75" style="51" customWidth="1"/>
    <col min="15641" max="15871" width="9" style="51"/>
    <col min="15872" max="15896" width="3.75" style="51" customWidth="1"/>
    <col min="15897" max="16127" width="9" style="51"/>
    <col min="16128" max="16152" width="3.75" style="51" customWidth="1"/>
    <col min="16153" max="16384" width="9" style="51"/>
  </cols>
  <sheetData>
    <row r="2" spans="2:29" ht="17.25" customHeight="1" x14ac:dyDescent="0.15">
      <c r="B2" s="307" t="s">
        <v>258</v>
      </c>
      <c r="C2" s="308"/>
      <c r="D2" s="309"/>
      <c r="E2" s="309"/>
      <c r="F2" s="309"/>
      <c r="G2" s="309"/>
      <c r="H2" s="309"/>
      <c r="I2" s="309"/>
      <c r="J2" s="309"/>
      <c r="K2" s="309"/>
      <c r="L2" s="309"/>
      <c r="M2" s="309"/>
      <c r="N2" s="309"/>
      <c r="O2" s="309"/>
      <c r="P2" s="309"/>
      <c r="Q2" s="309"/>
      <c r="R2" s="309"/>
      <c r="S2" s="309"/>
      <c r="T2" s="309"/>
      <c r="U2" s="309"/>
      <c r="V2" s="309"/>
      <c r="W2" s="309"/>
      <c r="X2" s="308"/>
      <c r="Y2" s="310"/>
      <c r="AA2" s="52"/>
    </row>
    <row r="3" spans="2:29" ht="22.5" customHeight="1" x14ac:dyDescent="0.15">
      <c r="B3" s="311"/>
      <c r="C3" s="305"/>
      <c r="D3" s="301"/>
      <c r="E3" s="305"/>
      <c r="F3" s="305"/>
      <c r="G3" s="305"/>
      <c r="H3" s="305"/>
      <c r="I3" s="305"/>
      <c r="J3" s="305"/>
      <c r="K3" s="305"/>
      <c r="L3" s="305"/>
      <c r="M3" s="305"/>
      <c r="N3" s="305"/>
      <c r="O3" s="305"/>
      <c r="P3" s="305"/>
      <c r="Q3" s="305"/>
      <c r="R3" s="717" t="str">
        <f>○!B2&amp;"　　　年　　　月　　　日"</f>
        <v>令和　　　年　　　月　　　日</v>
      </c>
      <c r="S3" s="717"/>
      <c r="T3" s="717"/>
      <c r="U3" s="717"/>
      <c r="V3" s="717"/>
      <c r="W3" s="717"/>
      <c r="X3" s="717"/>
      <c r="Y3" s="312"/>
      <c r="Z3" s="718"/>
      <c r="AA3" s="718"/>
      <c r="AB3" s="718"/>
      <c r="AC3" s="718"/>
    </row>
    <row r="4" spans="2:29" ht="13.5" customHeight="1" x14ac:dyDescent="0.15">
      <c r="B4" s="311"/>
      <c r="C4" s="305"/>
      <c r="D4" s="301"/>
      <c r="E4" s="305"/>
      <c r="F4" s="305"/>
      <c r="G4" s="305"/>
      <c r="H4" s="305"/>
      <c r="I4" s="305"/>
      <c r="J4" s="305"/>
      <c r="K4" s="305"/>
      <c r="L4" s="305"/>
      <c r="M4" s="305"/>
      <c r="N4" s="305"/>
      <c r="O4" s="305"/>
      <c r="P4" s="305"/>
      <c r="Q4" s="305"/>
      <c r="R4" s="305"/>
      <c r="S4" s="305"/>
      <c r="T4" s="305"/>
      <c r="U4" s="305"/>
      <c r="V4" s="305"/>
      <c r="W4" s="305"/>
      <c r="X4" s="305"/>
      <c r="Y4" s="312"/>
      <c r="Z4" s="718"/>
      <c r="AA4" s="718"/>
      <c r="AB4" s="718"/>
      <c r="AC4" s="718"/>
    </row>
    <row r="5" spans="2:29" ht="22.5" customHeight="1" x14ac:dyDescent="0.15">
      <c r="B5" s="53"/>
      <c r="C5" s="54"/>
      <c r="D5" s="719" t="s">
        <v>51</v>
      </c>
      <c r="E5" s="720"/>
      <c r="F5" s="720"/>
      <c r="G5" s="720"/>
      <c r="H5" s="720"/>
      <c r="I5" s="720"/>
      <c r="J5" s="720"/>
      <c r="K5" s="720"/>
      <c r="L5" s="720"/>
      <c r="M5" s="720"/>
      <c r="N5" s="720"/>
      <c r="O5" s="720"/>
      <c r="P5" s="720"/>
      <c r="Q5" s="720"/>
      <c r="R5" s="720"/>
      <c r="S5" s="720"/>
      <c r="T5" s="720"/>
      <c r="U5" s="720"/>
      <c r="V5" s="720"/>
      <c r="W5" s="720"/>
      <c r="X5" s="54"/>
      <c r="Y5" s="56"/>
    </row>
    <row r="6" spans="2:29" ht="22.5" customHeight="1" x14ac:dyDescent="0.15">
      <c r="B6" s="58"/>
      <c r="C6" s="61"/>
      <c r="D6" s="720"/>
      <c r="E6" s="720"/>
      <c r="F6" s="720"/>
      <c r="G6" s="720"/>
      <c r="H6" s="720"/>
      <c r="I6" s="720"/>
      <c r="J6" s="720"/>
      <c r="K6" s="720"/>
      <c r="L6" s="720"/>
      <c r="M6" s="720"/>
      <c r="N6" s="720"/>
      <c r="O6" s="720"/>
      <c r="P6" s="720"/>
      <c r="Q6" s="720"/>
      <c r="R6" s="720"/>
      <c r="S6" s="720"/>
      <c r="T6" s="720"/>
      <c r="U6" s="720"/>
      <c r="V6" s="720"/>
      <c r="W6" s="720"/>
      <c r="X6" s="55"/>
      <c r="Y6" s="59"/>
    </row>
    <row r="7" spans="2:29" ht="13.5" customHeight="1" x14ac:dyDescent="0.15">
      <c r="B7" s="311"/>
      <c r="C7" s="305"/>
      <c r="D7" s="301"/>
      <c r="E7" s="305"/>
      <c r="F7" s="305"/>
      <c r="G7" s="305"/>
      <c r="H7" s="305"/>
      <c r="I7" s="305"/>
      <c r="J7" s="305"/>
      <c r="K7" s="305"/>
      <c r="L7" s="305"/>
      <c r="M7" s="305"/>
      <c r="N7" s="305"/>
      <c r="O7" s="305"/>
      <c r="P7" s="305"/>
      <c r="Q7" s="305"/>
      <c r="R7" s="305"/>
      <c r="S7" s="305"/>
      <c r="T7" s="305"/>
      <c r="U7" s="305"/>
      <c r="V7" s="305"/>
      <c r="W7" s="305"/>
      <c r="X7" s="305"/>
      <c r="Y7" s="313"/>
    </row>
    <row r="8" spans="2:29" ht="22.5" customHeight="1" x14ac:dyDescent="0.15">
      <c r="B8" s="311"/>
      <c r="C8" s="721" t="str">
        <f>"延岡市長　"&amp;IF(○!$AG$2="","                   ",○!$AG$2)&amp;"　様"</f>
        <v>延岡市長　読谷山　洋司　様</v>
      </c>
      <c r="D8" s="721"/>
      <c r="E8" s="721"/>
      <c r="F8" s="721"/>
      <c r="G8" s="721"/>
      <c r="H8" s="721"/>
      <c r="I8" s="721"/>
      <c r="J8" s="721"/>
      <c r="K8" s="721"/>
      <c r="L8" s="305"/>
      <c r="M8" s="305"/>
      <c r="N8" s="305"/>
      <c r="O8" s="305"/>
      <c r="P8" s="305"/>
      <c r="Q8" s="305"/>
      <c r="R8" s="305"/>
      <c r="S8" s="305"/>
      <c r="T8" s="305"/>
      <c r="U8" s="305"/>
      <c r="V8" s="305"/>
      <c r="W8" s="305"/>
      <c r="X8" s="305"/>
      <c r="Y8" s="313"/>
    </row>
    <row r="9" spans="2:29" ht="15.75" customHeight="1" x14ac:dyDescent="0.15">
      <c r="B9" s="311"/>
      <c r="C9" s="314"/>
      <c r="D9" s="301"/>
      <c r="E9" s="314"/>
      <c r="F9" s="314"/>
      <c r="G9" s="314"/>
      <c r="H9" s="314"/>
      <c r="I9" s="314"/>
      <c r="J9" s="305"/>
      <c r="K9" s="305"/>
      <c r="L9" s="305"/>
      <c r="M9" s="305"/>
      <c r="N9" s="305"/>
      <c r="O9" s="305"/>
      <c r="P9" s="305"/>
      <c r="Q9" s="305"/>
      <c r="R9" s="305"/>
      <c r="S9" s="314"/>
      <c r="T9" s="305"/>
      <c r="U9" s="314"/>
      <c r="V9" s="314"/>
      <c r="W9" s="314"/>
      <c r="X9" s="314"/>
      <c r="Y9" s="312"/>
    </row>
    <row r="10" spans="2:29" ht="22.5" customHeight="1" x14ac:dyDescent="0.15">
      <c r="B10" s="311"/>
      <c r="C10" s="305"/>
      <c r="D10" s="301"/>
      <c r="E10" s="305"/>
      <c r="F10" s="305"/>
      <c r="G10" s="305"/>
      <c r="H10" s="305"/>
      <c r="I10" s="305"/>
      <c r="J10" s="305"/>
      <c r="K10" s="305"/>
      <c r="L10" s="305"/>
      <c r="M10" s="305"/>
      <c r="N10" s="305"/>
      <c r="O10" s="722" t="s">
        <v>4</v>
      </c>
      <c r="P10" s="722"/>
      <c r="Q10" s="674" t="str">
        <f>IF(○!I4="","",○!I4)</f>
        <v/>
      </c>
      <c r="R10" s="674"/>
      <c r="S10" s="674"/>
      <c r="T10" s="674"/>
      <c r="U10" s="674"/>
      <c r="V10" s="674"/>
      <c r="W10" s="674"/>
      <c r="X10" s="674"/>
      <c r="Y10" s="312"/>
      <c r="Z10" s="718"/>
      <c r="AA10" s="718"/>
      <c r="AB10" s="718"/>
      <c r="AC10" s="718"/>
    </row>
    <row r="11" spans="2:29" ht="22.5" customHeight="1" x14ac:dyDescent="0.15">
      <c r="B11" s="311"/>
      <c r="C11" s="305"/>
      <c r="D11" s="301"/>
      <c r="E11" s="305"/>
      <c r="F11" s="305"/>
      <c r="G11" s="305"/>
      <c r="H11" s="305"/>
      <c r="I11" s="305"/>
      <c r="J11" s="305"/>
      <c r="K11" s="305"/>
      <c r="L11" s="305"/>
      <c r="M11" s="305"/>
      <c r="N11" s="305"/>
      <c r="O11" s="722" t="s">
        <v>5</v>
      </c>
      <c r="P11" s="722"/>
      <c r="Q11" s="723" t="str">
        <f>IF(○!$I$5="","",○!$I$5)&amp;IF(○!$I$6="",""," 
"&amp;○!$I$6&amp;" "&amp;○!$S$6)</f>
        <v/>
      </c>
      <c r="R11" s="723"/>
      <c r="S11" s="723"/>
      <c r="T11" s="723"/>
      <c r="U11" s="723"/>
      <c r="V11" s="723"/>
      <c r="W11" s="723"/>
      <c r="X11" s="723"/>
      <c r="Y11" s="313"/>
      <c r="Z11" s="718"/>
      <c r="AA11" s="718"/>
      <c r="AB11" s="718"/>
      <c r="AC11" s="718"/>
    </row>
    <row r="12" spans="2:29" ht="22.5" customHeight="1" x14ac:dyDescent="0.15">
      <c r="B12" s="311"/>
      <c r="C12" s="305"/>
      <c r="D12" s="301"/>
      <c r="E12" s="305"/>
      <c r="F12" s="305"/>
      <c r="G12" s="305"/>
      <c r="H12" s="305"/>
      <c r="I12" s="305"/>
      <c r="J12" s="305"/>
      <c r="K12" s="305"/>
      <c r="L12" s="305"/>
      <c r="M12" s="305"/>
      <c r="N12" s="305"/>
      <c r="O12" s="722"/>
      <c r="P12" s="722"/>
      <c r="Q12" s="723"/>
      <c r="R12" s="723"/>
      <c r="S12" s="723"/>
      <c r="T12" s="723"/>
      <c r="U12" s="723"/>
      <c r="V12" s="723"/>
      <c r="W12" s="723"/>
      <c r="X12" s="723"/>
      <c r="Y12" s="313"/>
    </row>
    <row r="13" spans="2:29" ht="15.75" customHeight="1" x14ac:dyDescent="0.15">
      <c r="B13" s="311"/>
      <c r="C13" s="305"/>
      <c r="D13" s="301"/>
      <c r="E13" s="305"/>
      <c r="F13" s="305"/>
      <c r="G13" s="305"/>
      <c r="H13" s="305"/>
      <c r="I13" s="305"/>
      <c r="J13" s="305"/>
      <c r="K13" s="305"/>
      <c r="L13" s="305"/>
      <c r="M13" s="305"/>
      <c r="N13" s="305"/>
      <c r="O13" s="305"/>
      <c r="P13" s="305"/>
      <c r="Q13" s="305"/>
      <c r="R13" s="305"/>
      <c r="S13" s="305"/>
      <c r="T13" s="305"/>
      <c r="U13" s="305"/>
      <c r="V13" s="305"/>
      <c r="W13" s="305"/>
      <c r="X13" s="305"/>
      <c r="Y13" s="313"/>
    </row>
    <row r="14" spans="2:29" ht="22.5" customHeight="1" x14ac:dyDescent="0.15">
      <c r="B14" s="315"/>
      <c r="C14" s="732" t="str">
        <f>"　"&amp;○!D37&amp;"付け延林第 "&amp;DBCS(○!T37)&amp;" 号"&amp;"で補助金等の交付の決定を受けた"&amp;○!B2&amp;IF(○!D2=1,"元",○!D2)&amp;"年度 "&amp;○!H2&amp;"について、延岡市補助金等の交付に関する規則第15条の規定に基づいて補助金等の交付を請求します。"</f>
        <v>　令和　　年　　月　　日付け延林第  号で補助金等の交付の決定を受けた令和　　年度 延岡市高性能林業機械等整備事業について、延岡市補助金等の交付に関する規則第15条の規定に基づいて補助金等の交付を請求します。</v>
      </c>
      <c r="D14" s="733"/>
      <c r="E14" s="733"/>
      <c r="F14" s="733"/>
      <c r="G14" s="733"/>
      <c r="H14" s="733"/>
      <c r="I14" s="733"/>
      <c r="J14" s="733"/>
      <c r="K14" s="733"/>
      <c r="L14" s="733"/>
      <c r="M14" s="733"/>
      <c r="N14" s="733"/>
      <c r="O14" s="733"/>
      <c r="P14" s="733"/>
      <c r="Q14" s="733"/>
      <c r="R14" s="733"/>
      <c r="S14" s="733"/>
      <c r="T14" s="733"/>
      <c r="U14" s="733"/>
      <c r="V14" s="733"/>
      <c r="W14" s="733"/>
      <c r="X14" s="733"/>
      <c r="Y14" s="312"/>
      <c r="Z14" s="718"/>
      <c r="AA14" s="718"/>
      <c r="AB14" s="718"/>
      <c r="AC14" s="718"/>
    </row>
    <row r="15" spans="2:29" ht="22.5" customHeight="1" x14ac:dyDescent="0.15">
      <c r="B15" s="316"/>
      <c r="C15" s="733"/>
      <c r="D15" s="733"/>
      <c r="E15" s="733"/>
      <c r="F15" s="733"/>
      <c r="G15" s="733"/>
      <c r="H15" s="733"/>
      <c r="I15" s="733"/>
      <c r="J15" s="733"/>
      <c r="K15" s="733"/>
      <c r="L15" s="733"/>
      <c r="M15" s="733"/>
      <c r="N15" s="733"/>
      <c r="O15" s="733"/>
      <c r="P15" s="733"/>
      <c r="Q15" s="733"/>
      <c r="R15" s="733"/>
      <c r="S15" s="733"/>
      <c r="T15" s="733"/>
      <c r="U15" s="733"/>
      <c r="V15" s="733"/>
      <c r="W15" s="733"/>
      <c r="X15" s="733"/>
      <c r="Y15" s="317"/>
      <c r="Z15" s="718"/>
      <c r="AA15" s="718"/>
      <c r="AB15" s="718"/>
      <c r="AC15" s="718"/>
    </row>
    <row r="16" spans="2:29" ht="22.5" customHeight="1" x14ac:dyDescent="0.15">
      <c r="B16" s="316"/>
      <c r="C16" s="733"/>
      <c r="D16" s="733"/>
      <c r="E16" s="733"/>
      <c r="F16" s="733"/>
      <c r="G16" s="733"/>
      <c r="H16" s="733"/>
      <c r="I16" s="733"/>
      <c r="J16" s="733"/>
      <c r="K16" s="733"/>
      <c r="L16" s="733"/>
      <c r="M16" s="733"/>
      <c r="N16" s="733"/>
      <c r="O16" s="733"/>
      <c r="P16" s="733"/>
      <c r="Q16" s="733"/>
      <c r="R16" s="733"/>
      <c r="S16" s="733"/>
      <c r="T16" s="733"/>
      <c r="U16" s="733"/>
      <c r="V16" s="733"/>
      <c r="W16" s="733"/>
      <c r="X16" s="733"/>
      <c r="Y16" s="317"/>
    </row>
    <row r="17" spans="2:27" ht="20.25" customHeight="1" x14ac:dyDescent="0.15">
      <c r="B17" s="315"/>
      <c r="C17" s="300"/>
      <c r="D17" s="301"/>
      <c r="E17" s="314"/>
      <c r="F17" s="314"/>
      <c r="G17" s="314"/>
      <c r="H17" s="314"/>
      <c r="I17" s="314"/>
      <c r="J17" s="314"/>
      <c r="K17" s="314"/>
      <c r="L17" s="314"/>
      <c r="M17" s="314"/>
      <c r="N17" s="314"/>
      <c r="O17" s="314"/>
      <c r="P17" s="314"/>
      <c r="Q17" s="314"/>
      <c r="R17" s="314"/>
      <c r="S17" s="314"/>
      <c r="T17" s="314"/>
      <c r="U17" s="314"/>
      <c r="V17" s="314"/>
      <c r="W17" s="314"/>
      <c r="X17" s="314"/>
      <c r="Y17" s="312"/>
    </row>
    <row r="18" spans="2:27" ht="20.25" customHeight="1" x14ac:dyDescent="0.15">
      <c r="B18" s="316"/>
      <c r="C18" s="727" t="s">
        <v>7</v>
      </c>
      <c r="D18" s="727"/>
      <c r="E18" s="727"/>
      <c r="F18" s="727"/>
      <c r="G18" s="727"/>
      <c r="H18" s="727"/>
      <c r="I18" s="727"/>
      <c r="J18" s="727"/>
      <c r="K18" s="727"/>
      <c r="L18" s="727"/>
      <c r="M18" s="727"/>
      <c r="N18" s="727"/>
      <c r="O18" s="727"/>
      <c r="P18" s="727"/>
      <c r="Q18" s="727"/>
      <c r="R18" s="727"/>
      <c r="S18" s="727"/>
      <c r="T18" s="727"/>
      <c r="U18" s="727"/>
      <c r="V18" s="727"/>
      <c r="W18" s="727"/>
      <c r="X18" s="727"/>
      <c r="Y18" s="317"/>
    </row>
    <row r="19" spans="2:27" ht="20.25" customHeight="1" x14ac:dyDescent="0.15">
      <c r="B19" s="315"/>
      <c r="C19" s="165"/>
      <c r="D19" s="165"/>
      <c r="E19" s="165"/>
      <c r="F19" s="165"/>
      <c r="G19" s="165"/>
      <c r="H19" s="165"/>
      <c r="I19" s="165"/>
      <c r="J19" s="165"/>
      <c r="K19" s="165"/>
      <c r="L19" s="165"/>
      <c r="M19" s="165"/>
      <c r="N19" s="165"/>
      <c r="O19" s="165"/>
      <c r="P19" s="165"/>
      <c r="Q19" s="165"/>
      <c r="R19" s="165"/>
      <c r="S19" s="165"/>
      <c r="T19" s="165"/>
      <c r="U19" s="165"/>
      <c r="V19" s="165"/>
      <c r="W19" s="165"/>
      <c r="X19" s="165"/>
      <c r="Y19" s="312"/>
    </row>
    <row r="20" spans="2:27" ht="12" customHeight="1" x14ac:dyDescent="0.15">
      <c r="B20" s="315"/>
      <c r="C20" s="314"/>
      <c r="D20" s="301"/>
      <c r="E20" s="305"/>
      <c r="F20" s="305"/>
      <c r="G20" s="305"/>
      <c r="H20" s="305"/>
      <c r="I20" s="305"/>
      <c r="J20" s="314"/>
      <c r="K20" s="314"/>
      <c r="L20" s="314"/>
      <c r="M20" s="314"/>
      <c r="N20" s="314"/>
      <c r="O20" s="314"/>
      <c r="P20" s="314"/>
      <c r="Q20" s="314"/>
      <c r="R20" s="314"/>
      <c r="S20" s="314"/>
      <c r="T20" s="314"/>
      <c r="U20" s="314"/>
      <c r="V20" s="314"/>
      <c r="W20" s="314"/>
      <c r="X20" s="314"/>
      <c r="Y20" s="312"/>
    </row>
    <row r="21" spans="2:27" ht="22.5" customHeight="1" x14ac:dyDescent="0.15">
      <c r="B21" s="315"/>
      <c r="C21" s="301">
        <v>1</v>
      </c>
      <c r="D21" s="314"/>
      <c r="E21" s="305"/>
      <c r="F21" s="314" t="s">
        <v>52</v>
      </c>
      <c r="G21" s="305"/>
      <c r="H21" s="314"/>
      <c r="I21" s="314"/>
      <c r="J21" s="722"/>
      <c r="K21" s="722"/>
      <c r="L21" s="728" t="str">
        <f>IF(○!I13=0,"",DBCS(TEXT(○!I13,"#,###")))</f>
        <v/>
      </c>
      <c r="M21" s="728"/>
      <c r="N21" s="728"/>
      <c r="O21" s="728"/>
      <c r="P21" s="728"/>
      <c r="Q21" s="728"/>
      <c r="R21" s="314" t="s">
        <v>26</v>
      </c>
      <c r="S21" s="314"/>
      <c r="T21" s="314"/>
      <c r="U21" s="314"/>
      <c r="V21" s="314"/>
      <c r="W21" s="314"/>
      <c r="X21" s="314"/>
      <c r="Y21" s="312"/>
    </row>
    <row r="22" spans="2:27" ht="12" customHeight="1" x14ac:dyDescent="0.15">
      <c r="B22" s="315"/>
      <c r="C22" s="301"/>
      <c r="D22" s="301"/>
      <c r="E22" s="301"/>
      <c r="F22" s="301"/>
      <c r="G22" s="301"/>
      <c r="H22" s="301"/>
      <c r="I22" s="301"/>
      <c r="J22" s="301"/>
      <c r="K22" s="301"/>
      <c r="L22" s="301"/>
      <c r="M22" s="301"/>
      <c r="N22" s="301"/>
      <c r="O22" s="301"/>
      <c r="P22" s="301"/>
      <c r="Q22" s="301"/>
      <c r="R22" s="301"/>
      <c r="S22" s="301"/>
      <c r="T22" s="301"/>
      <c r="U22" s="301"/>
      <c r="V22" s="301"/>
      <c r="W22" s="301"/>
      <c r="X22" s="301"/>
      <c r="Y22" s="312"/>
    </row>
    <row r="23" spans="2:27" ht="22.5" customHeight="1" x14ac:dyDescent="0.15">
      <c r="B23" s="315"/>
      <c r="C23" s="301">
        <v>2</v>
      </c>
      <c r="D23" s="301"/>
      <c r="E23" s="301"/>
      <c r="F23" s="314" t="s">
        <v>53</v>
      </c>
      <c r="G23" s="301"/>
      <c r="H23" s="301"/>
      <c r="I23" s="301"/>
      <c r="J23" s="301"/>
      <c r="K23" s="301"/>
      <c r="L23" s="300" t="str">
        <f>○!B2&amp;IF(○!D2=1,"元",○!D2)&amp;"年度 "&amp;○!H2</f>
        <v>令和　　年度 延岡市高性能林業機械等整備事業</v>
      </c>
      <c r="M23" s="301"/>
      <c r="N23" s="301"/>
      <c r="O23" s="301"/>
      <c r="P23" s="301"/>
      <c r="Q23" s="301"/>
      <c r="R23" s="301"/>
      <c r="S23" s="301"/>
      <c r="T23" s="301"/>
      <c r="U23" s="301"/>
      <c r="V23" s="301"/>
      <c r="W23" s="301"/>
      <c r="X23" s="301"/>
      <c r="Y23" s="318"/>
    </row>
    <row r="24" spans="2:27" ht="12" customHeight="1" x14ac:dyDescent="0.15">
      <c r="B24" s="315"/>
      <c r="C24" s="301"/>
      <c r="D24" s="301"/>
      <c r="E24" s="301"/>
      <c r="F24" s="301"/>
      <c r="G24" s="301"/>
      <c r="H24" s="301"/>
      <c r="I24" s="301"/>
      <c r="J24" s="301"/>
      <c r="K24" s="301"/>
      <c r="L24" s="301"/>
      <c r="M24" s="301"/>
      <c r="N24" s="301"/>
      <c r="O24" s="301"/>
      <c r="P24" s="301"/>
      <c r="Q24" s="301"/>
      <c r="R24" s="301"/>
      <c r="S24" s="301"/>
      <c r="T24" s="301"/>
      <c r="U24" s="301"/>
      <c r="V24" s="301"/>
      <c r="W24" s="301"/>
      <c r="X24" s="301"/>
      <c r="Y24" s="318"/>
    </row>
    <row r="25" spans="2:27" ht="22.5" customHeight="1" x14ac:dyDescent="0.15">
      <c r="B25" s="315"/>
      <c r="C25" s="301">
        <v>3</v>
      </c>
      <c r="D25" s="301"/>
      <c r="E25" s="301"/>
      <c r="F25" s="300" t="s">
        <v>33</v>
      </c>
      <c r="G25" s="301"/>
      <c r="H25" s="301"/>
      <c r="I25" s="301"/>
      <c r="J25" s="301"/>
      <c r="K25" s="301"/>
      <c r="L25" s="728" t="str">
        <f>IF(○!I13=0,"",DBCS(TEXT(○!I11,"#,###")))</f>
        <v/>
      </c>
      <c r="M25" s="728"/>
      <c r="N25" s="728"/>
      <c r="O25" s="728"/>
      <c r="P25" s="728"/>
      <c r="Q25" s="728"/>
      <c r="R25" s="314" t="s">
        <v>26</v>
      </c>
      <c r="S25" s="305"/>
      <c r="T25" s="301"/>
      <c r="U25" s="301"/>
      <c r="V25" s="301"/>
      <c r="W25" s="301"/>
      <c r="X25" s="301"/>
      <c r="Y25" s="318"/>
    </row>
    <row r="26" spans="2:27" ht="12" customHeight="1" x14ac:dyDescent="0.15">
      <c r="B26" s="315"/>
      <c r="C26" s="301"/>
      <c r="D26" s="301"/>
      <c r="E26" s="301"/>
      <c r="F26" s="301"/>
      <c r="G26" s="301"/>
      <c r="H26" s="301"/>
      <c r="I26" s="301"/>
      <c r="J26" s="301"/>
      <c r="K26" s="301"/>
      <c r="L26" s="301"/>
      <c r="M26" s="301"/>
      <c r="N26" s="301"/>
      <c r="O26" s="301"/>
      <c r="P26" s="301"/>
      <c r="Q26" s="301"/>
      <c r="R26" s="301"/>
      <c r="S26" s="301"/>
      <c r="T26" s="301"/>
      <c r="U26" s="301"/>
      <c r="V26" s="301"/>
      <c r="W26" s="301"/>
      <c r="X26" s="301"/>
      <c r="Y26" s="318"/>
    </row>
    <row r="27" spans="2:27" ht="22.5" customHeight="1" x14ac:dyDescent="0.15">
      <c r="B27" s="315"/>
      <c r="C27" s="301">
        <v>4</v>
      </c>
      <c r="D27" s="301"/>
      <c r="E27" s="301"/>
      <c r="F27" s="300" t="s">
        <v>54</v>
      </c>
      <c r="G27" s="301"/>
      <c r="H27" s="301"/>
      <c r="I27" s="301"/>
      <c r="J27" s="301"/>
      <c r="K27" s="301"/>
      <c r="L27" s="735" t="str">
        <f>○!D33</f>
        <v>令和　　年　　月　　日</v>
      </c>
      <c r="M27" s="735"/>
      <c r="N27" s="735"/>
      <c r="O27" s="735"/>
      <c r="P27" s="735"/>
      <c r="Q27" s="735"/>
      <c r="R27" s="735"/>
      <c r="S27" s="301"/>
      <c r="T27" s="301"/>
      <c r="U27" s="301"/>
      <c r="V27" s="301"/>
      <c r="W27" s="301"/>
      <c r="X27" s="301"/>
      <c r="Y27" s="312"/>
    </row>
    <row r="28" spans="2:27" ht="12" customHeight="1" x14ac:dyDescent="0.15">
      <c r="B28" s="315"/>
      <c r="C28" s="301"/>
      <c r="D28" s="301"/>
      <c r="E28" s="301"/>
      <c r="F28" s="301"/>
      <c r="G28" s="301"/>
      <c r="H28" s="301"/>
      <c r="I28" s="301"/>
      <c r="J28" s="301"/>
      <c r="K28" s="301"/>
      <c r="L28" s="301"/>
      <c r="M28" s="301"/>
      <c r="N28" s="301"/>
      <c r="O28" s="301"/>
      <c r="P28" s="301"/>
      <c r="Q28" s="301"/>
      <c r="R28" s="301"/>
      <c r="S28" s="301"/>
      <c r="T28" s="301"/>
      <c r="U28" s="301"/>
      <c r="V28" s="301"/>
      <c r="W28" s="301"/>
      <c r="X28" s="301"/>
      <c r="Y28" s="312"/>
    </row>
    <row r="29" spans="2:27" ht="22.5" customHeight="1" x14ac:dyDescent="0.15">
      <c r="B29" s="315"/>
      <c r="C29" s="301">
        <v>5</v>
      </c>
      <c r="D29" s="301"/>
      <c r="E29" s="301"/>
      <c r="F29" s="300" t="s">
        <v>55</v>
      </c>
      <c r="G29" s="301"/>
      <c r="H29" s="301"/>
      <c r="I29" s="301"/>
      <c r="J29" s="301"/>
      <c r="K29" s="301"/>
      <c r="L29" s="735" t="str">
        <f>○!D36</f>
        <v>令和　　年　　月　　日</v>
      </c>
      <c r="M29" s="735"/>
      <c r="N29" s="735"/>
      <c r="O29" s="735"/>
      <c r="P29" s="735"/>
      <c r="Q29" s="735"/>
      <c r="R29" s="735"/>
      <c r="S29" s="301"/>
      <c r="T29" s="301"/>
      <c r="U29" s="301"/>
      <c r="V29" s="301"/>
      <c r="W29" s="301"/>
      <c r="X29" s="301"/>
      <c r="Y29" s="312"/>
    </row>
    <row r="30" spans="2:27" ht="12" customHeight="1" x14ac:dyDescent="0.15">
      <c r="B30" s="319"/>
      <c r="C30" s="320"/>
      <c r="D30" s="320"/>
      <c r="E30" s="320"/>
      <c r="F30" s="321"/>
      <c r="G30" s="320"/>
      <c r="H30" s="320"/>
      <c r="I30" s="320"/>
      <c r="J30" s="320"/>
      <c r="K30" s="320"/>
      <c r="L30" s="320"/>
      <c r="M30" s="320"/>
      <c r="N30" s="320"/>
      <c r="O30" s="320"/>
      <c r="P30" s="320"/>
      <c r="Q30" s="320"/>
      <c r="R30" s="320"/>
      <c r="S30" s="320"/>
      <c r="T30" s="320"/>
      <c r="U30" s="320"/>
      <c r="V30" s="320"/>
      <c r="W30" s="320"/>
      <c r="X30" s="320"/>
      <c r="Y30" s="322"/>
      <c r="Z30" s="55"/>
      <c r="AA30" s="55"/>
    </row>
    <row r="31" spans="2:27" ht="22.5" customHeight="1" x14ac:dyDescent="0.15">
      <c r="B31" s="300" t="s">
        <v>56</v>
      </c>
      <c r="C31" s="301"/>
      <c r="D31" s="290"/>
      <c r="E31" s="165"/>
      <c r="F31" s="165"/>
      <c r="G31" s="301"/>
      <c r="H31" s="301"/>
      <c r="I31" s="301"/>
      <c r="J31" s="301"/>
      <c r="K31" s="301"/>
      <c r="L31" s="165"/>
      <c r="M31" s="165"/>
      <c r="N31" s="165"/>
      <c r="O31" s="165"/>
      <c r="P31" s="165"/>
      <c r="Q31" s="165"/>
      <c r="R31" s="165"/>
      <c r="S31" s="165"/>
      <c r="T31" s="165"/>
      <c r="U31" s="165"/>
      <c r="V31" s="165"/>
      <c r="W31" s="301"/>
      <c r="X31" s="301"/>
      <c r="Y31" s="301"/>
      <c r="Z31" s="55"/>
      <c r="AA31" s="55"/>
    </row>
    <row r="32" spans="2:27" ht="19.5" customHeight="1" x14ac:dyDescent="0.15">
      <c r="B32" s="710" t="s">
        <v>57</v>
      </c>
      <c r="C32" s="726"/>
      <c r="D32" s="726"/>
      <c r="E32" s="726"/>
      <c r="F32" s="711"/>
      <c r="G32" s="323"/>
      <c r="H32" s="309"/>
      <c r="I32" s="309"/>
      <c r="J32" s="309"/>
      <c r="K32" s="309"/>
      <c r="L32" s="308"/>
      <c r="M32" s="308"/>
      <c r="N32" s="308"/>
      <c r="O32" s="726" t="s">
        <v>58</v>
      </c>
      <c r="P32" s="711"/>
      <c r="Q32" s="308"/>
      <c r="R32" s="308"/>
      <c r="S32" s="308"/>
      <c r="T32" s="308"/>
      <c r="U32" s="308"/>
      <c r="V32" s="308"/>
      <c r="W32" s="309"/>
      <c r="X32" s="309"/>
      <c r="Y32" s="324"/>
      <c r="Z32" s="55"/>
      <c r="AA32" s="55"/>
    </row>
    <row r="33" spans="2:37" ht="19.5" customHeight="1" x14ac:dyDescent="0.15">
      <c r="B33" s="736"/>
      <c r="C33" s="722"/>
      <c r="D33" s="722"/>
      <c r="E33" s="722"/>
      <c r="F33" s="737"/>
      <c r="G33" s="325"/>
      <c r="H33" s="301"/>
      <c r="I33" s="301"/>
      <c r="J33" s="301"/>
      <c r="K33" s="301"/>
      <c r="L33" s="305"/>
      <c r="M33" s="305"/>
      <c r="N33" s="305"/>
      <c r="O33" s="722" t="s">
        <v>59</v>
      </c>
      <c r="P33" s="737"/>
      <c r="Q33" s="305"/>
      <c r="R33" s="305"/>
      <c r="S33" s="305"/>
      <c r="T33" s="305"/>
      <c r="U33" s="305"/>
      <c r="V33" s="305"/>
      <c r="W33" s="301"/>
      <c r="X33" s="722" t="s">
        <v>60</v>
      </c>
      <c r="Y33" s="737"/>
      <c r="Z33" s="55"/>
      <c r="AA33" s="55"/>
    </row>
    <row r="34" spans="2:37" ht="19.5" customHeight="1" x14ac:dyDescent="0.15">
      <c r="B34" s="736"/>
      <c r="C34" s="722"/>
      <c r="D34" s="722"/>
      <c r="E34" s="722"/>
      <c r="F34" s="737"/>
      <c r="G34" s="311"/>
      <c r="H34" s="305"/>
      <c r="I34" s="305"/>
      <c r="J34" s="305"/>
      <c r="K34" s="301"/>
      <c r="L34" s="305"/>
      <c r="M34" s="305"/>
      <c r="N34" s="305"/>
      <c r="O34" s="722" t="s">
        <v>61</v>
      </c>
      <c r="P34" s="737"/>
      <c r="Q34" s="305"/>
      <c r="R34" s="305"/>
      <c r="S34" s="305"/>
      <c r="T34" s="305"/>
      <c r="U34" s="305"/>
      <c r="V34" s="305"/>
      <c r="W34" s="301"/>
      <c r="X34" s="722" t="s">
        <v>62</v>
      </c>
      <c r="Y34" s="737"/>
    </row>
    <row r="35" spans="2:37" ht="19.5" customHeight="1" x14ac:dyDescent="0.15">
      <c r="B35" s="736"/>
      <c r="C35" s="722"/>
      <c r="D35" s="722"/>
      <c r="E35" s="722"/>
      <c r="F35" s="737"/>
      <c r="G35" s="311"/>
      <c r="H35" s="305"/>
      <c r="I35" s="305"/>
      <c r="J35" s="305"/>
      <c r="K35" s="301"/>
      <c r="L35" s="305"/>
      <c r="M35" s="305"/>
      <c r="N35" s="305"/>
      <c r="O35" s="722" t="s">
        <v>63</v>
      </c>
      <c r="P35" s="737"/>
      <c r="Q35" s="305"/>
      <c r="R35" s="305"/>
      <c r="S35" s="305"/>
      <c r="T35" s="305"/>
      <c r="U35" s="305"/>
      <c r="V35" s="305"/>
      <c r="W35" s="301"/>
      <c r="X35" s="722" t="s">
        <v>64</v>
      </c>
      <c r="Y35" s="737"/>
    </row>
    <row r="36" spans="2:37" ht="19.5" customHeight="1" x14ac:dyDescent="0.15">
      <c r="B36" s="734"/>
      <c r="C36" s="724"/>
      <c r="D36" s="724"/>
      <c r="E36" s="724"/>
      <c r="F36" s="725"/>
      <c r="G36" s="326"/>
      <c r="H36" s="327"/>
      <c r="I36" s="327"/>
      <c r="J36" s="327"/>
      <c r="K36" s="320"/>
      <c r="L36" s="327"/>
      <c r="M36" s="327"/>
      <c r="N36" s="327"/>
      <c r="O36" s="724" t="s">
        <v>65</v>
      </c>
      <c r="P36" s="725"/>
      <c r="Q36" s="327"/>
      <c r="R36" s="327"/>
      <c r="S36" s="327"/>
      <c r="T36" s="327"/>
      <c r="U36" s="327"/>
      <c r="V36" s="327"/>
      <c r="W36" s="320"/>
      <c r="X36" s="320"/>
      <c r="Y36" s="328"/>
    </row>
    <row r="37" spans="2:37" ht="29.25" customHeight="1" x14ac:dyDescent="0.15">
      <c r="B37" s="710" t="s">
        <v>66</v>
      </c>
      <c r="C37" s="726"/>
      <c r="D37" s="726"/>
      <c r="E37" s="726"/>
      <c r="F37" s="711"/>
      <c r="G37" s="709" t="s">
        <v>67</v>
      </c>
      <c r="H37" s="709"/>
      <c r="I37" s="709"/>
      <c r="J37" s="709"/>
      <c r="K37" s="709"/>
      <c r="L37" s="709"/>
      <c r="M37" s="709"/>
      <c r="N37" s="709"/>
      <c r="O37" s="709"/>
      <c r="P37" s="709"/>
      <c r="Q37" s="709"/>
      <c r="R37" s="709"/>
      <c r="S37" s="709"/>
      <c r="T37" s="709"/>
      <c r="U37" s="709"/>
      <c r="V37" s="709"/>
      <c r="W37" s="709"/>
      <c r="X37" s="709"/>
      <c r="Y37" s="709"/>
    </row>
    <row r="38" spans="2:37" ht="29.25" customHeight="1" x14ac:dyDescent="0.15">
      <c r="B38" s="709" t="s">
        <v>68</v>
      </c>
      <c r="C38" s="709"/>
      <c r="D38" s="709"/>
      <c r="E38" s="709"/>
      <c r="F38" s="709"/>
      <c r="G38" s="709"/>
      <c r="H38" s="709"/>
      <c r="I38" s="709"/>
      <c r="J38" s="709"/>
      <c r="K38" s="709"/>
      <c r="L38" s="709"/>
      <c r="M38" s="709"/>
      <c r="N38" s="709"/>
      <c r="O38" s="709"/>
      <c r="P38" s="709"/>
      <c r="Q38" s="709"/>
      <c r="R38" s="709"/>
      <c r="S38" s="709"/>
      <c r="T38" s="709"/>
      <c r="U38" s="709"/>
      <c r="V38" s="709"/>
      <c r="W38" s="709"/>
      <c r="X38" s="709"/>
      <c r="Y38" s="709"/>
    </row>
    <row r="39" spans="2:37" ht="29.25" customHeight="1" x14ac:dyDescent="0.15">
      <c r="B39" s="709" t="s">
        <v>69</v>
      </c>
      <c r="C39" s="709"/>
      <c r="D39" s="709"/>
      <c r="E39" s="709"/>
      <c r="F39" s="709"/>
      <c r="G39" s="709"/>
      <c r="H39" s="709"/>
      <c r="I39" s="709"/>
      <c r="J39" s="709"/>
      <c r="K39" s="709"/>
      <c r="L39" s="709"/>
      <c r="M39" s="709"/>
      <c r="N39" s="709"/>
      <c r="O39" s="709"/>
      <c r="P39" s="709"/>
      <c r="Q39" s="709"/>
      <c r="R39" s="709"/>
      <c r="S39" s="709"/>
      <c r="T39" s="709"/>
      <c r="U39" s="709"/>
      <c r="V39" s="709"/>
      <c r="W39" s="709"/>
      <c r="X39" s="709"/>
      <c r="Y39" s="709"/>
    </row>
    <row r="40" spans="2:37" ht="29.25" customHeight="1" x14ac:dyDescent="0.15">
      <c r="B40" s="734" t="s">
        <v>70</v>
      </c>
      <c r="C40" s="724"/>
      <c r="D40" s="724"/>
      <c r="E40" s="724"/>
      <c r="F40" s="725"/>
      <c r="G40" s="709"/>
      <c r="H40" s="709"/>
      <c r="I40" s="709"/>
      <c r="J40" s="709"/>
      <c r="K40" s="709"/>
      <c r="L40" s="709"/>
      <c r="M40" s="709"/>
      <c r="N40" s="709"/>
      <c r="O40" s="709"/>
      <c r="P40" s="709"/>
      <c r="Q40" s="709"/>
      <c r="R40" s="709"/>
      <c r="S40" s="709"/>
      <c r="T40" s="709"/>
      <c r="U40" s="709"/>
      <c r="V40" s="709"/>
      <c r="W40" s="709"/>
      <c r="X40" s="709"/>
      <c r="Y40" s="709"/>
    </row>
    <row r="41" spans="2:37" ht="22.5" customHeight="1" x14ac:dyDescent="0.15">
      <c r="B41" s="165" t="s">
        <v>71</v>
      </c>
      <c r="C41" s="165"/>
      <c r="D41" s="290"/>
      <c r="E41" s="165"/>
      <c r="F41" s="165"/>
      <c r="G41" s="165"/>
      <c r="H41" s="165"/>
      <c r="I41" s="165"/>
      <c r="J41" s="165"/>
      <c r="K41" s="165"/>
      <c r="L41" s="165"/>
      <c r="M41" s="165"/>
      <c r="N41" s="165"/>
      <c r="O41" s="165"/>
      <c r="P41" s="165"/>
      <c r="Q41" s="165"/>
      <c r="R41" s="165"/>
      <c r="S41" s="165"/>
      <c r="T41" s="165"/>
      <c r="U41" s="165"/>
      <c r="V41" s="165"/>
      <c r="W41" s="165"/>
      <c r="X41" s="165"/>
      <c r="Y41" s="165"/>
    </row>
    <row r="42" spans="2:37" ht="22.5" customHeight="1" x14ac:dyDescent="0.15"/>
    <row r="43" spans="2:37" ht="22.5" customHeight="1" x14ac:dyDescent="0.15"/>
    <row r="44" spans="2:37" ht="22.5" customHeight="1" x14ac:dyDescent="0.15">
      <c r="AG44" s="729"/>
      <c r="AH44" s="729"/>
      <c r="AI44" s="729"/>
      <c r="AJ44" s="729"/>
      <c r="AK44" s="729"/>
    </row>
    <row r="45" spans="2:37" ht="22.5" customHeight="1" x14ac:dyDescent="0.15"/>
    <row r="49" spans="12:22" ht="20.100000000000001" customHeight="1" x14ac:dyDescent="0.15">
      <c r="L49" s="730"/>
      <c r="M49" s="730"/>
      <c r="N49" s="730"/>
      <c r="O49" s="730"/>
      <c r="P49" s="61"/>
      <c r="Q49" s="55"/>
      <c r="R49" s="55"/>
      <c r="S49" s="55"/>
      <c r="T49" s="55"/>
      <c r="U49" s="55"/>
      <c r="V49" s="55"/>
    </row>
    <row r="50" spans="12:22" ht="20.100000000000001" customHeight="1" x14ac:dyDescent="0.15">
      <c r="L50" s="57"/>
      <c r="M50" s="57"/>
      <c r="N50" s="57"/>
      <c r="O50" s="57"/>
      <c r="P50" s="57"/>
      <c r="Q50" s="57"/>
      <c r="R50" s="57"/>
      <c r="S50" s="57"/>
      <c r="T50" s="57"/>
      <c r="U50" s="55"/>
      <c r="V50" s="55"/>
    </row>
    <row r="51" spans="12:22" ht="20.100000000000001" customHeight="1" x14ac:dyDescent="0.15">
      <c r="L51" s="57"/>
      <c r="M51" s="57"/>
      <c r="N51" s="57"/>
      <c r="O51" s="57"/>
      <c r="P51" s="57"/>
      <c r="Q51" s="57"/>
      <c r="R51" s="731"/>
      <c r="S51" s="731"/>
      <c r="T51" s="731"/>
      <c r="U51" s="731"/>
      <c r="V51" s="731"/>
    </row>
    <row r="52" spans="12:22" ht="20.100000000000001" customHeight="1" x14ac:dyDescent="0.15">
      <c r="L52" s="57"/>
      <c r="M52" s="57"/>
      <c r="N52" s="57"/>
      <c r="O52" s="57"/>
      <c r="P52" s="57"/>
      <c r="Q52" s="57"/>
      <c r="R52" s="57"/>
      <c r="S52" s="57"/>
      <c r="T52" s="57"/>
      <c r="U52" s="55"/>
      <c r="V52" s="55"/>
    </row>
    <row r="53" spans="12:22" ht="20.100000000000001" customHeight="1" x14ac:dyDescent="0.15">
      <c r="L53" s="57"/>
      <c r="M53" s="57"/>
      <c r="N53" s="57"/>
      <c r="O53" s="57"/>
      <c r="P53" s="57"/>
      <c r="Q53" s="57"/>
      <c r="R53" s="57"/>
      <c r="S53" s="57"/>
      <c r="T53" s="57"/>
      <c r="U53" s="55"/>
      <c r="V53" s="55"/>
    </row>
    <row r="54" spans="12:22" ht="20.100000000000001" customHeight="1" x14ac:dyDescent="0.15">
      <c r="L54" s="57"/>
      <c r="M54" s="57"/>
      <c r="N54" s="57"/>
      <c r="O54" s="57"/>
      <c r="P54" s="57"/>
      <c r="Q54" s="57"/>
      <c r="R54" s="57"/>
      <c r="S54" s="57"/>
      <c r="T54" s="57"/>
      <c r="U54" s="55"/>
      <c r="V54" s="55"/>
    </row>
  </sheetData>
  <mergeCells count="37">
    <mergeCell ref="L49:O49"/>
    <mergeCell ref="R51:V51"/>
    <mergeCell ref="G37:Y37"/>
    <mergeCell ref="C14:X16"/>
    <mergeCell ref="B40:F40"/>
    <mergeCell ref="G40:Y40"/>
    <mergeCell ref="L27:R27"/>
    <mergeCell ref="L29:R29"/>
    <mergeCell ref="B32:F36"/>
    <mergeCell ref="O32:P32"/>
    <mergeCell ref="O33:P33"/>
    <mergeCell ref="X33:Y33"/>
    <mergeCell ref="O34:P34"/>
    <mergeCell ref="X34:Y34"/>
    <mergeCell ref="O35:P35"/>
    <mergeCell ref="X35:Y35"/>
    <mergeCell ref="AG44:AK44"/>
    <mergeCell ref="B38:F38"/>
    <mergeCell ref="G38:Y38"/>
    <mergeCell ref="B39:F39"/>
    <mergeCell ref="G39:Y39"/>
    <mergeCell ref="O36:P36"/>
    <mergeCell ref="B37:F37"/>
    <mergeCell ref="Z14:AC15"/>
    <mergeCell ref="C18:X18"/>
    <mergeCell ref="J21:K21"/>
    <mergeCell ref="L21:Q21"/>
    <mergeCell ref="L25:Q25"/>
    <mergeCell ref="R3:X3"/>
    <mergeCell ref="Z3:AC4"/>
    <mergeCell ref="D5:W6"/>
    <mergeCell ref="C8:K8"/>
    <mergeCell ref="O10:P10"/>
    <mergeCell ref="Z10:AC11"/>
    <mergeCell ref="O11:P12"/>
    <mergeCell ref="Q10:X10"/>
    <mergeCell ref="Q11:X12"/>
  </mergeCells>
  <phoneticPr fontId="1"/>
  <printOptions horizontalCentered="1"/>
  <pageMargins left="0.63" right="0.55000000000000004" top="0.6" bottom="0.78740157480314965" header="0.51181102362204722" footer="0.51181102362204722"/>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B2:P57"/>
  <sheetViews>
    <sheetView tabSelected="1" view="pageBreakPreview" topLeftCell="A28" zoomScale="115" zoomScaleNormal="100" zoomScaleSheetLayoutView="115" workbookViewId="0">
      <selection activeCell="H59" sqref="H59"/>
    </sheetView>
  </sheetViews>
  <sheetFormatPr defaultRowHeight="13.5" x14ac:dyDescent="0.15"/>
  <cols>
    <col min="1" max="2" width="2.375" style="155" customWidth="1"/>
    <col min="3" max="11" width="9" style="155"/>
    <col min="12" max="12" width="2.375" style="155" customWidth="1"/>
    <col min="13" max="16384" width="9" style="155"/>
  </cols>
  <sheetData>
    <row r="2" spans="2:16" x14ac:dyDescent="0.15">
      <c r="B2" s="118" t="s">
        <v>321</v>
      </c>
    </row>
    <row r="4" spans="2:16" x14ac:dyDescent="0.15">
      <c r="I4" s="739" t="str">
        <f>○!B2&amp;"　　　年　　　月　　　日"</f>
        <v>令和　　　年　　　月　　　日</v>
      </c>
      <c r="J4" s="739"/>
      <c r="K4" s="739"/>
    </row>
    <row r="6" spans="2:16" x14ac:dyDescent="0.15">
      <c r="C6" s="387" t="s">
        <v>280</v>
      </c>
      <c r="D6" s="387"/>
      <c r="E6" s="387"/>
      <c r="F6" s="387"/>
      <c r="G6" s="387"/>
      <c r="H6" s="387"/>
      <c r="I6" s="387"/>
      <c r="J6" s="387"/>
      <c r="K6" s="387"/>
    </row>
    <row r="7" spans="2:16" x14ac:dyDescent="0.15">
      <c r="C7" s="387"/>
      <c r="D7" s="387"/>
      <c r="E7" s="387"/>
      <c r="F7" s="387"/>
      <c r="G7" s="387"/>
      <c r="H7" s="387"/>
      <c r="I7" s="387"/>
      <c r="J7" s="387"/>
      <c r="K7" s="387"/>
    </row>
    <row r="8" spans="2:16" x14ac:dyDescent="0.15">
      <c r="H8" s="388" t="s">
        <v>4</v>
      </c>
      <c r="I8" s="740" t="str">
        <f>IF(○!I4="","",○!I4)</f>
        <v/>
      </c>
      <c r="J8" s="740"/>
      <c r="K8" s="740"/>
      <c r="L8" s="235"/>
      <c r="M8" s="235"/>
      <c r="N8" s="235"/>
      <c r="O8" s="235"/>
      <c r="P8" s="235"/>
    </row>
    <row r="9" spans="2:16" ht="13.5" customHeight="1" x14ac:dyDescent="0.15">
      <c r="H9" s="722" t="s">
        <v>5</v>
      </c>
      <c r="I9" s="723" t="str">
        <f>IF(○!$I$5="","",○!$I$5)&amp;IF(○!$I$6="",""," 
"&amp;○!$I$6&amp;" "&amp;○!$S$6)</f>
        <v/>
      </c>
      <c r="J9" s="723"/>
      <c r="K9" s="723"/>
      <c r="L9" s="389"/>
      <c r="M9" s="389"/>
      <c r="N9" s="389"/>
      <c r="O9" s="389"/>
      <c r="P9" s="389"/>
    </row>
    <row r="10" spans="2:16" x14ac:dyDescent="0.15">
      <c r="H10" s="722"/>
      <c r="I10" s="723"/>
      <c r="J10" s="723"/>
      <c r="K10" s="723"/>
      <c r="L10" s="389"/>
      <c r="M10" s="389"/>
      <c r="N10" s="389"/>
      <c r="O10" s="389"/>
      <c r="P10" s="389"/>
    </row>
    <row r="11" spans="2:16" x14ac:dyDescent="0.15">
      <c r="H11" s="388"/>
      <c r="I11" s="389"/>
      <c r="J11" s="389"/>
      <c r="K11" s="389"/>
      <c r="L11" s="389"/>
      <c r="M11" s="389"/>
      <c r="N11" s="389"/>
      <c r="O11" s="389"/>
      <c r="P11" s="389"/>
    </row>
    <row r="14" spans="2:16" ht="13.5" customHeight="1" x14ac:dyDescent="0.15">
      <c r="D14" s="741" t="str">
        <f>○!H2&amp;" 経過報告書"</f>
        <v>延岡市高性能林業機械等整備事業 経過報告書</v>
      </c>
      <c r="E14" s="741"/>
      <c r="F14" s="741"/>
      <c r="G14" s="741"/>
      <c r="H14" s="741"/>
      <c r="I14" s="741"/>
      <c r="J14" s="741"/>
    </row>
    <row r="15" spans="2:16" ht="13.5" customHeight="1" x14ac:dyDescent="0.15">
      <c r="D15" s="741"/>
      <c r="E15" s="741"/>
      <c r="F15" s="741"/>
      <c r="G15" s="741"/>
      <c r="H15" s="741"/>
      <c r="I15" s="741"/>
      <c r="J15" s="741"/>
    </row>
    <row r="16" spans="2:16" ht="13.5" customHeight="1" x14ac:dyDescent="0.15">
      <c r="D16" s="392"/>
      <c r="E16" s="392"/>
      <c r="F16" s="392"/>
      <c r="G16" s="392"/>
      <c r="H16" s="392"/>
      <c r="I16" s="392"/>
      <c r="J16" s="392"/>
    </row>
    <row r="19" spans="4:10" ht="13.5" customHeight="1" x14ac:dyDescent="0.15">
      <c r="D19" s="619" t="s">
        <v>329</v>
      </c>
      <c r="E19" s="619"/>
      <c r="F19" s="619"/>
      <c r="G19" s="619"/>
      <c r="H19" s="619"/>
      <c r="I19" s="619"/>
      <c r="J19" s="619"/>
    </row>
    <row r="20" spans="4:10" x14ac:dyDescent="0.15">
      <c r="D20" s="619"/>
      <c r="E20" s="619"/>
      <c r="F20" s="619"/>
      <c r="G20" s="619"/>
      <c r="H20" s="619"/>
      <c r="I20" s="619"/>
      <c r="J20" s="619"/>
    </row>
    <row r="21" spans="4:10" x14ac:dyDescent="0.15">
      <c r="D21" s="619"/>
      <c r="E21" s="619"/>
      <c r="F21" s="619"/>
      <c r="G21" s="619"/>
      <c r="H21" s="619"/>
      <c r="I21" s="619"/>
      <c r="J21" s="619"/>
    </row>
    <row r="22" spans="4:10" x14ac:dyDescent="0.15">
      <c r="D22" s="439"/>
      <c r="E22" s="439"/>
      <c r="F22" s="439"/>
      <c r="G22" s="439"/>
      <c r="H22" s="439"/>
      <c r="I22" s="439"/>
      <c r="J22" s="439"/>
    </row>
    <row r="24" spans="4:10" x14ac:dyDescent="0.15">
      <c r="G24" s="390" t="s">
        <v>288</v>
      </c>
    </row>
    <row r="25" spans="4:10" x14ac:dyDescent="0.15">
      <c r="G25" s="390"/>
    </row>
    <row r="26" spans="4:10" x14ac:dyDescent="0.15">
      <c r="G26" s="390"/>
    </row>
    <row r="28" spans="4:10" x14ac:dyDescent="0.15">
      <c r="D28" s="155" t="s">
        <v>289</v>
      </c>
    </row>
    <row r="29" spans="4:10" x14ac:dyDescent="0.15">
      <c r="F29" s="738" t="str">
        <f>IF(○!$D$2=0,"　　　　　　",○!$B$2&amp;IF(○!$D$2=1,"元",○!$D$2)&amp;"年度")</f>
        <v>令和　　年度</v>
      </c>
      <c r="G29" s="738"/>
    </row>
    <row r="32" spans="4:10" x14ac:dyDescent="0.15">
      <c r="D32" s="155" t="s">
        <v>341</v>
      </c>
    </row>
    <row r="33" spans="4:10" x14ac:dyDescent="0.15">
      <c r="G33" s="155" t="s">
        <v>334</v>
      </c>
      <c r="I33" s="155" t="s">
        <v>335</v>
      </c>
    </row>
    <row r="36" spans="4:10" x14ac:dyDescent="0.15">
      <c r="D36" s="155" t="s">
        <v>290</v>
      </c>
    </row>
    <row r="38" spans="4:10" x14ac:dyDescent="0.15">
      <c r="D38" s="739" t="s">
        <v>330</v>
      </c>
      <c r="E38" s="739"/>
      <c r="G38" s="391" t="str">
        <f>IF(①素材生産・収支計画!I10=0,"",①素材生産・収支計画!I10)</f>
        <v/>
      </c>
      <c r="H38" s="155" t="s">
        <v>333</v>
      </c>
    </row>
    <row r="39" spans="4:10" x14ac:dyDescent="0.15">
      <c r="D39" s="440"/>
      <c r="E39" s="440"/>
      <c r="G39" s="391"/>
    </row>
    <row r="40" spans="4:10" x14ac:dyDescent="0.15">
      <c r="D40" s="440"/>
      <c r="E40" s="440" t="s">
        <v>331</v>
      </c>
      <c r="G40" s="391" t="str">
        <f>IF(①素材生産・収支計画!L12=0,"",①素材生産・収支計画!L12)</f>
        <v/>
      </c>
      <c r="H40" s="155" t="s">
        <v>333</v>
      </c>
    </row>
    <row r="42" spans="4:10" x14ac:dyDescent="0.15">
      <c r="E42" s="440" t="s">
        <v>75</v>
      </c>
      <c r="G42" s="391"/>
      <c r="H42" s="155" t="s">
        <v>332</v>
      </c>
    </row>
    <row r="44" spans="4:10" x14ac:dyDescent="0.15">
      <c r="E44" s="440" t="s">
        <v>75</v>
      </c>
      <c r="G44" s="391"/>
      <c r="H44" s="155" t="s">
        <v>332</v>
      </c>
    </row>
    <row r="46" spans="4:10" x14ac:dyDescent="0.15">
      <c r="E46" s="440" t="s">
        <v>75</v>
      </c>
      <c r="G46" s="391"/>
      <c r="H46" s="155" t="s">
        <v>332</v>
      </c>
      <c r="I46" s="742" t="str">
        <f>IF(G46=0,"　　　　　","（"&amp;IF(G46/G$38&gt;1,(ROUNDDOWN((G46/G$38-1)*100,0)&amp;"％増大"),IF(G46/G$38&lt;1,(ROUNDDOWN((1-G46/G$38)*100,0)&amp;"％減少"),"現状維持"))&amp;")")</f>
        <v>　　　　　</v>
      </c>
      <c r="J46" s="742"/>
    </row>
    <row r="47" spans="4:10" x14ac:dyDescent="0.15">
      <c r="G47" s="391"/>
      <c r="I47" s="441"/>
      <c r="J47" s="441"/>
    </row>
    <row r="49" spans="4:10" x14ac:dyDescent="0.15">
      <c r="D49" s="155" t="s">
        <v>291</v>
      </c>
    </row>
    <row r="50" spans="4:10" x14ac:dyDescent="0.15">
      <c r="E50" s="738"/>
      <c r="F50" s="738"/>
      <c r="G50" s="738"/>
      <c r="H50" s="738"/>
      <c r="I50" s="738"/>
      <c r="J50" s="738"/>
    </row>
    <row r="51" spans="4:10" x14ac:dyDescent="0.15">
      <c r="E51" s="738"/>
      <c r="F51" s="738"/>
      <c r="G51" s="738"/>
      <c r="H51" s="738"/>
      <c r="I51" s="738"/>
      <c r="J51" s="738"/>
    </row>
    <row r="52" spans="4:10" x14ac:dyDescent="0.15">
      <c r="E52" s="738"/>
      <c r="F52" s="738"/>
      <c r="G52" s="738"/>
      <c r="H52" s="738"/>
      <c r="I52" s="738"/>
      <c r="J52" s="738"/>
    </row>
    <row r="53" spans="4:10" x14ac:dyDescent="0.15">
      <c r="E53" s="738"/>
      <c r="F53" s="738"/>
      <c r="G53" s="738"/>
      <c r="H53" s="738"/>
      <c r="I53" s="738"/>
      <c r="J53" s="738"/>
    </row>
    <row r="54" spans="4:10" x14ac:dyDescent="0.15">
      <c r="D54" s="235"/>
      <c r="E54" s="169"/>
      <c r="F54" s="169"/>
    </row>
    <row r="55" spans="4:10" x14ac:dyDescent="0.15">
      <c r="D55" s="169"/>
      <c r="F55" s="169"/>
    </row>
    <row r="57" spans="4:10" x14ac:dyDescent="0.15">
      <c r="D57" s="169" t="s">
        <v>295</v>
      </c>
    </row>
  </sheetData>
  <mergeCells count="10">
    <mergeCell ref="E50:J53"/>
    <mergeCell ref="I4:K4"/>
    <mergeCell ref="F29:G29"/>
    <mergeCell ref="H9:H10"/>
    <mergeCell ref="I8:K8"/>
    <mergeCell ref="I9:K10"/>
    <mergeCell ref="D14:J15"/>
    <mergeCell ref="D19:J21"/>
    <mergeCell ref="D38:E38"/>
    <mergeCell ref="I46:J46"/>
  </mergeCells>
  <phoneticPr fontId="1"/>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5:AS61"/>
  <sheetViews>
    <sheetView view="pageBreakPreview" topLeftCell="A28" zoomScaleNormal="100" zoomScaleSheetLayoutView="100" workbookViewId="0">
      <selection activeCell="BA5" sqref="BA5"/>
    </sheetView>
  </sheetViews>
  <sheetFormatPr defaultColWidth="2.375" defaultRowHeight="13.5" x14ac:dyDescent="0.15"/>
  <cols>
    <col min="43" max="43" width="2.375" style="161"/>
  </cols>
  <sheetData>
    <row r="5" spans="6:45" ht="3" customHeight="1" x14ac:dyDescent="0.15"/>
    <row r="6" spans="6:45" ht="24" customHeight="1" x14ac:dyDescent="0.2">
      <c r="F6" s="161"/>
      <c r="G6" s="162"/>
      <c r="H6" s="509" t="s">
        <v>236</v>
      </c>
      <c r="I6" s="509"/>
      <c r="J6" s="509"/>
      <c r="K6" s="509"/>
      <c r="L6" s="509"/>
      <c r="M6" s="509"/>
      <c r="N6" s="509"/>
      <c r="O6" s="509"/>
      <c r="P6" s="162"/>
      <c r="Q6" s="161"/>
      <c r="R6" s="161"/>
      <c r="S6" s="161"/>
      <c r="T6" s="162"/>
      <c r="U6" s="509" t="s">
        <v>234</v>
      </c>
      <c r="V6" s="509"/>
      <c r="W6" s="509"/>
      <c r="X6" s="509"/>
      <c r="Y6" s="509"/>
      <c r="Z6" s="509"/>
      <c r="AA6" s="509"/>
      <c r="AB6" s="509"/>
      <c r="AC6" s="162"/>
      <c r="AG6" s="162"/>
      <c r="AH6" s="509" t="s">
        <v>235</v>
      </c>
      <c r="AI6" s="509"/>
      <c r="AJ6" s="509"/>
      <c r="AK6" s="509"/>
      <c r="AL6" s="509"/>
      <c r="AM6" s="509"/>
      <c r="AN6" s="509"/>
      <c r="AO6" s="509"/>
      <c r="AP6" s="163"/>
    </row>
    <row r="7" spans="6:45" x14ac:dyDescent="0.15">
      <c r="G7" s="162"/>
      <c r="H7" s="162"/>
      <c r="I7" s="162"/>
      <c r="J7" s="162"/>
      <c r="K7" s="162"/>
      <c r="L7" s="162"/>
      <c r="M7" s="162"/>
      <c r="N7" s="162"/>
      <c r="O7" s="162"/>
      <c r="P7" s="162"/>
      <c r="T7" s="162"/>
      <c r="U7" s="162"/>
      <c r="V7" s="162"/>
      <c r="W7" s="162"/>
      <c r="X7" s="162"/>
      <c r="Y7" s="162"/>
      <c r="Z7" s="162"/>
      <c r="AA7" s="162"/>
      <c r="AB7" s="162"/>
      <c r="AC7" s="162"/>
      <c r="AG7" s="162"/>
      <c r="AH7" s="162"/>
      <c r="AI7" s="162"/>
      <c r="AJ7" s="162"/>
      <c r="AK7" s="162"/>
      <c r="AL7" s="162"/>
      <c r="AM7" s="162"/>
      <c r="AN7" s="162"/>
      <c r="AO7" s="162"/>
      <c r="AP7" s="162"/>
    </row>
    <row r="8" spans="6:45" x14ac:dyDescent="0.15">
      <c r="G8" s="162"/>
      <c r="H8" s="162"/>
      <c r="I8" s="162"/>
      <c r="J8" s="162"/>
      <c r="K8" s="162"/>
      <c r="L8" s="162"/>
      <c r="M8" s="162"/>
      <c r="N8" s="162"/>
      <c r="O8" s="162"/>
      <c r="P8" s="162"/>
      <c r="T8" s="162"/>
      <c r="U8" s="162"/>
      <c r="V8" s="162"/>
      <c r="W8" s="162"/>
      <c r="X8" s="162"/>
      <c r="Y8" s="162"/>
      <c r="Z8" s="162"/>
      <c r="AA8" s="162"/>
      <c r="AB8" s="162"/>
      <c r="AC8" s="162"/>
      <c r="AG8" s="162"/>
      <c r="AH8" s="162"/>
      <c r="AI8" s="162"/>
      <c r="AJ8" s="162"/>
      <c r="AK8" s="162"/>
      <c r="AL8" s="162"/>
      <c r="AM8" s="162"/>
      <c r="AN8" s="162"/>
      <c r="AO8" s="162"/>
      <c r="AP8" s="162"/>
    </row>
    <row r="9" spans="6:45" x14ac:dyDescent="0.15">
      <c r="G9" s="162"/>
      <c r="H9" s="162"/>
      <c r="I9" s="162"/>
      <c r="J9" s="162"/>
      <c r="K9" s="162"/>
      <c r="L9" s="162"/>
      <c r="M9" s="162"/>
      <c r="N9" s="162"/>
      <c r="O9" s="162"/>
      <c r="P9" s="162"/>
      <c r="T9" s="162"/>
      <c r="U9" s="162"/>
      <c r="V9" s="162"/>
      <c r="W9" s="162"/>
      <c r="X9" s="162"/>
      <c r="Y9" s="162"/>
      <c r="Z9" s="162"/>
      <c r="AA9" s="162"/>
      <c r="AB9" s="162"/>
      <c r="AC9" s="162"/>
      <c r="AG9" s="162"/>
      <c r="AH9" s="162"/>
      <c r="AI9" s="162"/>
      <c r="AJ9" s="162"/>
      <c r="AK9" s="162"/>
      <c r="AL9" s="162"/>
      <c r="AM9" s="162"/>
      <c r="AN9" s="162"/>
      <c r="AO9" s="162"/>
      <c r="AP9" s="162"/>
    </row>
    <row r="10" spans="6:45" x14ac:dyDescent="0.15">
      <c r="G10" s="162"/>
      <c r="H10" s="162"/>
      <c r="I10" s="162"/>
      <c r="J10" s="162"/>
      <c r="K10" s="162"/>
      <c r="L10" s="162"/>
      <c r="M10" s="162"/>
      <c r="N10" s="162"/>
      <c r="O10" s="162"/>
      <c r="P10" s="162"/>
      <c r="R10" s="187"/>
      <c r="S10" s="179"/>
      <c r="T10" s="179"/>
      <c r="U10" s="179"/>
      <c r="V10" s="179"/>
      <c r="W10" s="179"/>
      <c r="X10" s="179"/>
      <c r="Y10" s="179"/>
      <c r="Z10" s="179"/>
      <c r="AA10" s="179"/>
      <c r="AB10" s="179"/>
      <c r="AC10" s="179"/>
      <c r="AD10" s="179"/>
      <c r="AE10" s="179"/>
      <c r="AF10" s="179"/>
      <c r="AG10" s="179"/>
      <c r="AH10" s="179"/>
      <c r="AI10" s="179"/>
      <c r="AJ10" s="179"/>
      <c r="AK10" s="180"/>
      <c r="AL10" s="162"/>
      <c r="AM10" s="162"/>
      <c r="AN10" s="162"/>
      <c r="AO10" s="162"/>
      <c r="AP10" s="162"/>
      <c r="AS10" s="159" t="s">
        <v>274</v>
      </c>
    </row>
    <row r="11" spans="6:45" x14ac:dyDescent="0.15">
      <c r="G11" s="162"/>
      <c r="H11" s="162"/>
      <c r="I11" s="162"/>
      <c r="J11" s="162"/>
      <c r="K11" s="162"/>
      <c r="L11" s="162"/>
      <c r="M11" s="162"/>
      <c r="N11" s="162"/>
      <c r="O11" s="162"/>
      <c r="P11" s="162"/>
      <c r="R11" s="181" t="s">
        <v>275</v>
      </c>
      <c r="S11" s="178"/>
      <c r="T11" s="178"/>
      <c r="U11" s="178"/>
      <c r="V11" s="178"/>
      <c r="W11" s="178"/>
      <c r="X11" s="178"/>
      <c r="Y11" s="178"/>
      <c r="Z11" s="178"/>
      <c r="AA11" s="178"/>
      <c r="AB11" s="178"/>
      <c r="AC11" s="178"/>
      <c r="AD11" s="178"/>
      <c r="AE11" s="178"/>
      <c r="AF11" s="178"/>
      <c r="AG11" s="178"/>
      <c r="AH11" s="178"/>
      <c r="AI11" s="178"/>
      <c r="AJ11" s="178"/>
      <c r="AK11" s="182"/>
      <c r="AL11" s="162"/>
      <c r="AM11" s="162"/>
      <c r="AN11" s="162"/>
      <c r="AO11" s="162"/>
      <c r="AP11" s="162"/>
      <c r="AS11" s="159" t="s">
        <v>299</v>
      </c>
    </row>
    <row r="12" spans="6:45" x14ac:dyDescent="0.15">
      <c r="G12" s="162"/>
      <c r="H12" s="162"/>
      <c r="I12" s="162"/>
      <c r="J12" s="162"/>
      <c r="K12" s="162"/>
      <c r="L12" s="162"/>
      <c r="M12" s="162"/>
      <c r="N12" s="162"/>
      <c r="O12" s="162"/>
      <c r="P12" s="162"/>
      <c r="R12" s="181" t="s">
        <v>299</v>
      </c>
      <c r="S12" s="178"/>
      <c r="T12" s="178"/>
      <c r="U12" s="178"/>
      <c r="V12" s="178"/>
      <c r="W12" s="178"/>
      <c r="X12" s="178"/>
      <c r="Y12" s="178"/>
      <c r="Z12" s="178"/>
      <c r="AA12" s="178"/>
      <c r="AB12" s="178"/>
      <c r="AC12" s="178"/>
      <c r="AD12" s="178"/>
      <c r="AE12" s="178"/>
      <c r="AF12" s="178"/>
      <c r="AG12" s="178"/>
      <c r="AH12" s="178"/>
      <c r="AI12" s="178"/>
      <c r="AJ12" s="178"/>
      <c r="AK12" s="182"/>
      <c r="AL12" s="162"/>
      <c r="AM12" s="162"/>
      <c r="AN12" s="162"/>
      <c r="AO12" s="162"/>
      <c r="AP12" s="162"/>
      <c r="AS12" s="159" t="s">
        <v>300</v>
      </c>
    </row>
    <row r="13" spans="6:45" x14ac:dyDescent="0.15">
      <c r="G13" s="162"/>
      <c r="H13" s="162"/>
      <c r="I13" s="162"/>
      <c r="J13" s="162"/>
      <c r="K13" s="162"/>
      <c r="L13" s="162"/>
      <c r="M13" s="162"/>
      <c r="N13" s="162"/>
      <c r="O13" s="162"/>
      <c r="P13" s="162"/>
      <c r="R13" s="181" t="s">
        <v>300</v>
      </c>
      <c r="S13" s="178"/>
      <c r="T13" s="178"/>
      <c r="U13" s="178"/>
      <c r="V13" s="178"/>
      <c r="W13" s="178"/>
      <c r="X13" s="178"/>
      <c r="Y13" s="178"/>
      <c r="Z13" s="178"/>
      <c r="AA13" s="178"/>
      <c r="AB13" s="178"/>
      <c r="AC13" s="178"/>
      <c r="AD13" s="178"/>
      <c r="AE13" s="178"/>
      <c r="AF13" s="178"/>
      <c r="AG13" s="178"/>
      <c r="AH13" s="178"/>
      <c r="AI13" s="178"/>
      <c r="AJ13" s="178"/>
      <c r="AK13" s="182"/>
      <c r="AL13" s="162"/>
      <c r="AM13" s="162"/>
      <c r="AN13" s="162"/>
      <c r="AO13" s="162"/>
      <c r="AP13" s="162"/>
      <c r="AS13" s="160" t="s">
        <v>221</v>
      </c>
    </row>
    <row r="14" spans="6:45" x14ac:dyDescent="0.15">
      <c r="G14" s="162"/>
      <c r="H14" s="162"/>
      <c r="I14" s="162"/>
      <c r="J14" s="162"/>
      <c r="K14" s="162"/>
      <c r="L14" s="162"/>
      <c r="M14" s="162"/>
      <c r="N14" s="162"/>
      <c r="O14" s="162"/>
      <c r="P14" s="162"/>
      <c r="R14" s="183" t="s">
        <v>221</v>
      </c>
      <c r="S14" s="178"/>
      <c r="T14" s="178"/>
      <c r="U14" s="178"/>
      <c r="V14" s="178"/>
      <c r="W14" s="178"/>
      <c r="X14" s="178"/>
      <c r="Y14" s="178"/>
      <c r="Z14" s="178"/>
      <c r="AA14" s="178"/>
      <c r="AB14" s="178"/>
      <c r="AC14" s="178"/>
      <c r="AD14" s="178"/>
      <c r="AE14" s="178"/>
      <c r="AF14" s="178"/>
      <c r="AG14" s="178"/>
      <c r="AH14" s="178"/>
      <c r="AI14" s="178"/>
      <c r="AJ14" s="178"/>
      <c r="AK14" s="182"/>
      <c r="AL14" s="162"/>
      <c r="AM14" s="162"/>
      <c r="AN14" s="162"/>
      <c r="AO14" s="162"/>
      <c r="AP14" s="162"/>
      <c r="AS14" s="160" t="s">
        <v>222</v>
      </c>
    </row>
    <row r="15" spans="6:45" x14ac:dyDescent="0.15">
      <c r="G15" s="162"/>
      <c r="H15" s="162"/>
      <c r="I15" s="162"/>
      <c r="J15" s="162"/>
      <c r="K15" s="162"/>
      <c r="L15" s="162"/>
      <c r="M15" s="162"/>
      <c r="N15" s="162"/>
      <c r="O15" s="162"/>
      <c r="P15" s="162"/>
      <c r="R15" s="183" t="s">
        <v>222</v>
      </c>
      <c r="S15" s="178"/>
      <c r="T15" s="178"/>
      <c r="U15" s="178"/>
      <c r="V15" s="178"/>
      <c r="W15" s="178"/>
      <c r="X15" s="178"/>
      <c r="Y15" s="178"/>
      <c r="Z15" s="178"/>
      <c r="AA15" s="178"/>
      <c r="AB15" s="178"/>
      <c r="AC15" s="178"/>
      <c r="AD15" s="178"/>
      <c r="AE15" s="178"/>
      <c r="AF15" s="178"/>
      <c r="AG15" s="178"/>
      <c r="AH15" s="178"/>
      <c r="AI15" s="178"/>
      <c r="AJ15" s="178"/>
      <c r="AK15" s="182"/>
      <c r="AL15" s="162"/>
      <c r="AM15" s="162"/>
      <c r="AN15" s="162"/>
      <c r="AO15" s="162"/>
      <c r="AP15" s="162"/>
      <c r="AS15" s="159" t="s">
        <v>301</v>
      </c>
    </row>
    <row r="16" spans="6:45" x14ac:dyDescent="0.15">
      <c r="G16" s="162"/>
      <c r="H16" s="162"/>
      <c r="I16" s="162"/>
      <c r="J16" s="162"/>
      <c r="K16" s="162"/>
      <c r="L16" s="162"/>
      <c r="M16" s="162"/>
      <c r="N16" s="162"/>
      <c r="O16" s="162"/>
      <c r="P16" s="162"/>
      <c r="R16" s="181" t="s">
        <v>301</v>
      </c>
      <c r="S16" s="178"/>
      <c r="T16" s="178"/>
      <c r="U16" s="178"/>
      <c r="V16" s="178"/>
      <c r="W16" s="178"/>
      <c r="X16" s="178"/>
      <c r="Y16" s="178"/>
      <c r="Z16" s="178"/>
      <c r="AA16" s="178"/>
      <c r="AB16" s="178"/>
      <c r="AC16" s="178"/>
      <c r="AD16" s="178"/>
      <c r="AE16" s="178"/>
      <c r="AF16" s="178"/>
      <c r="AG16" s="178"/>
      <c r="AH16" s="178"/>
      <c r="AI16" s="178"/>
      <c r="AJ16" s="178"/>
      <c r="AK16" s="182"/>
      <c r="AL16" s="162"/>
      <c r="AM16" s="162"/>
      <c r="AN16" s="162"/>
      <c r="AO16" s="162"/>
      <c r="AP16" s="162"/>
      <c r="AS16" s="159" t="s">
        <v>223</v>
      </c>
    </row>
    <row r="17" spans="7:45" x14ac:dyDescent="0.15">
      <c r="G17" s="162"/>
      <c r="H17" s="162"/>
      <c r="I17" s="162"/>
      <c r="J17" s="162"/>
      <c r="K17" s="162"/>
      <c r="L17" s="162"/>
      <c r="M17" s="162"/>
      <c r="N17" s="162"/>
      <c r="O17" s="162"/>
      <c r="P17" s="162"/>
      <c r="R17" s="181" t="s">
        <v>223</v>
      </c>
      <c r="S17" s="178"/>
      <c r="T17" s="178"/>
      <c r="U17" s="178"/>
      <c r="V17" s="178"/>
      <c r="W17" s="178"/>
      <c r="X17" s="178"/>
      <c r="Y17" s="178"/>
      <c r="Z17" s="178"/>
      <c r="AA17" s="178"/>
      <c r="AB17" s="178"/>
      <c r="AC17" s="178"/>
      <c r="AD17" s="178"/>
      <c r="AE17" s="178"/>
      <c r="AF17" s="178"/>
      <c r="AG17" s="178"/>
      <c r="AH17" s="178"/>
      <c r="AI17" s="178"/>
      <c r="AJ17" s="178"/>
      <c r="AK17" s="182"/>
      <c r="AL17" s="162"/>
      <c r="AM17" s="162"/>
      <c r="AN17" s="162"/>
      <c r="AO17" s="162"/>
      <c r="AP17" s="162"/>
      <c r="AS17" s="159" t="s">
        <v>302</v>
      </c>
    </row>
    <row r="18" spans="7:45" x14ac:dyDescent="0.15">
      <c r="G18" s="162"/>
      <c r="H18" s="162"/>
      <c r="I18" s="162"/>
      <c r="J18" s="162"/>
      <c r="K18" s="162"/>
      <c r="L18" s="162"/>
      <c r="M18" s="162"/>
      <c r="N18" s="162"/>
      <c r="O18" s="162"/>
      <c r="P18" s="162"/>
      <c r="R18" s="181" t="s">
        <v>303</v>
      </c>
      <c r="S18" s="178"/>
      <c r="T18" s="178"/>
      <c r="U18" s="178"/>
      <c r="V18" s="178"/>
      <c r="W18" s="178"/>
      <c r="X18" s="178"/>
      <c r="Y18" s="178"/>
      <c r="Z18" s="178"/>
      <c r="AA18" s="178"/>
      <c r="AB18" s="178"/>
      <c r="AC18" s="178"/>
      <c r="AD18" s="178"/>
      <c r="AE18" s="178"/>
      <c r="AF18" s="178"/>
      <c r="AG18" s="178"/>
      <c r="AH18" s="178"/>
      <c r="AI18" s="178"/>
      <c r="AJ18" s="178"/>
      <c r="AK18" s="182"/>
      <c r="AL18" s="162"/>
      <c r="AM18" s="162"/>
      <c r="AN18" s="162"/>
      <c r="AO18" s="162"/>
      <c r="AP18" s="162"/>
      <c r="AS18" s="159" t="s">
        <v>224</v>
      </c>
    </row>
    <row r="19" spans="7:45" x14ac:dyDescent="0.15">
      <c r="G19" s="162"/>
      <c r="H19" s="162"/>
      <c r="I19" s="162"/>
      <c r="J19" s="162"/>
      <c r="K19" s="162"/>
      <c r="L19" s="162"/>
      <c r="M19" s="162"/>
      <c r="N19" s="162"/>
      <c r="O19" s="162"/>
      <c r="P19" s="162"/>
      <c r="R19" s="181" t="s">
        <v>294</v>
      </c>
      <c r="S19" s="178"/>
      <c r="T19" s="178"/>
      <c r="U19" s="178"/>
      <c r="V19" s="178"/>
      <c r="W19" s="178"/>
      <c r="X19" s="178"/>
      <c r="Y19" s="178"/>
      <c r="Z19" s="178"/>
      <c r="AA19" s="178"/>
      <c r="AB19" s="178"/>
      <c r="AC19" s="178"/>
      <c r="AD19" s="178"/>
      <c r="AE19" s="178"/>
      <c r="AF19" s="178"/>
      <c r="AG19" s="178"/>
      <c r="AH19" s="178"/>
      <c r="AI19" s="178"/>
      <c r="AJ19" s="178"/>
      <c r="AK19" s="182"/>
      <c r="AL19" s="162"/>
      <c r="AM19" s="162"/>
      <c r="AN19" s="162"/>
      <c r="AO19" s="162"/>
      <c r="AP19" s="162"/>
      <c r="AS19" s="159" t="s">
        <v>304</v>
      </c>
    </row>
    <row r="20" spans="7:45" x14ac:dyDescent="0.15">
      <c r="G20" s="162"/>
      <c r="H20" s="162"/>
      <c r="I20" s="162"/>
      <c r="J20" s="162"/>
      <c r="K20" s="162"/>
      <c r="L20" s="162"/>
      <c r="M20" s="162"/>
      <c r="N20" s="162"/>
      <c r="O20" s="162"/>
      <c r="P20" s="162"/>
      <c r="R20" s="184" t="s">
        <v>225</v>
      </c>
      <c r="S20" s="185"/>
      <c r="T20" s="185"/>
      <c r="U20" s="185"/>
      <c r="V20" s="185"/>
      <c r="W20" s="185"/>
      <c r="X20" s="185"/>
      <c r="Y20" s="185"/>
      <c r="Z20" s="185"/>
      <c r="AA20" s="185"/>
      <c r="AB20" s="185"/>
      <c r="AC20" s="185"/>
      <c r="AD20" s="185"/>
      <c r="AE20" s="185"/>
      <c r="AF20" s="185"/>
      <c r="AG20" s="185"/>
      <c r="AH20" s="185"/>
      <c r="AI20" s="185"/>
      <c r="AJ20" s="185"/>
      <c r="AK20" s="186"/>
      <c r="AL20" s="162"/>
      <c r="AM20" s="162"/>
      <c r="AN20" s="162"/>
      <c r="AO20" s="162"/>
      <c r="AP20" s="162"/>
    </row>
    <row r="21" spans="7:45" x14ac:dyDescent="0.15">
      <c r="G21" s="162"/>
      <c r="H21" s="162"/>
      <c r="I21" s="162"/>
      <c r="J21" s="162"/>
      <c r="K21" s="162"/>
      <c r="L21" s="162"/>
      <c r="M21" s="162"/>
      <c r="N21" s="162"/>
      <c r="O21" s="162"/>
      <c r="P21" s="162"/>
      <c r="T21" s="162"/>
      <c r="U21" s="162"/>
      <c r="V21" s="162"/>
      <c r="W21" s="162"/>
      <c r="X21" s="162"/>
      <c r="Y21" s="162"/>
      <c r="Z21" s="162"/>
      <c r="AA21" s="162"/>
      <c r="AB21" s="162"/>
      <c r="AC21" s="162"/>
      <c r="AG21" s="162"/>
      <c r="AH21" s="162"/>
      <c r="AI21" s="162"/>
      <c r="AJ21" s="162"/>
      <c r="AK21" s="162"/>
      <c r="AL21" s="162"/>
      <c r="AM21" s="162"/>
      <c r="AN21" s="162"/>
      <c r="AO21" s="162"/>
      <c r="AP21" s="162"/>
    </row>
    <row r="22" spans="7:45" x14ac:dyDescent="0.15">
      <c r="G22" s="162"/>
      <c r="H22" s="162"/>
      <c r="I22" s="162"/>
      <c r="J22" s="162"/>
      <c r="K22" s="162"/>
      <c r="L22" s="162"/>
      <c r="M22" s="162"/>
      <c r="N22" s="162"/>
      <c r="O22" s="162"/>
      <c r="P22" s="162"/>
      <c r="T22" s="162"/>
      <c r="U22" s="162"/>
      <c r="V22" s="162"/>
      <c r="W22" s="162"/>
      <c r="X22" s="162"/>
      <c r="Y22" s="162"/>
      <c r="Z22" s="162"/>
      <c r="AA22" s="162"/>
      <c r="AB22" s="162"/>
      <c r="AC22" s="162"/>
      <c r="AG22" s="162"/>
      <c r="AH22" s="162"/>
      <c r="AI22" s="162"/>
      <c r="AJ22" s="162"/>
      <c r="AK22" s="162"/>
      <c r="AL22" s="162"/>
      <c r="AM22" s="162"/>
      <c r="AN22" s="162"/>
      <c r="AO22" s="162"/>
      <c r="AP22" s="162"/>
    </row>
    <row r="23" spans="7:45" x14ac:dyDescent="0.15">
      <c r="G23" s="162"/>
      <c r="H23" s="162"/>
      <c r="I23" s="162"/>
      <c r="J23" s="162"/>
      <c r="K23" s="162"/>
      <c r="L23" s="162"/>
      <c r="M23" s="162"/>
      <c r="N23" s="162"/>
      <c r="O23" s="162"/>
      <c r="P23" s="162"/>
      <c r="T23" s="162"/>
      <c r="U23" s="162"/>
      <c r="V23" s="162"/>
      <c r="W23" s="162"/>
      <c r="X23" s="162"/>
      <c r="Y23" s="162"/>
      <c r="Z23" s="162"/>
      <c r="AA23" s="162"/>
      <c r="AB23" s="162"/>
      <c r="AC23" s="162"/>
      <c r="AG23" s="162"/>
      <c r="AH23" s="162"/>
      <c r="AI23" s="162"/>
      <c r="AJ23" s="162"/>
      <c r="AK23" s="162"/>
      <c r="AL23" s="162"/>
      <c r="AM23" s="162"/>
      <c r="AN23" s="162"/>
      <c r="AO23" s="162"/>
      <c r="AP23" s="162"/>
    </row>
    <row r="24" spans="7:45" x14ac:dyDescent="0.15">
      <c r="G24" s="162"/>
      <c r="H24" s="162"/>
      <c r="I24" s="162"/>
      <c r="J24" s="162"/>
      <c r="K24" s="162"/>
      <c r="L24" s="162"/>
      <c r="M24" s="162"/>
      <c r="N24" s="162"/>
      <c r="O24" s="162"/>
      <c r="P24" s="162"/>
      <c r="T24" s="162"/>
      <c r="U24" s="162"/>
      <c r="V24" s="162"/>
      <c r="W24" s="162"/>
      <c r="X24" s="162"/>
      <c r="Y24" s="162"/>
      <c r="Z24" s="162"/>
      <c r="AA24" s="162"/>
      <c r="AB24" s="162"/>
      <c r="AC24" s="162"/>
      <c r="AG24" s="162"/>
      <c r="AH24" s="162"/>
      <c r="AI24" s="162"/>
      <c r="AJ24" s="162"/>
      <c r="AK24" s="162"/>
      <c r="AL24" s="162"/>
      <c r="AM24" s="162"/>
      <c r="AN24" s="162"/>
      <c r="AO24" s="162"/>
      <c r="AP24" s="162"/>
    </row>
    <row r="25" spans="7:45" x14ac:dyDescent="0.15">
      <c r="G25" s="162"/>
      <c r="H25" s="162"/>
      <c r="I25" s="162"/>
      <c r="J25" s="162"/>
      <c r="K25" s="162"/>
      <c r="L25" s="162"/>
      <c r="M25" s="162"/>
      <c r="N25" s="162"/>
      <c r="O25" s="162"/>
      <c r="P25" s="162"/>
      <c r="T25" s="162"/>
      <c r="U25" s="162"/>
      <c r="V25" s="162"/>
      <c r="W25" s="162"/>
      <c r="X25" s="162"/>
      <c r="Y25" s="162"/>
      <c r="Z25" s="162"/>
      <c r="AA25" s="162"/>
      <c r="AB25" s="162"/>
      <c r="AC25" s="162"/>
      <c r="AG25" s="162"/>
      <c r="AH25" s="162"/>
      <c r="AI25" s="162"/>
      <c r="AJ25" s="162"/>
      <c r="AK25" s="162"/>
      <c r="AL25" s="162"/>
      <c r="AM25" s="162"/>
      <c r="AN25" s="162"/>
      <c r="AO25" s="162"/>
      <c r="AP25" s="162"/>
    </row>
    <row r="26" spans="7:45" x14ac:dyDescent="0.15">
      <c r="G26" s="162"/>
      <c r="H26" s="162"/>
      <c r="I26" s="162"/>
      <c r="J26" s="162"/>
      <c r="K26" s="162"/>
      <c r="L26" s="162"/>
      <c r="M26" s="162"/>
      <c r="N26" s="162"/>
      <c r="O26" s="162"/>
      <c r="P26" s="162"/>
      <c r="Q26" s="99"/>
      <c r="R26" s="187"/>
      <c r="S26" s="179"/>
      <c r="T26" s="179"/>
      <c r="U26" s="179"/>
      <c r="V26" s="179"/>
      <c r="W26" s="179"/>
      <c r="X26" s="179"/>
      <c r="Y26" s="179"/>
      <c r="Z26" s="179"/>
      <c r="AA26" s="179"/>
      <c r="AB26" s="179"/>
      <c r="AC26" s="179"/>
      <c r="AD26" s="179"/>
      <c r="AE26" s="179"/>
      <c r="AF26" s="179"/>
      <c r="AG26" s="179"/>
      <c r="AH26" s="179"/>
      <c r="AI26" s="179"/>
      <c r="AJ26" s="179"/>
      <c r="AK26" s="180"/>
      <c r="AL26" s="394"/>
      <c r="AM26" s="162"/>
      <c r="AN26" s="162"/>
      <c r="AO26" s="162"/>
      <c r="AP26" s="162"/>
      <c r="AS26" s="159" t="s">
        <v>305</v>
      </c>
    </row>
    <row r="27" spans="7:45" x14ac:dyDescent="0.15">
      <c r="G27" s="162"/>
      <c r="H27" s="162"/>
      <c r="I27" s="162"/>
      <c r="J27" s="162"/>
      <c r="K27" s="162"/>
      <c r="L27" s="162"/>
      <c r="M27" s="162"/>
      <c r="N27" s="162"/>
      <c r="O27" s="162"/>
      <c r="P27" s="162"/>
      <c r="R27" s="181" t="s">
        <v>306</v>
      </c>
      <c r="S27" s="178"/>
      <c r="T27" s="178"/>
      <c r="U27" s="178"/>
      <c r="V27" s="178"/>
      <c r="W27" s="178"/>
      <c r="X27" s="178"/>
      <c r="Y27" s="178"/>
      <c r="Z27" s="178"/>
      <c r="AA27" s="178"/>
      <c r="AB27" s="178"/>
      <c r="AC27" s="178"/>
      <c r="AD27" s="178"/>
      <c r="AE27" s="178"/>
      <c r="AF27" s="178"/>
      <c r="AG27" s="178"/>
      <c r="AH27" s="178"/>
      <c r="AI27" s="178"/>
      <c r="AJ27" s="178"/>
      <c r="AK27" s="182"/>
      <c r="AL27" s="162"/>
      <c r="AM27" s="162"/>
      <c r="AN27" s="162"/>
      <c r="AO27" s="162"/>
      <c r="AP27" s="162"/>
      <c r="AS27" s="159" t="s">
        <v>226</v>
      </c>
    </row>
    <row r="28" spans="7:45" x14ac:dyDescent="0.15">
      <c r="G28" s="162"/>
      <c r="H28" s="162"/>
      <c r="I28" s="162"/>
      <c r="J28" s="162"/>
      <c r="K28" s="162"/>
      <c r="L28" s="162"/>
      <c r="M28" s="162"/>
      <c r="N28" s="162"/>
      <c r="O28" s="162"/>
      <c r="P28" s="162"/>
      <c r="R28" s="184" t="s">
        <v>226</v>
      </c>
      <c r="S28" s="185"/>
      <c r="T28" s="185"/>
      <c r="U28" s="185"/>
      <c r="V28" s="185"/>
      <c r="W28" s="185"/>
      <c r="X28" s="185"/>
      <c r="Y28" s="185"/>
      <c r="Z28" s="185"/>
      <c r="AA28" s="185"/>
      <c r="AB28" s="185"/>
      <c r="AC28" s="185"/>
      <c r="AD28" s="185"/>
      <c r="AE28" s="185"/>
      <c r="AF28" s="185"/>
      <c r="AG28" s="185"/>
      <c r="AH28" s="185"/>
      <c r="AI28" s="185"/>
      <c r="AJ28" s="185"/>
      <c r="AK28" s="186"/>
      <c r="AL28" s="162"/>
      <c r="AM28" s="162"/>
      <c r="AN28" s="162"/>
      <c r="AO28" s="162"/>
      <c r="AP28" s="162"/>
    </row>
    <row r="29" spans="7:45" x14ac:dyDescent="0.15">
      <c r="G29" s="162"/>
      <c r="H29" s="162"/>
      <c r="I29" s="162"/>
      <c r="J29" s="162"/>
      <c r="K29" s="162"/>
      <c r="L29" s="162"/>
      <c r="M29" s="162"/>
      <c r="N29" s="162"/>
      <c r="O29" s="162"/>
      <c r="P29" s="162"/>
      <c r="T29" s="162"/>
      <c r="U29" s="162"/>
      <c r="V29" s="162"/>
      <c r="W29" s="162"/>
      <c r="X29" s="162"/>
      <c r="Y29" s="162"/>
      <c r="Z29" s="162"/>
      <c r="AA29" s="162"/>
      <c r="AB29" s="162"/>
      <c r="AC29" s="162"/>
      <c r="AG29" s="162"/>
      <c r="AH29" s="162"/>
      <c r="AI29" s="162"/>
      <c r="AJ29" s="162"/>
      <c r="AK29" s="162"/>
      <c r="AL29" s="162"/>
      <c r="AM29" s="162"/>
      <c r="AN29" s="162"/>
      <c r="AO29" s="162"/>
      <c r="AP29" s="162"/>
    </row>
    <row r="30" spans="7:45" x14ac:dyDescent="0.15">
      <c r="G30" s="162"/>
      <c r="H30" s="162"/>
      <c r="I30" s="162"/>
      <c r="J30" s="162"/>
      <c r="K30" s="162"/>
      <c r="L30" s="162"/>
      <c r="M30" s="162"/>
      <c r="N30" s="162"/>
      <c r="O30" s="162"/>
      <c r="P30" s="162"/>
      <c r="T30" s="162"/>
      <c r="U30" s="162"/>
      <c r="V30" s="162"/>
      <c r="W30" s="162"/>
      <c r="X30" s="162"/>
      <c r="Y30" s="162"/>
      <c r="Z30" s="162"/>
      <c r="AA30" s="162"/>
      <c r="AB30" s="162"/>
      <c r="AC30" s="162"/>
      <c r="AG30" s="162"/>
      <c r="AH30" s="162"/>
      <c r="AI30" s="162"/>
      <c r="AJ30" s="162"/>
      <c r="AK30" s="162"/>
      <c r="AL30" s="162"/>
      <c r="AM30" s="162"/>
      <c r="AN30" s="162"/>
      <c r="AO30" s="162"/>
      <c r="AP30" s="162"/>
    </row>
    <row r="31" spans="7:45" x14ac:dyDescent="0.15">
      <c r="G31" s="162"/>
      <c r="H31" s="162"/>
      <c r="I31" s="162"/>
      <c r="J31" s="162"/>
      <c r="K31" s="162"/>
      <c r="L31" s="162"/>
      <c r="M31" s="162"/>
      <c r="N31" s="162"/>
      <c r="O31" s="162"/>
      <c r="P31" s="162"/>
      <c r="T31" s="162"/>
      <c r="U31" s="162"/>
      <c r="V31" s="162"/>
      <c r="W31" s="162"/>
      <c r="X31" s="162"/>
      <c r="Y31" s="162"/>
      <c r="Z31" s="162"/>
      <c r="AA31" s="162"/>
      <c r="AB31" s="162"/>
      <c r="AC31" s="162"/>
      <c r="AG31" s="162"/>
      <c r="AH31" s="162"/>
      <c r="AI31" s="162"/>
      <c r="AJ31" s="162"/>
      <c r="AK31" s="162"/>
      <c r="AL31" s="162"/>
      <c r="AM31" s="162"/>
      <c r="AN31" s="162"/>
      <c r="AO31" s="162"/>
      <c r="AP31" s="162"/>
    </row>
    <row r="32" spans="7:45" x14ac:dyDescent="0.15">
      <c r="G32" s="162"/>
      <c r="H32" s="162"/>
      <c r="I32" s="162"/>
      <c r="J32" s="162"/>
      <c r="K32" s="162"/>
      <c r="L32" s="162"/>
      <c r="M32" s="162"/>
      <c r="N32" s="162"/>
      <c r="O32" s="162"/>
      <c r="P32" s="162"/>
      <c r="T32" s="162"/>
      <c r="U32" s="162"/>
      <c r="V32" s="162"/>
      <c r="W32" s="162"/>
      <c r="X32" s="162"/>
      <c r="Y32" s="162"/>
      <c r="Z32" s="162"/>
      <c r="AA32" s="162"/>
      <c r="AB32" s="162"/>
      <c r="AC32" s="162"/>
      <c r="AG32" s="162"/>
      <c r="AH32" s="162"/>
      <c r="AI32" s="162"/>
      <c r="AJ32" s="162"/>
      <c r="AK32" s="162"/>
      <c r="AL32" s="162"/>
      <c r="AM32" s="162"/>
      <c r="AN32" s="162"/>
      <c r="AO32" s="162"/>
      <c r="AP32" s="162"/>
    </row>
    <row r="33" spans="7:45" x14ac:dyDescent="0.15">
      <c r="G33" s="162"/>
      <c r="H33" s="162"/>
      <c r="I33" s="162"/>
      <c r="J33" s="162"/>
      <c r="K33" s="162"/>
      <c r="L33" s="162"/>
      <c r="M33" s="162"/>
      <c r="N33" s="162"/>
      <c r="O33" s="162"/>
      <c r="P33" s="162"/>
      <c r="T33" s="162"/>
      <c r="U33" s="162"/>
      <c r="V33" s="162"/>
      <c r="W33" s="162"/>
      <c r="X33" s="162"/>
      <c r="Y33" s="162"/>
      <c r="Z33" s="162"/>
      <c r="AA33" s="162"/>
      <c r="AB33" s="162"/>
      <c r="AC33" s="162"/>
      <c r="AG33" s="162"/>
      <c r="AH33" s="162"/>
      <c r="AI33" s="162"/>
      <c r="AJ33" s="162"/>
      <c r="AK33" s="162"/>
      <c r="AL33" s="162"/>
      <c r="AM33" s="162"/>
      <c r="AN33" s="162"/>
      <c r="AO33" s="162"/>
      <c r="AP33" s="162"/>
    </row>
    <row r="34" spans="7:45" x14ac:dyDescent="0.15">
      <c r="G34" s="162"/>
      <c r="H34" s="162"/>
      <c r="I34" s="162"/>
      <c r="J34" s="162"/>
      <c r="K34" s="162"/>
      <c r="L34" s="162"/>
      <c r="M34" s="162"/>
      <c r="N34" s="162"/>
      <c r="O34" s="162"/>
      <c r="P34" s="162"/>
      <c r="T34" s="162"/>
      <c r="U34" s="162"/>
      <c r="V34" s="162"/>
      <c r="W34" s="162"/>
      <c r="X34" s="162"/>
      <c r="Y34" s="162"/>
      <c r="Z34" s="162"/>
      <c r="AA34" s="162"/>
      <c r="AB34" s="162"/>
      <c r="AC34" s="162"/>
      <c r="AG34" s="162"/>
      <c r="AH34" s="162"/>
      <c r="AI34" s="162"/>
      <c r="AJ34" s="162"/>
      <c r="AK34" s="162"/>
      <c r="AL34" s="162"/>
      <c r="AM34" s="162"/>
      <c r="AN34" s="162"/>
      <c r="AO34" s="162"/>
      <c r="AP34" s="162"/>
    </row>
    <row r="35" spans="7:45" x14ac:dyDescent="0.15">
      <c r="G35" s="162"/>
      <c r="H35" s="162"/>
      <c r="I35" s="162"/>
      <c r="J35" s="162"/>
      <c r="K35" s="162"/>
      <c r="L35" s="162"/>
      <c r="M35" s="162"/>
      <c r="N35" s="162"/>
      <c r="O35" s="162"/>
      <c r="P35" s="162"/>
      <c r="R35" s="187"/>
      <c r="S35" s="179"/>
      <c r="T35" s="179"/>
      <c r="U35" s="179"/>
      <c r="V35" s="179"/>
      <c r="W35" s="179"/>
      <c r="X35" s="179"/>
      <c r="Y35" s="179"/>
      <c r="Z35" s="179"/>
      <c r="AA35" s="179"/>
      <c r="AB35" s="179"/>
      <c r="AC35" s="179"/>
      <c r="AD35" s="179"/>
      <c r="AE35" s="179"/>
      <c r="AF35" s="179"/>
      <c r="AG35" s="179"/>
      <c r="AH35" s="179"/>
      <c r="AI35" s="179"/>
      <c r="AJ35" s="179"/>
      <c r="AK35" s="180"/>
      <c r="AL35" s="162"/>
      <c r="AM35" s="162"/>
      <c r="AN35" s="162"/>
      <c r="AO35" s="162"/>
      <c r="AP35" s="162"/>
      <c r="AS35" s="159" t="s">
        <v>307</v>
      </c>
    </row>
    <row r="36" spans="7:45" x14ac:dyDescent="0.15">
      <c r="G36" s="162"/>
      <c r="H36" s="162"/>
      <c r="I36" s="162"/>
      <c r="J36" s="162"/>
      <c r="K36" s="162"/>
      <c r="L36" s="162"/>
      <c r="M36" s="162"/>
      <c r="N36" s="162"/>
      <c r="O36" s="162"/>
      <c r="P36" s="162"/>
      <c r="R36" s="181" t="s">
        <v>308</v>
      </c>
      <c r="S36" s="178"/>
      <c r="T36" s="178"/>
      <c r="U36" s="178"/>
      <c r="V36" s="178"/>
      <c r="W36" s="178"/>
      <c r="X36" s="178"/>
      <c r="Y36" s="178"/>
      <c r="Z36" s="178"/>
      <c r="AA36" s="178"/>
      <c r="AB36" s="178"/>
      <c r="AC36" s="178"/>
      <c r="AD36" s="178"/>
      <c r="AE36" s="178"/>
      <c r="AF36" s="178"/>
      <c r="AG36" s="178"/>
      <c r="AH36" s="178"/>
      <c r="AI36" s="178"/>
      <c r="AJ36" s="178"/>
      <c r="AK36" s="182"/>
      <c r="AL36" s="162"/>
      <c r="AM36" s="162"/>
      <c r="AN36" s="162"/>
      <c r="AO36" s="162"/>
      <c r="AP36" s="162"/>
      <c r="AS36" s="159" t="s">
        <v>227</v>
      </c>
    </row>
    <row r="37" spans="7:45" x14ac:dyDescent="0.15">
      <c r="G37" s="162"/>
      <c r="H37" s="162"/>
      <c r="I37" s="162"/>
      <c r="J37" s="162"/>
      <c r="K37" s="162"/>
      <c r="L37" s="162"/>
      <c r="M37" s="162"/>
      <c r="N37" s="162"/>
      <c r="O37" s="162"/>
      <c r="P37" s="162"/>
      <c r="R37" s="181" t="s">
        <v>227</v>
      </c>
      <c r="S37" s="178"/>
      <c r="T37" s="178"/>
      <c r="U37" s="178"/>
      <c r="V37" s="178"/>
      <c r="W37" s="178"/>
      <c r="X37" s="178"/>
      <c r="Y37" s="178"/>
      <c r="Z37" s="178"/>
      <c r="AA37" s="178"/>
      <c r="AB37" s="178"/>
      <c r="AC37" s="178"/>
      <c r="AD37" s="178"/>
      <c r="AE37" s="178"/>
      <c r="AF37" s="178"/>
      <c r="AG37" s="178"/>
      <c r="AH37" s="178"/>
      <c r="AI37" s="178"/>
      <c r="AJ37" s="178"/>
      <c r="AK37" s="182"/>
      <c r="AL37" s="162"/>
      <c r="AM37" s="162"/>
      <c r="AN37" s="162"/>
      <c r="AO37" s="162"/>
      <c r="AP37" s="162"/>
      <c r="AS37" s="159" t="s">
        <v>228</v>
      </c>
    </row>
    <row r="38" spans="7:45" x14ac:dyDescent="0.15">
      <c r="G38" s="162"/>
      <c r="H38" s="162"/>
      <c r="I38" s="162"/>
      <c r="J38" s="162"/>
      <c r="K38" s="162"/>
      <c r="L38" s="162"/>
      <c r="M38" s="162"/>
      <c r="N38" s="162"/>
      <c r="O38" s="162"/>
      <c r="P38" s="162"/>
      <c r="R38" s="181" t="s">
        <v>228</v>
      </c>
      <c r="S38" s="178"/>
      <c r="T38" s="178"/>
      <c r="U38" s="178"/>
      <c r="V38" s="178"/>
      <c r="W38" s="178"/>
      <c r="X38" s="178"/>
      <c r="Y38" s="178"/>
      <c r="Z38" s="178"/>
      <c r="AA38" s="178"/>
      <c r="AB38" s="178"/>
      <c r="AC38" s="178"/>
      <c r="AD38" s="178"/>
      <c r="AE38" s="178"/>
      <c r="AF38" s="178"/>
      <c r="AG38" s="178"/>
      <c r="AH38" s="178"/>
      <c r="AI38" s="178"/>
      <c r="AJ38" s="178"/>
      <c r="AK38" s="182"/>
      <c r="AL38" s="162"/>
      <c r="AM38" s="162"/>
      <c r="AN38" s="162"/>
      <c r="AO38" s="162"/>
      <c r="AP38" s="162"/>
      <c r="AS38" s="159" t="s">
        <v>229</v>
      </c>
    </row>
    <row r="39" spans="7:45" x14ac:dyDescent="0.15">
      <c r="G39" s="162"/>
      <c r="H39" s="162"/>
      <c r="I39" s="162"/>
      <c r="J39" s="162"/>
      <c r="K39" s="162"/>
      <c r="L39" s="162"/>
      <c r="M39" s="162"/>
      <c r="N39" s="162"/>
      <c r="O39" s="162"/>
      <c r="P39" s="162"/>
      <c r="R39" s="181" t="s">
        <v>229</v>
      </c>
      <c r="S39" s="178"/>
      <c r="T39" s="178"/>
      <c r="U39" s="178"/>
      <c r="V39" s="178"/>
      <c r="W39" s="178"/>
      <c r="X39" s="178"/>
      <c r="Y39" s="178"/>
      <c r="Z39" s="178"/>
      <c r="AA39" s="178"/>
      <c r="AB39" s="178"/>
      <c r="AC39" s="178"/>
      <c r="AD39" s="178"/>
      <c r="AE39" s="178"/>
      <c r="AF39" s="178"/>
      <c r="AG39" s="178"/>
      <c r="AH39" s="178"/>
      <c r="AI39" s="178"/>
      <c r="AJ39" s="178"/>
      <c r="AK39" s="182"/>
      <c r="AL39" s="162"/>
      <c r="AM39" s="162"/>
      <c r="AN39" s="162"/>
      <c r="AO39" s="162"/>
      <c r="AP39" s="162"/>
      <c r="AS39" s="159" t="s">
        <v>309</v>
      </c>
    </row>
    <row r="40" spans="7:45" x14ac:dyDescent="0.15">
      <c r="G40" s="162"/>
      <c r="H40" s="162"/>
      <c r="I40" s="162"/>
      <c r="J40" s="162"/>
      <c r="K40" s="162"/>
      <c r="L40" s="162"/>
      <c r="M40" s="162"/>
      <c r="N40" s="162"/>
      <c r="O40" s="162"/>
      <c r="P40" s="162"/>
      <c r="R40" s="181" t="s">
        <v>310</v>
      </c>
      <c r="S40" s="178"/>
      <c r="T40" s="178"/>
      <c r="U40" s="178"/>
      <c r="V40" s="178"/>
      <c r="W40" s="178"/>
      <c r="X40" s="178"/>
      <c r="Y40" s="178"/>
      <c r="Z40" s="178"/>
      <c r="AA40" s="178"/>
      <c r="AB40" s="178"/>
      <c r="AC40" s="178"/>
      <c r="AD40" s="178"/>
      <c r="AE40" s="178"/>
      <c r="AF40" s="178"/>
      <c r="AG40" s="178"/>
      <c r="AH40" s="178"/>
      <c r="AI40" s="178"/>
      <c r="AJ40" s="178"/>
      <c r="AK40" s="182"/>
      <c r="AL40" s="162"/>
      <c r="AM40" s="162"/>
      <c r="AN40" s="162"/>
      <c r="AO40" s="162"/>
      <c r="AP40" s="162"/>
      <c r="AS40" s="159" t="s">
        <v>233</v>
      </c>
    </row>
    <row r="41" spans="7:45" x14ac:dyDescent="0.15">
      <c r="G41" s="162"/>
      <c r="H41" s="162"/>
      <c r="I41" s="162"/>
      <c r="J41" s="162"/>
      <c r="K41" s="162"/>
      <c r="L41" s="162"/>
      <c r="M41" s="162"/>
      <c r="N41" s="162"/>
      <c r="O41" s="162"/>
      <c r="P41" s="162"/>
      <c r="R41" s="184" t="s">
        <v>233</v>
      </c>
      <c r="S41" s="185"/>
      <c r="T41" s="185"/>
      <c r="U41" s="185"/>
      <c r="V41" s="185"/>
      <c r="W41" s="185"/>
      <c r="X41" s="185"/>
      <c r="Y41" s="185"/>
      <c r="Z41" s="185"/>
      <c r="AA41" s="185"/>
      <c r="AB41" s="185"/>
      <c r="AC41" s="185"/>
      <c r="AD41" s="185"/>
      <c r="AE41" s="185"/>
      <c r="AF41" s="185"/>
      <c r="AG41" s="185"/>
      <c r="AH41" s="185"/>
      <c r="AI41" s="185"/>
      <c r="AJ41" s="185"/>
      <c r="AK41" s="186"/>
      <c r="AL41" s="162"/>
      <c r="AM41" s="162"/>
      <c r="AN41" s="162"/>
      <c r="AO41" s="162"/>
      <c r="AP41" s="162"/>
    </row>
    <row r="42" spans="7:45" x14ac:dyDescent="0.15">
      <c r="G42" s="162"/>
      <c r="H42" s="162"/>
      <c r="I42" s="162"/>
      <c r="J42" s="162"/>
      <c r="K42" s="162"/>
      <c r="L42" s="162"/>
      <c r="M42" s="162"/>
      <c r="N42" s="162"/>
      <c r="O42" s="162"/>
      <c r="P42" s="162"/>
      <c r="T42" s="162"/>
      <c r="U42" s="162"/>
      <c r="V42" s="162"/>
      <c r="W42" s="162"/>
      <c r="X42" s="162"/>
      <c r="Y42" s="162"/>
      <c r="Z42" s="162"/>
      <c r="AA42" s="162"/>
      <c r="AB42" s="162"/>
      <c r="AC42" s="162"/>
      <c r="AG42" s="162"/>
      <c r="AH42" s="162"/>
      <c r="AI42" s="162"/>
      <c r="AJ42" s="162"/>
      <c r="AK42" s="162"/>
      <c r="AL42" s="162"/>
      <c r="AM42" s="162"/>
      <c r="AN42" s="162"/>
      <c r="AO42" s="162"/>
      <c r="AP42" s="162"/>
    </row>
    <row r="43" spans="7:45" x14ac:dyDescent="0.15">
      <c r="G43" s="162"/>
      <c r="H43" s="162"/>
      <c r="I43" s="162"/>
      <c r="J43" s="162"/>
      <c r="K43" s="162"/>
      <c r="L43" s="162"/>
      <c r="M43" s="162"/>
      <c r="N43" s="162"/>
      <c r="O43" s="162"/>
      <c r="P43" s="162"/>
      <c r="T43" s="162"/>
      <c r="U43" s="162"/>
      <c r="V43" s="162"/>
      <c r="W43" s="162"/>
      <c r="X43" s="162"/>
      <c r="Y43" s="162"/>
      <c r="Z43" s="162"/>
      <c r="AA43" s="162"/>
      <c r="AB43" s="162"/>
      <c r="AC43" s="162"/>
      <c r="AG43" s="162"/>
      <c r="AH43" s="162"/>
      <c r="AI43" s="162"/>
      <c r="AJ43" s="162"/>
      <c r="AK43" s="162"/>
      <c r="AL43" s="162"/>
      <c r="AM43" s="162"/>
      <c r="AN43" s="162"/>
      <c r="AO43" s="162"/>
      <c r="AP43" s="162"/>
    </row>
    <row r="44" spans="7:45" x14ac:dyDescent="0.15">
      <c r="G44" s="162"/>
      <c r="H44" s="162"/>
      <c r="I44" s="162"/>
      <c r="J44" s="162"/>
      <c r="K44" s="162"/>
      <c r="L44" s="162"/>
      <c r="M44" s="162"/>
      <c r="N44" s="162"/>
      <c r="O44" s="162"/>
      <c r="P44" s="162"/>
      <c r="T44" s="162"/>
      <c r="U44" s="162"/>
      <c r="V44" s="162"/>
      <c r="W44" s="162"/>
      <c r="X44" s="162"/>
      <c r="Y44" s="162"/>
      <c r="Z44" s="162"/>
      <c r="AA44" s="162"/>
      <c r="AB44" s="162"/>
      <c r="AC44" s="162"/>
      <c r="AG44" s="162"/>
      <c r="AH44" s="162"/>
      <c r="AI44" s="162"/>
      <c r="AJ44" s="162"/>
      <c r="AK44" s="162"/>
      <c r="AL44" s="162"/>
      <c r="AM44" s="162"/>
      <c r="AN44" s="162"/>
      <c r="AO44" s="162"/>
      <c r="AP44" s="162"/>
    </row>
    <row r="45" spans="7:45" x14ac:dyDescent="0.15">
      <c r="G45" s="162"/>
      <c r="H45" s="162"/>
      <c r="I45" s="162"/>
      <c r="J45" s="162"/>
      <c r="K45" s="162"/>
      <c r="L45" s="162"/>
      <c r="M45" s="162"/>
      <c r="N45" s="162"/>
      <c r="O45" s="162"/>
      <c r="P45" s="162"/>
      <c r="R45" s="187"/>
      <c r="S45" s="179"/>
      <c r="T45" s="179"/>
      <c r="U45" s="179"/>
      <c r="V45" s="179"/>
      <c r="W45" s="179"/>
      <c r="X45" s="179"/>
      <c r="Y45" s="179"/>
      <c r="Z45" s="179"/>
      <c r="AA45" s="179"/>
      <c r="AB45" s="179"/>
      <c r="AC45" s="179"/>
      <c r="AD45" s="179"/>
      <c r="AE45" s="179"/>
      <c r="AF45" s="179"/>
      <c r="AG45" s="179"/>
      <c r="AH45" s="179"/>
      <c r="AI45" s="179"/>
      <c r="AJ45" s="179"/>
      <c r="AK45" s="180"/>
      <c r="AL45" s="162"/>
      <c r="AM45" s="162"/>
      <c r="AN45" s="162"/>
      <c r="AO45" s="162"/>
      <c r="AP45" s="162"/>
      <c r="AS45" s="159" t="s">
        <v>230</v>
      </c>
    </row>
    <row r="46" spans="7:45" x14ac:dyDescent="0.15">
      <c r="G46" s="162"/>
      <c r="H46" s="162"/>
      <c r="I46" s="162"/>
      <c r="J46" s="162"/>
      <c r="K46" s="162"/>
      <c r="L46" s="162"/>
      <c r="M46" s="162"/>
      <c r="N46" s="162"/>
      <c r="O46" s="162"/>
      <c r="P46" s="162"/>
      <c r="R46" s="181" t="s">
        <v>240</v>
      </c>
      <c r="S46" s="178"/>
      <c r="T46" s="178"/>
      <c r="U46" s="178"/>
      <c r="V46" s="178"/>
      <c r="W46" s="178"/>
      <c r="X46" s="178"/>
      <c r="Y46" s="178"/>
      <c r="Z46" s="178"/>
      <c r="AA46" s="178"/>
      <c r="AB46" s="178"/>
      <c r="AC46" s="178"/>
      <c r="AD46" s="178"/>
      <c r="AE46" s="178"/>
      <c r="AF46" s="178"/>
      <c r="AG46" s="178"/>
      <c r="AH46" s="178"/>
      <c r="AI46" s="178"/>
      <c r="AJ46" s="178"/>
      <c r="AK46" s="182"/>
      <c r="AL46" s="162"/>
      <c r="AM46" s="162"/>
      <c r="AN46" s="162"/>
      <c r="AO46" s="162"/>
      <c r="AP46" s="162"/>
      <c r="AS46" s="159" t="s">
        <v>311</v>
      </c>
    </row>
    <row r="47" spans="7:45" x14ac:dyDescent="0.15">
      <c r="G47" s="162"/>
      <c r="H47" s="162"/>
      <c r="I47" s="162"/>
      <c r="J47" s="162"/>
      <c r="K47" s="162"/>
      <c r="L47" s="162"/>
      <c r="M47" s="162"/>
      <c r="N47" s="162"/>
      <c r="O47" s="162"/>
      <c r="P47" s="162"/>
      <c r="R47" s="184" t="s">
        <v>312</v>
      </c>
      <c r="S47" s="185"/>
      <c r="T47" s="185"/>
      <c r="U47" s="185"/>
      <c r="V47" s="185"/>
      <c r="W47" s="185"/>
      <c r="X47" s="185"/>
      <c r="Y47" s="185"/>
      <c r="Z47" s="185"/>
      <c r="AA47" s="185"/>
      <c r="AB47" s="185"/>
      <c r="AC47" s="185"/>
      <c r="AD47" s="185"/>
      <c r="AE47" s="185"/>
      <c r="AF47" s="185"/>
      <c r="AG47" s="185"/>
      <c r="AH47" s="185"/>
      <c r="AI47" s="185"/>
      <c r="AJ47" s="185"/>
      <c r="AK47" s="186"/>
      <c r="AL47" s="162"/>
      <c r="AM47" s="162"/>
      <c r="AN47" s="162"/>
      <c r="AO47" s="162"/>
      <c r="AP47" s="162"/>
    </row>
    <row r="48" spans="7:45" x14ac:dyDescent="0.15">
      <c r="G48" s="162"/>
      <c r="H48" s="162"/>
      <c r="I48" s="162"/>
      <c r="J48" s="162"/>
      <c r="K48" s="162"/>
      <c r="L48" s="162"/>
      <c r="M48" s="162"/>
      <c r="N48" s="162"/>
      <c r="O48" s="162"/>
      <c r="P48" s="162"/>
      <c r="T48" s="162"/>
      <c r="U48" s="162"/>
      <c r="V48" s="162"/>
      <c r="W48" s="162"/>
      <c r="X48" s="162"/>
      <c r="Y48" s="162"/>
      <c r="Z48" s="162"/>
      <c r="AA48" s="162"/>
      <c r="AB48" s="162"/>
      <c r="AC48" s="162"/>
      <c r="AG48" s="162"/>
      <c r="AH48" s="162"/>
      <c r="AI48" s="162"/>
      <c r="AJ48" s="162"/>
      <c r="AK48" s="162"/>
      <c r="AL48" s="162"/>
      <c r="AM48" s="162"/>
      <c r="AN48" s="162"/>
      <c r="AO48" s="162"/>
      <c r="AP48" s="162"/>
    </row>
    <row r="49" spans="6:45" x14ac:dyDescent="0.15">
      <c r="G49" s="162"/>
      <c r="H49" s="162"/>
      <c r="I49" s="162"/>
      <c r="J49" s="162"/>
      <c r="K49" s="162"/>
      <c r="L49" s="162"/>
      <c r="M49" s="162"/>
      <c r="N49" s="162"/>
      <c r="O49" s="162"/>
      <c r="P49" s="162"/>
      <c r="T49" s="162"/>
      <c r="U49" s="162"/>
      <c r="V49" s="162"/>
      <c r="W49" s="162"/>
      <c r="X49" s="162"/>
      <c r="Y49" s="162"/>
      <c r="Z49" s="162"/>
      <c r="AA49" s="162"/>
      <c r="AB49" s="162"/>
      <c r="AC49" s="162"/>
      <c r="AG49" s="162"/>
      <c r="AH49" s="162"/>
      <c r="AI49" s="162"/>
      <c r="AJ49" s="162"/>
      <c r="AK49" s="162"/>
      <c r="AL49" s="162"/>
      <c r="AM49" s="162"/>
      <c r="AN49" s="162"/>
      <c r="AO49" s="162"/>
      <c r="AP49" s="162"/>
    </row>
    <row r="50" spans="6:45" x14ac:dyDescent="0.15">
      <c r="G50" s="162"/>
      <c r="H50" s="162"/>
      <c r="I50" s="162"/>
      <c r="J50" s="162"/>
      <c r="K50" s="162"/>
      <c r="L50" s="162"/>
      <c r="M50" s="162"/>
      <c r="N50" s="162"/>
      <c r="O50" s="162"/>
      <c r="P50" s="162"/>
      <c r="T50" s="162"/>
      <c r="U50" s="162"/>
      <c r="V50" s="162"/>
      <c r="W50" s="162"/>
      <c r="X50" s="162"/>
      <c r="Y50" s="162"/>
      <c r="Z50" s="162"/>
      <c r="AA50" s="162"/>
      <c r="AB50" s="162"/>
      <c r="AC50" s="162"/>
      <c r="AG50" s="162"/>
      <c r="AH50" s="162"/>
      <c r="AI50" s="162"/>
      <c r="AJ50" s="162"/>
      <c r="AK50" s="162"/>
      <c r="AL50" s="162"/>
      <c r="AM50" s="162"/>
      <c r="AN50" s="162"/>
      <c r="AO50" s="162"/>
      <c r="AP50" s="162"/>
    </row>
    <row r="51" spans="6:45" x14ac:dyDescent="0.15">
      <c r="G51" s="162"/>
      <c r="H51" s="162"/>
      <c r="I51" s="162"/>
      <c r="J51" s="162"/>
      <c r="K51" s="162"/>
      <c r="L51" s="162"/>
      <c r="M51" s="162"/>
      <c r="N51" s="162"/>
      <c r="O51" s="162"/>
      <c r="P51" s="162"/>
      <c r="R51" s="187"/>
      <c r="S51" s="179"/>
      <c r="T51" s="179"/>
      <c r="U51" s="179"/>
      <c r="V51" s="179"/>
      <c r="W51" s="179"/>
      <c r="X51" s="179"/>
      <c r="Y51" s="179"/>
      <c r="Z51" s="179"/>
      <c r="AA51" s="179"/>
      <c r="AB51" s="179"/>
      <c r="AC51" s="179"/>
      <c r="AD51" s="179"/>
      <c r="AE51" s="179"/>
      <c r="AF51" s="179"/>
      <c r="AG51" s="179"/>
      <c r="AH51" s="179"/>
      <c r="AI51" s="179"/>
      <c r="AJ51" s="179"/>
      <c r="AK51" s="180"/>
      <c r="AL51" s="162"/>
      <c r="AM51" s="162"/>
      <c r="AN51" s="162"/>
      <c r="AO51" s="162"/>
      <c r="AP51" s="162"/>
      <c r="AS51" s="159" t="s">
        <v>232</v>
      </c>
    </row>
    <row r="52" spans="6:45" x14ac:dyDescent="0.15">
      <c r="G52" s="162"/>
      <c r="H52" s="162"/>
      <c r="I52" s="162"/>
      <c r="J52" s="162"/>
      <c r="K52" s="162"/>
      <c r="L52" s="162"/>
      <c r="M52" s="162"/>
      <c r="N52" s="162"/>
      <c r="O52" s="162"/>
      <c r="P52" s="162"/>
      <c r="R52" s="181" t="s">
        <v>257</v>
      </c>
      <c r="S52" s="178"/>
      <c r="T52" s="178"/>
      <c r="U52" s="178"/>
      <c r="V52" s="178"/>
      <c r="W52" s="178"/>
      <c r="X52" s="178"/>
      <c r="Y52" s="178"/>
      <c r="Z52" s="178"/>
      <c r="AA52" s="178"/>
      <c r="AB52" s="178"/>
      <c r="AC52" s="178"/>
      <c r="AD52" s="178"/>
      <c r="AE52" s="178"/>
      <c r="AF52" s="178"/>
      <c r="AG52" s="178"/>
      <c r="AH52" s="178"/>
      <c r="AI52" s="178"/>
      <c r="AJ52" s="178"/>
      <c r="AK52" s="182"/>
      <c r="AL52" s="162"/>
      <c r="AM52" s="162"/>
      <c r="AN52" s="162"/>
      <c r="AO52" s="162"/>
      <c r="AP52" s="162"/>
      <c r="AS52" s="159" t="s">
        <v>231</v>
      </c>
    </row>
    <row r="53" spans="6:45" x14ac:dyDescent="0.15">
      <c r="G53" s="162"/>
      <c r="H53" s="162"/>
      <c r="I53" s="162"/>
      <c r="J53" s="162"/>
      <c r="K53" s="162"/>
      <c r="L53" s="162"/>
      <c r="M53" s="162"/>
      <c r="N53" s="162"/>
      <c r="O53" s="162"/>
      <c r="P53" s="162"/>
      <c r="R53" s="184" t="s">
        <v>231</v>
      </c>
      <c r="S53" s="185"/>
      <c r="T53" s="185"/>
      <c r="U53" s="185"/>
      <c r="V53" s="185"/>
      <c r="W53" s="185"/>
      <c r="X53" s="185"/>
      <c r="Y53" s="185"/>
      <c r="Z53" s="185"/>
      <c r="AA53" s="185"/>
      <c r="AB53" s="185"/>
      <c r="AC53" s="185"/>
      <c r="AD53" s="185"/>
      <c r="AE53" s="185"/>
      <c r="AF53" s="185"/>
      <c r="AG53" s="185"/>
      <c r="AH53" s="185"/>
      <c r="AI53" s="185"/>
      <c r="AJ53" s="185"/>
      <c r="AK53" s="186"/>
      <c r="AL53" s="162"/>
      <c r="AM53" s="162"/>
      <c r="AN53" s="162"/>
      <c r="AO53" s="162"/>
      <c r="AP53" s="162"/>
    </row>
    <row r="54" spans="6:45" x14ac:dyDescent="0.15">
      <c r="G54" s="162"/>
      <c r="H54" s="162"/>
      <c r="I54" s="162"/>
      <c r="J54" s="162"/>
      <c r="K54" s="162"/>
      <c r="L54" s="162"/>
      <c r="M54" s="162"/>
      <c r="N54" s="162"/>
      <c r="O54" s="162"/>
      <c r="P54" s="162"/>
      <c r="T54" s="162"/>
      <c r="U54" s="162"/>
      <c r="V54" s="162"/>
      <c r="W54" s="162"/>
      <c r="X54" s="162"/>
      <c r="Y54" s="162"/>
      <c r="Z54" s="162"/>
      <c r="AA54" s="162"/>
      <c r="AB54" s="162"/>
      <c r="AC54" s="162"/>
      <c r="AG54" s="162"/>
      <c r="AH54" s="162"/>
      <c r="AI54" s="162"/>
      <c r="AJ54" s="162"/>
      <c r="AK54" s="162"/>
      <c r="AL54" s="162"/>
      <c r="AM54" s="162"/>
      <c r="AN54" s="162"/>
      <c r="AO54" s="162"/>
      <c r="AP54" s="162"/>
    </row>
    <row r="55" spans="6:45" x14ac:dyDescent="0.15">
      <c r="F55" s="161"/>
      <c r="G55" s="162"/>
      <c r="H55" s="162"/>
      <c r="I55" s="162"/>
      <c r="J55" s="162"/>
      <c r="K55" s="162"/>
      <c r="L55" s="162"/>
      <c r="M55" s="162"/>
      <c r="N55" s="162"/>
      <c r="O55" s="162"/>
      <c r="P55" s="162"/>
      <c r="Q55" s="161"/>
      <c r="R55" s="161"/>
      <c r="S55" s="161"/>
      <c r="T55" s="162"/>
      <c r="U55" s="162"/>
      <c r="V55" s="162"/>
      <c r="W55" s="162"/>
      <c r="X55" s="162"/>
      <c r="Y55" s="162"/>
      <c r="Z55" s="162"/>
      <c r="AA55" s="162"/>
      <c r="AB55" s="162"/>
      <c r="AC55" s="162"/>
      <c r="AG55" s="162"/>
      <c r="AH55" s="162"/>
      <c r="AI55" s="162"/>
      <c r="AJ55" s="162"/>
      <c r="AK55" s="162"/>
      <c r="AL55" s="162"/>
      <c r="AM55" s="162"/>
      <c r="AN55" s="162"/>
      <c r="AO55" s="162"/>
      <c r="AP55" s="162"/>
    </row>
    <row r="56" spans="6:45" x14ac:dyDescent="0.15">
      <c r="F56" s="161"/>
      <c r="G56" s="162"/>
      <c r="H56" s="162"/>
      <c r="I56" s="162"/>
      <c r="J56" s="162"/>
      <c r="K56" s="162"/>
      <c r="L56" s="162"/>
      <c r="M56" s="162"/>
      <c r="N56" s="162"/>
      <c r="O56" s="162"/>
      <c r="P56" s="162"/>
      <c r="Q56" s="161"/>
      <c r="R56" s="161"/>
      <c r="S56" s="161"/>
      <c r="T56" s="162"/>
      <c r="U56" s="162"/>
      <c r="V56" s="162"/>
      <c r="W56" s="162"/>
      <c r="X56" s="162"/>
      <c r="Y56" s="162"/>
      <c r="Z56" s="162"/>
      <c r="AA56" s="162"/>
      <c r="AB56" s="162"/>
      <c r="AC56" s="162"/>
      <c r="AG56" s="162"/>
      <c r="AH56" s="162"/>
      <c r="AI56" s="162"/>
      <c r="AJ56" s="162"/>
      <c r="AK56" s="162"/>
      <c r="AL56" s="162"/>
      <c r="AM56" s="162"/>
      <c r="AN56" s="162"/>
      <c r="AO56" s="162"/>
      <c r="AP56" s="162"/>
    </row>
    <row r="57" spans="6:45" x14ac:dyDescent="0.15">
      <c r="F57" s="161"/>
      <c r="G57" s="162"/>
      <c r="H57" s="162"/>
      <c r="I57" s="162"/>
      <c r="J57" s="162"/>
      <c r="K57" s="162"/>
      <c r="L57" s="162"/>
      <c r="M57" s="162"/>
      <c r="N57" s="162"/>
      <c r="O57" s="162"/>
      <c r="P57" s="162"/>
      <c r="Q57" s="161"/>
      <c r="R57" s="187"/>
      <c r="S57" s="179"/>
      <c r="T57" s="179"/>
      <c r="U57" s="179"/>
      <c r="V57" s="179"/>
      <c r="W57" s="179"/>
      <c r="X57" s="179"/>
      <c r="Y57" s="179"/>
      <c r="Z57" s="179"/>
      <c r="AA57" s="179"/>
      <c r="AB57" s="179"/>
      <c r="AC57" s="179"/>
      <c r="AD57" s="179"/>
      <c r="AE57" s="179"/>
      <c r="AF57" s="179"/>
      <c r="AG57" s="179"/>
      <c r="AH57" s="179"/>
      <c r="AI57" s="179"/>
      <c r="AJ57" s="179"/>
      <c r="AK57" s="180"/>
      <c r="AL57" s="162"/>
      <c r="AM57" s="162"/>
      <c r="AN57" s="162"/>
      <c r="AO57" s="162"/>
      <c r="AP57" s="162"/>
    </row>
    <row r="58" spans="6:45" x14ac:dyDescent="0.15">
      <c r="F58" s="161"/>
      <c r="G58" s="162"/>
      <c r="H58" s="162"/>
      <c r="I58" s="162"/>
      <c r="J58" s="162"/>
      <c r="K58" s="162"/>
      <c r="L58" s="162"/>
      <c r="M58" s="162"/>
      <c r="N58" s="162"/>
      <c r="O58" s="162"/>
      <c r="P58" s="162"/>
      <c r="Q58" s="161"/>
      <c r="R58" s="181" t="s">
        <v>313</v>
      </c>
      <c r="S58" s="178"/>
      <c r="T58" s="178"/>
      <c r="U58" s="178"/>
      <c r="V58" s="178"/>
      <c r="W58" s="178"/>
      <c r="X58" s="178"/>
      <c r="Y58" s="178"/>
      <c r="Z58" s="178"/>
      <c r="AA58" s="178"/>
      <c r="AB58" s="178"/>
      <c r="AC58" s="178"/>
      <c r="AD58" s="178"/>
      <c r="AE58" s="178"/>
      <c r="AF58" s="178"/>
      <c r="AG58" s="178"/>
      <c r="AH58" s="178"/>
      <c r="AI58" s="178"/>
      <c r="AJ58" s="178"/>
      <c r="AK58" s="182"/>
      <c r="AL58" s="162"/>
      <c r="AM58" s="162"/>
      <c r="AN58" s="162"/>
      <c r="AO58" s="162"/>
      <c r="AP58" s="162"/>
    </row>
    <row r="59" spans="6:45" x14ac:dyDescent="0.15">
      <c r="F59" s="161"/>
      <c r="G59" s="162"/>
      <c r="H59" s="162"/>
      <c r="I59" s="162"/>
      <c r="J59" s="162"/>
      <c r="K59" s="162"/>
      <c r="L59" s="162"/>
      <c r="M59" s="162"/>
      <c r="N59" s="162"/>
      <c r="O59" s="162"/>
      <c r="P59" s="162"/>
      <c r="Q59" s="161"/>
      <c r="R59" s="393" t="s">
        <v>292</v>
      </c>
      <c r="S59" s="185"/>
      <c r="T59" s="185"/>
      <c r="U59" s="185"/>
      <c r="V59" s="185"/>
      <c r="W59" s="185"/>
      <c r="X59" s="185"/>
      <c r="Y59" s="185"/>
      <c r="Z59" s="185"/>
      <c r="AA59" s="185"/>
      <c r="AB59" s="185"/>
      <c r="AC59" s="185"/>
      <c r="AD59" s="185"/>
      <c r="AE59" s="185"/>
      <c r="AF59" s="185"/>
      <c r="AG59" s="185"/>
      <c r="AH59" s="185"/>
      <c r="AI59" s="185"/>
      <c r="AJ59" s="185"/>
      <c r="AK59" s="186"/>
      <c r="AL59" s="162"/>
      <c r="AM59" s="162"/>
      <c r="AN59" s="162"/>
      <c r="AO59" s="162"/>
      <c r="AP59" s="162"/>
      <c r="AQ59" s="216"/>
    </row>
    <row r="60" spans="6:45" ht="3" customHeight="1" x14ac:dyDescent="0.15">
      <c r="G60" s="162"/>
      <c r="H60" s="162"/>
      <c r="I60" s="162"/>
      <c r="J60" s="162"/>
      <c r="K60" s="162"/>
      <c r="L60" s="162"/>
      <c r="M60" s="162"/>
      <c r="N60" s="162"/>
      <c r="O60" s="162"/>
      <c r="P60" s="162"/>
      <c r="T60" s="162"/>
      <c r="U60" s="162"/>
      <c r="V60" s="162"/>
      <c r="W60" s="162"/>
      <c r="X60" s="162"/>
      <c r="Y60" s="162"/>
      <c r="Z60" s="162"/>
      <c r="AA60" s="162"/>
      <c r="AB60" s="162"/>
      <c r="AC60" s="162"/>
      <c r="AG60" s="162"/>
      <c r="AH60" s="162"/>
      <c r="AI60" s="162"/>
      <c r="AJ60" s="162"/>
      <c r="AK60" s="162"/>
      <c r="AL60" s="162"/>
      <c r="AM60" s="162"/>
      <c r="AN60" s="162"/>
      <c r="AO60" s="162"/>
      <c r="AP60" s="162"/>
    </row>
    <row r="61" spans="6:45" ht="3" customHeight="1" x14ac:dyDescent="0.15"/>
  </sheetData>
  <mergeCells count="3">
    <mergeCell ref="U6:AB6"/>
    <mergeCell ref="AH6:AO6"/>
    <mergeCell ref="H6:O6"/>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63"/>
  <sheetViews>
    <sheetView view="pageBreakPreview" topLeftCell="A16" zoomScaleNormal="100" zoomScaleSheetLayoutView="100" workbookViewId="0">
      <selection activeCell="BA5" sqref="BA5"/>
    </sheetView>
  </sheetViews>
  <sheetFormatPr defaultRowHeight="17.25" x14ac:dyDescent="0.15"/>
  <cols>
    <col min="1" max="1" width="3.125" style="155" customWidth="1"/>
    <col min="2" max="2" width="7.5" style="3" customWidth="1"/>
    <col min="3" max="11" width="8.25" style="3" customWidth="1"/>
    <col min="12" max="12" width="7.5" style="3" customWidth="1"/>
    <col min="13" max="16384" width="9" style="155"/>
  </cols>
  <sheetData>
    <row r="2" spans="2:12" x14ac:dyDescent="0.15">
      <c r="B2" s="13" t="s">
        <v>14</v>
      </c>
      <c r="C2" s="4"/>
      <c r="D2" s="4"/>
      <c r="E2" s="4"/>
      <c r="F2" s="4"/>
      <c r="G2" s="4"/>
      <c r="H2" s="4"/>
      <c r="I2" s="4"/>
      <c r="J2" s="4"/>
      <c r="K2" s="4"/>
      <c r="L2" s="5"/>
    </row>
    <row r="3" spans="2:12" x14ac:dyDescent="0.15">
      <c r="B3" s="6"/>
      <c r="C3" s="7"/>
      <c r="D3" s="7"/>
      <c r="E3" s="7"/>
      <c r="F3" s="7"/>
      <c r="G3" s="7"/>
      <c r="H3" s="7"/>
      <c r="I3" s="7"/>
      <c r="J3" s="7"/>
      <c r="K3" s="7"/>
      <c r="L3" s="8"/>
    </row>
    <row r="4" spans="2:12" x14ac:dyDescent="0.15">
      <c r="B4" s="6"/>
      <c r="C4" s="7"/>
      <c r="D4" s="7"/>
      <c r="E4" s="7"/>
      <c r="F4" s="7"/>
      <c r="G4" s="7"/>
      <c r="H4" s="7"/>
      <c r="I4" s="510" t="str">
        <f>○!B2&amp;"　　　年　　　月　　　日"</f>
        <v>令和　　　年　　　月　　　日</v>
      </c>
      <c r="J4" s="510"/>
      <c r="K4" s="510"/>
      <c r="L4" s="8"/>
    </row>
    <row r="5" spans="2:12" x14ac:dyDescent="0.15">
      <c r="B5" s="6"/>
      <c r="C5" s="7"/>
      <c r="D5" s="7"/>
      <c r="E5" s="7"/>
      <c r="F5" s="7"/>
      <c r="G5" s="7"/>
      <c r="H5" s="7"/>
      <c r="I5" s="217"/>
      <c r="J5" s="217"/>
      <c r="K5" s="217"/>
      <c r="L5" s="8"/>
    </row>
    <row r="6" spans="2:12" x14ac:dyDescent="0.15">
      <c r="B6" s="9"/>
      <c r="C6" s="10"/>
      <c r="D6" s="10"/>
      <c r="E6" s="10"/>
      <c r="F6" s="10"/>
      <c r="G6" s="10"/>
      <c r="H6" s="11"/>
      <c r="I6" s="11"/>
      <c r="J6" s="11"/>
      <c r="K6" s="7"/>
      <c r="L6" s="8"/>
    </row>
    <row r="7" spans="2:12" x14ac:dyDescent="0.15">
      <c r="B7" s="9"/>
      <c r="C7" s="511" t="s">
        <v>3</v>
      </c>
      <c r="D7" s="511"/>
      <c r="E7" s="511"/>
      <c r="F7" s="511"/>
      <c r="G7" s="511"/>
      <c r="H7" s="511"/>
      <c r="I7" s="511"/>
      <c r="J7" s="511"/>
      <c r="K7" s="511"/>
      <c r="L7" s="8"/>
    </row>
    <row r="8" spans="2:12" ht="13.5" x14ac:dyDescent="0.15">
      <c r="B8" s="329"/>
      <c r="C8" s="330"/>
      <c r="D8" s="330"/>
      <c r="E8" s="330"/>
      <c r="F8" s="330"/>
      <c r="G8" s="330"/>
      <c r="H8" s="330"/>
      <c r="I8" s="330"/>
      <c r="J8" s="330"/>
      <c r="K8" s="330"/>
      <c r="L8" s="331"/>
    </row>
    <row r="9" spans="2:12" ht="13.5" x14ac:dyDescent="0.15">
      <c r="B9" s="329"/>
      <c r="C9" s="330"/>
      <c r="D9" s="330"/>
      <c r="E9" s="330"/>
      <c r="F9" s="330"/>
      <c r="G9" s="330"/>
      <c r="H9" s="330"/>
      <c r="I9" s="330"/>
      <c r="J9" s="332"/>
      <c r="K9" s="118"/>
      <c r="L9" s="331"/>
    </row>
    <row r="10" spans="2:12" ht="13.5" x14ac:dyDescent="0.15">
      <c r="B10" s="329"/>
      <c r="C10" s="219" t="s">
        <v>282</v>
      </c>
      <c r="D10" s="219"/>
      <c r="E10" s="219"/>
      <c r="F10" s="219"/>
      <c r="G10" s="219"/>
      <c r="H10" s="219"/>
      <c r="I10" s="219"/>
      <c r="J10" s="219"/>
      <c r="K10" s="219"/>
      <c r="L10" s="331"/>
    </row>
    <row r="11" spans="2:12" ht="13.5" x14ac:dyDescent="0.15">
      <c r="B11" s="329"/>
      <c r="C11" s="332"/>
      <c r="D11" s="332"/>
      <c r="E11" s="332"/>
      <c r="F11" s="512"/>
      <c r="G11" s="513"/>
      <c r="H11" s="512"/>
      <c r="I11" s="514"/>
      <c r="J11" s="332"/>
      <c r="K11" s="118"/>
      <c r="L11" s="331"/>
    </row>
    <row r="12" spans="2:12" ht="13.5" x14ac:dyDescent="0.15">
      <c r="B12" s="329"/>
      <c r="C12" s="332"/>
      <c r="D12" s="332"/>
      <c r="E12" s="332"/>
      <c r="F12" s="332"/>
      <c r="G12" s="332"/>
      <c r="H12" s="332"/>
      <c r="I12" s="332"/>
      <c r="J12" s="332"/>
      <c r="K12" s="118"/>
      <c r="L12" s="331"/>
    </row>
    <row r="13" spans="2:12" ht="17.25" customHeight="1" x14ac:dyDescent="0.15">
      <c r="B13" s="333"/>
      <c r="C13" s="332"/>
      <c r="D13" s="332"/>
      <c r="E13" s="118"/>
      <c r="F13" s="332"/>
      <c r="G13" s="334" t="s">
        <v>4</v>
      </c>
      <c r="H13" s="515" t="str">
        <f>IF(○!$I$4="","",○!$I$4)</f>
        <v/>
      </c>
      <c r="I13" s="515"/>
      <c r="J13" s="515"/>
      <c r="K13" s="515"/>
      <c r="L13" s="331"/>
    </row>
    <row r="14" spans="2:12" ht="18" customHeight="1" x14ac:dyDescent="0.15">
      <c r="B14" s="329"/>
      <c r="C14" s="332"/>
      <c r="D14" s="332"/>
      <c r="E14" s="118"/>
      <c r="F14" s="332"/>
      <c r="G14" s="512" t="s">
        <v>5</v>
      </c>
      <c r="H14" s="516" t="str">
        <f>IF(○!$I$5="","",○!$I$5)&amp;IF(○!$I$6="",""," 
"&amp;○!$I$6&amp;" "&amp;○!$S$6)</f>
        <v/>
      </c>
      <c r="I14" s="516"/>
      <c r="J14" s="516"/>
      <c r="K14" s="516"/>
      <c r="L14" s="331"/>
    </row>
    <row r="15" spans="2:12" ht="18" customHeight="1" x14ac:dyDescent="0.15">
      <c r="B15" s="329"/>
      <c r="C15" s="332"/>
      <c r="D15" s="332"/>
      <c r="E15" s="118"/>
      <c r="F15" s="332"/>
      <c r="G15" s="512"/>
      <c r="H15" s="516"/>
      <c r="I15" s="516"/>
      <c r="J15" s="516"/>
      <c r="K15" s="516"/>
      <c r="L15" s="331"/>
    </row>
    <row r="16" spans="2:12" ht="13.5" x14ac:dyDescent="0.15">
      <c r="B16" s="329"/>
      <c r="C16" s="332"/>
      <c r="D16" s="332"/>
      <c r="E16" s="332"/>
      <c r="F16" s="118"/>
      <c r="G16" s="118"/>
      <c r="H16" s="118"/>
      <c r="I16" s="118"/>
      <c r="J16" s="330"/>
      <c r="K16" s="118"/>
      <c r="L16" s="331"/>
    </row>
    <row r="17" spans="2:12" ht="13.5" x14ac:dyDescent="0.15">
      <c r="B17" s="329"/>
      <c r="C17" s="332"/>
      <c r="D17" s="332"/>
      <c r="E17" s="332"/>
      <c r="F17" s="118"/>
      <c r="G17" s="118"/>
      <c r="H17" s="118"/>
      <c r="I17" s="118"/>
      <c r="J17" s="335"/>
      <c r="K17" s="118"/>
      <c r="L17" s="331"/>
    </row>
    <row r="18" spans="2:12" ht="13.5" x14ac:dyDescent="0.15">
      <c r="B18" s="333"/>
      <c r="C18" s="518" t="s">
        <v>6</v>
      </c>
      <c r="D18" s="518"/>
      <c r="E18" s="518"/>
      <c r="F18" s="518"/>
      <c r="G18" s="518"/>
      <c r="H18" s="518"/>
      <c r="I18" s="518"/>
      <c r="J18" s="518"/>
      <c r="K18" s="518"/>
      <c r="L18" s="331"/>
    </row>
    <row r="19" spans="2:12" ht="13.5" x14ac:dyDescent="0.15">
      <c r="B19" s="336"/>
      <c r="C19" s="518"/>
      <c r="D19" s="518"/>
      <c r="E19" s="518"/>
      <c r="F19" s="518"/>
      <c r="G19" s="518"/>
      <c r="H19" s="518"/>
      <c r="I19" s="518"/>
      <c r="J19" s="518"/>
      <c r="K19" s="518"/>
      <c r="L19" s="331"/>
    </row>
    <row r="20" spans="2:12" ht="13.5" x14ac:dyDescent="0.15">
      <c r="B20" s="336"/>
      <c r="C20" s="518"/>
      <c r="D20" s="518"/>
      <c r="E20" s="518"/>
      <c r="F20" s="518"/>
      <c r="G20" s="518"/>
      <c r="H20" s="518"/>
      <c r="I20" s="518"/>
      <c r="J20" s="518"/>
      <c r="K20" s="518"/>
      <c r="L20" s="331"/>
    </row>
    <row r="21" spans="2:12" ht="13.5" x14ac:dyDescent="0.15">
      <c r="B21" s="336"/>
      <c r="C21" s="337"/>
      <c r="D21" s="337"/>
      <c r="E21" s="337"/>
      <c r="F21" s="337"/>
      <c r="G21" s="337"/>
      <c r="H21" s="337"/>
      <c r="I21" s="337"/>
      <c r="J21" s="337"/>
      <c r="K21" s="337"/>
      <c r="L21" s="331"/>
    </row>
    <row r="22" spans="2:12" ht="13.5" x14ac:dyDescent="0.15">
      <c r="B22" s="329"/>
      <c r="C22" s="334"/>
      <c r="D22" s="332"/>
      <c r="E22" s="332"/>
      <c r="F22" s="332"/>
      <c r="G22" s="332"/>
      <c r="H22" s="332"/>
      <c r="I22" s="332"/>
      <c r="J22" s="334"/>
      <c r="K22" s="118"/>
      <c r="L22" s="331"/>
    </row>
    <row r="23" spans="2:12" ht="13.5" x14ac:dyDescent="0.15">
      <c r="B23" s="333"/>
      <c r="C23" s="118"/>
      <c r="D23" s="118"/>
      <c r="E23" s="118"/>
      <c r="F23" s="118"/>
      <c r="G23" s="334" t="s">
        <v>7</v>
      </c>
      <c r="H23" s="118"/>
      <c r="I23" s="118"/>
      <c r="J23" s="118"/>
      <c r="K23" s="118"/>
      <c r="L23" s="331"/>
    </row>
    <row r="24" spans="2:12" ht="13.5" x14ac:dyDescent="0.15">
      <c r="B24" s="333"/>
      <c r="C24" s="118"/>
      <c r="D24" s="118"/>
      <c r="E24" s="118"/>
      <c r="F24" s="118"/>
      <c r="G24" s="334"/>
      <c r="H24" s="118"/>
      <c r="I24" s="118"/>
      <c r="J24" s="118"/>
      <c r="K24" s="118"/>
      <c r="L24" s="331"/>
    </row>
    <row r="25" spans="2:12" ht="13.5" x14ac:dyDescent="0.15">
      <c r="B25" s="333"/>
      <c r="C25" s="118"/>
      <c r="D25" s="118"/>
      <c r="E25" s="118"/>
      <c r="F25" s="118"/>
      <c r="G25" s="118"/>
      <c r="H25" s="118"/>
      <c r="I25" s="118"/>
      <c r="J25" s="118"/>
      <c r="K25" s="118"/>
      <c r="L25" s="331"/>
    </row>
    <row r="26" spans="2:12" ht="13.5" x14ac:dyDescent="0.15">
      <c r="B26" s="329"/>
      <c r="C26" s="332"/>
      <c r="D26" s="330"/>
      <c r="E26" s="330"/>
      <c r="F26" s="330"/>
      <c r="G26" s="330"/>
      <c r="H26" s="330"/>
      <c r="I26" s="330"/>
      <c r="J26" s="332"/>
      <c r="K26" s="118"/>
      <c r="L26" s="331"/>
    </row>
    <row r="27" spans="2:12" ht="13.5" x14ac:dyDescent="0.15">
      <c r="B27" s="338" t="s">
        <v>8</v>
      </c>
      <c r="C27" s="330"/>
      <c r="D27" s="330"/>
      <c r="E27" s="118"/>
      <c r="F27" s="339"/>
      <c r="G27" s="339"/>
      <c r="H27" s="339"/>
      <c r="I27" s="339"/>
      <c r="J27" s="339"/>
      <c r="K27" s="118"/>
      <c r="L27" s="331"/>
    </row>
    <row r="28" spans="2:12" ht="13.5" x14ac:dyDescent="0.15">
      <c r="B28" s="338"/>
      <c r="C28" s="330"/>
      <c r="D28" s="330"/>
      <c r="E28" s="118"/>
      <c r="F28" s="339"/>
      <c r="G28" s="339"/>
      <c r="H28" s="339"/>
      <c r="I28" s="339"/>
      <c r="J28" s="339"/>
      <c r="K28" s="118"/>
      <c r="L28" s="331"/>
    </row>
    <row r="29" spans="2:12" ht="13.5" x14ac:dyDescent="0.15">
      <c r="B29" s="329"/>
      <c r="C29" s="332"/>
      <c r="D29" s="118"/>
      <c r="E29" s="118"/>
      <c r="F29" s="339" t="str">
        <f>○!B2&amp;IF(○!D2=1,"元",○!D2)&amp;"年度 "&amp;○!H2</f>
        <v>令和　　年度 延岡市高性能林業機械等整備事業</v>
      </c>
      <c r="G29" s="330"/>
      <c r="H29" s="330"/>
      <c r="I29" s="330"/>
      <c r="J29" s="332"/>
      <c r="K29" s="118"/>
      <c r="L29" s="331"/>
    </row>
    <row r="30" spans="2:12" ht="13.5" x14ac:dyDescent="0.15">
      <c r="B30" s="329"/>
      <c r="C30" s="332"/>
      <c r="D30" s="330"/>
      <c r="E30" s="330"/>
      <c r="F30" s="330"/>
      <c r="G30" s="330"/>
      <c r="H30" s="330"/>
      <c r="I30" s="330"/>
      <c r="J30" s="332"/>
      <c r="K30" s="118"/>
      <c r="L30" s="331"/>
    </row>
    <row r="31" spans="2:12" ht="13.5" x14ac:dyDescent="0.15">
      <c r="B31" s="338" t="s">
        <v>9</v>
      </c>
      <c r="C31" s="330"/>
      <c r="D31" s="330"/>
      <c r="E31" s="330"/>
      <c r="F31" s="330"/>
      <c r="G31" s="330"/>
      <c r="H31" s="330"/>
      <c r="I31" s="330"/>
      <c r="J31" s="330"/>
      <c r="K31" s="118"/>
      <c r="L31" s="331"/>
    </row>
    <row r="32" spans="2:12" ht="13.5" x14ac:dyDescent="0.15">
      <c r="B32" s="338"/>
      <c r="C32" s="330"/>
      <c r="D32" s="330"/>
      <c r="E32" s="330"/>
      <c r="F32" s="330"/>
      <c r="G32" s="330"/>
      <c r="H32" s="330"/>
      <c r="I32" s="330"/>
      <c r="J32" s="330"/>
      <c r="K32" s="118"/>
      <c r="L32" s="331"/>
    </row>
    <row r="33" spans="2:12" ht="13.5" x14ac:dyDescent="0.15">
      <c r="B33" s="333"/>
      <c r="C33" s="118"/>
      <c r="D33" s="118"/>
      <c r="E33" s="118"/>
      <c r="F33" s="517" t="str">
        <f>IF(○!I13="","　　　　　　",DBCS(TEXT(○!I13,"#,###")))&amp;" 円"</f>
        <v xml:space="preserve"> 円</v>
      </c>
      <c r="G33" s="517"/>
      <c r="H33" s="517"/>
      <c r="I33" s="118"/>
      <c r="J33" s="118"/>
      <c r="K33" s="118"/>
      <c r="L33" s="331"/>
    </row>
    <row r="34" spans="2:12" ht="13.5" x14ac:dyDescent="0.15">
      <c r="B34" s="333"/>
      <c r="C34" s="118"/>
      <c r="D34" s="118"/>
      <c r="E34" s="118"/>
      <c r="F34" s="118"/>
      <c r="G34" s="118"/>
      <c r="H34" s="118"/>
      <c r="I34" s="118"/>
      <c r="J34" s="118"/>
      <c r="K34" s="118"/>
      <c r="L34" s="331"/>
    </row>
    <row r="35" spans="2:12" ht="13.5" x14ac:dyDescent="0.15">
      <c r="B35" s="338" t="s">
        <v>10</v>
      </c>
      <c r="C35" s="330"/>
      <c r="D35" s="330"/>
      <c r="E35" s="330"/>
      <c r="F35" s="332"/>
      <c r="G35" s="332"/>
      <c r="H35" s="332"/>
      <c r="I35" s="332"/>
      <c r="J35" s="332"/>
      <c r="K35" s="118"/>
      <c r="L35" s="331"/>
    </row>
    <row r="36" spans="2:12" ht="12" customHeight="1" x14ac:dyDescent="0.15">
      <c r="B36" s="329"/>
      <c r="C36" s="340"/>
      <c r="D36" s="341"/>
      <c r="E36" s="519" t="str">
        <f>IF(○!I26="","",○!I26)</f>
        <v/>
      </c>
      <c r="F36" s="519"/>
      <c r="G36" s="519"/>
      <c r="H36" s="519"/>
      <c r="I36" s="519"/>
      <c r="J36" s="519"/>
      <c r="K36" s="340"/>
      <c r="L36" s="331"/>
    </row>
    <row r="37" spans="2:12" ht="13.5" x14ac:dyDescent="0.15">
      <c r="B37" s="333"/>
      <c r="C37" s="340"/>
      <c r="D37" s="340"/>
      <c r="E37" s="519"/>
      <c r="F37" s="519"/>
      <c r="G37" s="519"/>
      <c r="H37" s="519"/>
      <c r="I37" s="519"/>
      <c r="J37" s="519"/>
      <c r="K37" s="340"/>
      <c r="L37" s="331"/>
    </row>
    <row r="38" spans="2:12" ht="13.5" x14ac:dyDescent="0.15">
      <c r="B38" s="329"/>
      <c r="C38" s="340"/>
      <c r="D38" s="340"/>
      <c r="E38" s="519"/>
      <c r="F38" s="519"/>
      <c r="G38" s="519"/>
      <c r="H38" s="519"/>
      <c r="I38" s="519"/>
      <c r="J38" s="519"/>
      <c r="K38" s="340"/>
      <c r="L38" s="331"/>
    </row>
    <row r="39" spans="2:12" ht="13.5" x14ac:dyDescent="0.15">
      <c r="B39" s="329"/>
      <c r="C39" s="340"/>
      <c r="D39" s="340"/>
      <c r="E39" s="519"/>
      <c r="F39" s="519"/>
      <c r="G39" s="519"/>
      <c r="H39" s="519"/>
      <c r="I39" s="519"/>
      <c r="J39" s="519"/>
      <c r="K39" s="340"/>
      <c r="L39" s="331"/>
    </row>
    <row r="40" spans="2:12" ht="13.5" x14ac:dyDescent="0.15">
      <c r="B40" s="333"/>
      <c r="C40" s="340"/>
      <c r="D40" s="340"/>
      <c r="E40" s="340"/>
      <c r="F40" s="340"/>
      <c r="G40" s="340"/>
      <c r="H40" s="340"/>
      <c r="I40" s="340"/>
      <c r="J40" s="340"/>
      <c r="K40" s="340"/>
      <c r="L40" s="331"/>
    </row>
    <row r="41" spans="2:12" ht="13.5" x14ac:dyDescent="0.15">
      <c r="B41" s="329"/>
      <c r="C41" s="118"/>
      <c r="D41" s="342"/>
      <c r="E41" s="342"/>
      <c r="F41" s="342"/>
      <c r="G41" s="342"/>
      <c r="H41" s="342"/>
      <c r="I41" s="342"/>
      <c r="J41" s="332"/>
      <c r="K41" s="118"/>
      <c r="L41" s="331"/>
    </row>
    <row r="42" spans="2:12" ht="13.5" x14ac:dyDescent="0.15">
      <c r="B42" s="338" t="s">
        <v>11</v>
      </c>
      <c r="C42" s="330"/>
      <c r="D42" s="330"/>
      <c r="E42" s="330"/>
      <c r="F42" s="332"/>
      <c r="G42" s="332"/>
      <c r="H42" s="332"/>
      <c r="I42" s="332"/>
      <c r="J42" s="332"/>
      <c r="K42" s="118"/>
      <c r="L42" s="331"/>
    </row>
    <row r="43" spans="2:12" ht="13.5" x14ac:dyDescent="0.15">
      <c r="B43" s="338"/>
      <c r="C43" s="330"/>
      <c r="D43" s="330"/>
      <c r="E43" s="330"/>
      <c r="F43" s="332"/>
      <c r="G43" s="332"/>
      <c r="H43" s="332"/>
      <c r="I43" s="332"/>
      <c r="J43" s="332"/>
      <c r="K43" s="118"/>
      <c r="L43" s="331"/>
    </row>
    <row r="44" spans="2:12" ht="13.5" x14ac:dyDescent="0.15">
      <c r="B44" s="329"/>
      <c r="C44" s="332"/>
      <c r="D44" s="512" t="str">
        <f>○!D32&amp;" ～ "&amp;○!D34</f>
        <v>令和　　年　　月　　日 ～ 令和　　年　　月　　日</v>
      </c>
      <c r="E44" s="512"/>
      <c r="F44" s="512"/>
      <c r="G44" s="512"/>
      <c r="H44" s="512"/>
      <c r="I44" s="512"/>
      <c r="J44" s="343"/>
      <c r="K44" s="118"/>
      <c r="L44" s="331"/>
    </row>
    <row r="45" spans="2:12" ht="13.5" x14ac:dyDescent="0.15">
      <c r="B45" s="333"/>
      <c r="C45" s="118"/>
      <c r="D45" s="118"/>
      <c r="E45" s="118"/>
      <c r="F45" s="332"/>
      <c r="G45" s="332"/>
      <c r="H45" s="332"/>
      <c r="I45" s="332"/>
      <c r="J45" s="343"/>
      <c r="K45" s="118"/>
      <c r="L45" s="331"/>
    </row>
    <row r="46" spans="2:12" ht="13.5" x14ac:dyDescent="0.15">
      <c r="B46" s="338" t="s">
        <v>12</v>
      </c>
      <c r="C46" s="330"/>
      <c r="D46" s="330"/>
      <c r="E46" s="330"/>
      <c r="F46" s="332"/>
      <c r="G46" s="332"/>
      <c r="H46" s="332"/>
      <c r="I46" s="332"/>
      <c r="J46" s="343"/>
      <c r="K46" s="118"/>
      <c r="L46" s="331"/>
    </row>
    <row r="47" spans="2:12" ht="13.5" x14ac:dyDescent="0.15">
      <c r="B47" s="338"/>
      <c r="C47" s="330"/>
      <c r="D47" s="330"/>
      <c r="E47" s="330"/>
      <c r="F47" s="332"/>
      <c r="G47" s="332"/>
      <c r="H47" s="332"/>
      <c r="I47" s="332"/>
      <c r="J47" s="343"/>
      <c r="K47" s="118"/>
      <c r="L47" s="331"/>
    </row>
    <row r="48" spans="2:12" ht="13.5" x14ac:dyDescent="0.15">
      <c r="B48" s="329"/>
      <c r="C48" s="118"/>
      <c r="D48" s="118"/>
      <c r="E48" s="341"/>
      <c r="F48" s="517" t="str">
        <f>IF(○!I11="","",DBCS(TEXT(○!I11,"#,###")))&amp;" 円（"&amp;IF(○!I12=0,"　　　　　　　　　　",DBCS(TEXT(○!I12,"#,###")))&amp;" 円）"</f>
        <v xml:space="preserve"> 円（　　　　　　　　　　 円）</v>
      </c>
      <c r="G48" s="517"/>
      <c r="H48" s="517"/>
      <c r="I48" s="517"/>
      <c r="J48" s="517"/>
      <c r="K48" s="118"/>
      <c r="L48" s="331"/>
    </row>
    <row r="49" spans="2:12" ht="13.5" x14ac:dyDescent="0.15">
      <c r="B49" s="344"/>
      <c r="C49" s="345"/>
      <c r="D49" s="345"/>
      <c r="E49" s="345"/>
      <c r="F49" s="346"/>
      <c r="G49" s="346"/>
      <c r="H49" s="346"/>
      <c r="I49" s="345"/>
      <c r="J49" s="347"/>
      <c r="K49" s="345"/>
      <c r="L49" s="348"/>
    </row>
    <row r="50" spans="2:12" ht="13.5" x14ac:dyDescent="0.15">
      <c r="B50" s="332"/>
      <c r="C50" s="341"/>
      <c r="D50" s="341"/>
      <c r="E50" s="341"/>
      <c r="F50" s="341"/>
      <c r="G50" s="341"/>
      <c r="H50" s="341"/>
      <c r="I50" s="341"/>
      <c r="J50" s="343"/>
      <c r="K50" s="341"/>
      <c r="L50" s="341"/>
    </row>
    <row r="51" spans="2:12" ht="13.5" x14ac:dyDescent="0.15">
      <c r="B51" s="341" t="s">
        <v>13</v>
      </c>
      <c r="C51" s="341"/>
      <c r="D51" s="341"/>
      <c r="E51" s="341"/>
      <c r="F51" s="341"/>
      <c r="G51" s="341"/>
      <c r="H51" s="341"/>
      <c r="I51" s="341"/>
      <c r="J51" s="343"/>
      <c r="K51" s="341"/>
      <c r="L51" s="341"/>
    </row>
    <row r="52" spans="2:12" x14ac:dyDescent="0.15">
      <c r="B52" s="10"/>
      <c r="J52" s="10"/>
    </row>
    <row r="53" spans="2:12" x14ac:dyDescent="0.15">
      <c r="B53" s="10"/>
      <c r="J53" s="10"/>
    </row>
    <row r="54" spans="2:12" x14ac:dyDescent="0.15">
      <c r="B54" s="10"/>
      <c r="J54" s="10"/>
    </row>
    <row r="55" spans="2:12" x14ac:dyDescent="0.15">
      <c r="B55" s="10"/>
      <c r="C55" s="10"/>
      <c r="D55" s="10"/>
      <c r="E55" s="10"/>
      <c r="F55" s="10"/>
      <c r="G55" s="10"/>
      <c r="H55" s="10"/>
      <c r="I55" s="10"/>
      <c r="J55" s="10"/>
    </row>
    <row r="56" spans="2:12" x14ac:dyDescent="0.15">
      <c r="F56" s="10"/>
      <c r="G56" s="10"/>
      <c r="H56" s="10"/>
      <c r="I56" s="10"/>
      <c r="J56" s="10"/>
    </row>
    <row r="57" spans="2:12" x14ac:dyDescent="0.15">
      <c r="B57" s="10"/>
      <c r="C57" s="10"/>
      <c r="D57" s="10"/>
      <c r="E57" s="10"/>
      <c r="F57" s="10"/>
      <c r="G57" s="10"/>
      <c r="H57" s="10"/>
      <c r="I57" s="10"/>
      <c r="J57" s="10"/>
    </row>
    <row r="58" spans="2:12" x14ac:dyDescent="0.15">
      <c r="B58" s="10"/>
      <c r="C58" s="10"/>
      <c r="E58" s="10"/>
      <c r="F58" s="10"/>
      <c r="G58" s="10"/>
      <c r="H58" s="10"/>
      <c r="I58" s="10"/>
      <c r="J58" s="10"/>
    </row>
    <row r="59" spans="2:12" x14ac:dyDescent="0.15">
      <c r="B59" s="10"/>
      <c r="C59" s="10"/>
      <c r="D59" s="10"/>
      <c r="E59" s="10"/>
      <c r="F59" s="10"/>
      <c r="G59" s="10"/>
      <c r="H59" s="10"/>
      <c r="I59" s="10"/>
      <c r="J59" s="10"/>
    </row>
    <row r="60" spans="2:12" x14ac:dyDescent="0.15">
      <c r="B60" s="10"/>
      <c r="C60" s="10"/>
      <c r="D60" s="10"/>
      <c r="E60" s="10"/>
      <c r="F60" s="10"/>
      <c r="G60" s="10"/>
      <c r="H60" s="10"/>
      <c r="I60" s="10"/>
      <c r="J60" s="12"/>
    </row>
    <row r="61" spans="2:12" x14ac:dyDescent="0.15">
      <c r="F61" s="10"/>
      <c r="G61" s="10"/>
      <c r="H61" s="10"/>
      <c r="I61" s="10"/>
    </row>
    <row r="62" spans="2:12" x14ac:dyDescent="0.15">
      <c r="B62" s="10"/>
      <c r="C62" s="10"/>
      <c r="D62" s="10"/>
      <c r="E62" s="10"/>
      <c r="F62" s="10"/>
      <c r="G62" s="10"/>
      <c r="H62" s="10"/>
      <c r="I62" s="10"/>
    </row>
    <row r="63" spans="2:12" x14ac:dyDescent="0.15">
      <c r="B63" s="10"/>
      <c r="C63" s="10"/>
      <c r="I63" s="12"/>
    </row>
  </sheetData>
  <mergeCells count="12">
    <mergeCell ref="F48:J48"/>
    <mergeCell ref="C18:K20"/>
    <mergeCell ref="D44:I44"/>
    <mergeCell ref="F33:H33"/>
    <mergeCell ref="E36:J39"/>
    <mergeCell ref="I4:K4"/>
    <mergeCell ref="C7:K7"/>
    <mergeCell ref="F11:G11"/>
    <mergeCell ref="H11:I11"/>
    <mergeCell ref="G14:G15"/>
    <mergeCell ref="H13:K13"/>
    <mergeCell ref="H14:K15"/>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Q49"/>
  <sheetViews>
    <sheetView showZeros="0" view="pageBreakPreview" topLeftCell="A10" zoomScaleSheetLayoutView="100" workbookViewId="0">
      <selection activeCell="BA5" sqref="BA5"/>
    </sheetView>
  </sheetViews>
  <sheetFormatPr defaultRowHeight="14.25" customHeight="1" x14ac:dyDescent="0.15"/>
  <cols>
    <col min="1" max="44" width="2.375" style="17" customWidth="1"/>
    <col min="45" max="45" width="9" style="17" customWidth="1"/>
    <col min="46" max="49" width="9.625" style="17" customWidth="1"/>
    <col min="50" max="50" width="5.625" style="17" customWidth="1"/>
    <col min="51" max="51" width="10" style="17" customWidth="1"/>
    <col min="52" max="282" width="9" style="17"/>
    <col min="283" max="287" width="5.375" style="17" customWidth="1"/>
    <col min="288" max="288" width="12.875" style="17" customWidth="1"/>
    <col min="289" max="289" width="6.375" style="17" customWidth="1"/>
    <col min="290" max="290" width="4.875" style="17" customWidth="1"/>
    <col min="291" max="291" width="8.5" style="17" customWidth="1"/>
    <col min="292" max="295" width="12.625" style="17" customWidth="1"/>
    <col min="296" max="296" width="6.5" style="17" customWidth="1"/>
    <col min="297" max="297" width="12.625" style="17" customWidth="1"/>
    <col min="298" max="298" width="6.625" style="17" customWidth="1"/>
    <col min="299" max="299" width="5.625" style="17" customWidth="1"/>
    <col min="300" max="300" width="12.625" style="17" customWidth="1"/>
    <col min="301" max="301" width="4.125" style="17" customWidth="1"/>
    <col min="302" max="302" width="1.125" style="17" customWidth="1"/>
    <col min="303" max="303" width="9" style="17"/>
    <col min="304" max="304" width="10.5" style="17" bestFit="1" customWidth="1"/>
    <col min="305" max="538" width="9" style="17"/>
    <col min="539" max="543" width="5.375" style="17" customWidth="1"/>
    <col min="544" max="544" width="12.875" style="17" customWidth="1"/>
    <col min="545" max="545" width="6.375" style="17" customWidth="1"/>
    <col min="546" max="546" width="4.875" style="17" customWidth="1"/>
    <col min="547" max="547" width="8.5" style="17" customWidth="1"/>
    <col min="548" max="551" width="12.625" style="17" customWidth="1"/>
    <col min="552" max="552" width="6.5" style="17" customWidth="1"/>
    <col min="553" max="553" width="12.625" style="17" customWidth="1"/>
    <col min="554" max="554" width="6.625" style="17" customWidth="1"/>
    <col min="555" max="555" width="5.625" style="17" customWidth="1"/>
    <col min="556" max="556" width="12.625" style="17" customWidth="1"/>
    <col min="557" max="557" width="4.125" style="17" customWidth="1"/>
    <col min="558" max="558" width="1.125" style="17" customWidth="1"/>
    <col min="559" max="559" width="9" style="17"/>
    <col min="560" max="560" width="10.5" style="17" bestFit="1" customWidth="1"/>
    <col min="561" max="794" width="9" style="17"/>
    <col min="795" max="799" width="5.375" style="17" customWidth="1"/>
    <col min="800" max="800" width="12.875" style="17" customWidth="1"/>
    <col min="801" max="801" width="6.375" style="17" customWidth="1"/>
    <col min="802" max="802" width="4.875" style="17" customWidth="1"/>
    <col min="803" max="803" width="8.5" style="17" customWidth="1"/>
    <col min="804" max="807" width="12.625" style="17" customWidth="1"/>
    <col min="808" max="808" width="6.5" style="17" customWidth="1"/>
    <col min="809" max="809" width="12.625" style="17" customWidth="1"/>
    <col min="810" max="810" width="6.625" style="17" customWidth="1"/>
    <col min="811" max="811" width="5.625" style="17" customWidth="1"/>
    <col min="812" max="812" width="12.625" style="17" customWidth="1"/>
    <col min="813" max="813" width="4.125" style="17" customWidth="1"/>
    <col min="814" max="814" width="1.125" style="17" customWidth="1"/>
    <col min="815" max="815" width="9" style="17"/>
    <col min="816" max="816" width="10.5" style="17" bestFit="1" customWidth="1"/>
    <col min="817" max="1050" width="9" style="17"/>
    <col min="1051" max="1055" width="5.375" style="17" customWidth="1"/>
    <col min="1056" max="1056" width="12.875" style="17" customWidth="1"/>
    <col min="1057" max="1057" width="6.375" style="17" customWidth="1"/>
    <col min="1058" max="1058" width="4.875" style="17" customWidth="1"/>
    <col min="1059" max="1059" width="8.5" style="17" customWidth="1"/>
    <col min="1060" max="1063" width="12.625" style="17" customWidth="1"/>
    <col min="1064" max="1064" width="6.5" style="17" customWidth="1"/>
    <col min="1065" max="1065" width="12.625" style="17" customWidth="1"/>
    <col min="1066" max="1066" width="6.625" style="17" customWidth="1"/>
    <col min="1067" max="1067" width="5.625" style="17" customWidth="1"/>
    <col min="1068" max="1068" width="12.625" style="17" customWidth="1"/>
    <col min="1069" max="1069" width="4.125" style="17" customWidth="1"/>
    <col min="1070" max="1070" width="1.125" style="17" customWidth="1"/>
    <col min="1071" max="1071" width="9" style="17"/>
    <col min="1072" max="1072" width="10.5" style="17" bestFit="1" customWidth="1"/>
    <col min="1073" max="1306" width="9" style="17"/>
    <col min="1307" max="1311" width="5.375" style="17" customWidth="1"/>
    <col min="1312" max="1312" width="12.875" style="17" customWidth="1"/>
    <col min="1313" max="1313" width="6.375" style="17" customWidth="1"/>
    <col min="1314" max="1314" width="4.875" style="17" customWidth="1"/>
    <col min="1315" max="1315" width="8.5" style="17" customWidth="1"/>
    <col min="1316" max="1319" width="12.625" style="17" customWidth="1"/>
    <col min="1320" max="1320" width="6.5" style="17" customWidth="1"/>
    <col min="1321" max="1321" width="12.625" style="17" customWidth="1"/>
    <col min="1322" max="1322" width="6.625" style="17" customWidth="1"/>
    <col min="1323" max="1323" width="5.625" style="17" customWidth="1"/>
    <col min="1324" max="1324" width="12.625" style="17" customWidth="1"/>
    <col min="1325" max="1325" width="4.125" style="17" customWidth="1"/>
    <col min="1326" max="1326" width="1.125" style="17" customWidth="1"/>
    <col min="1327" max="1327" width="9" style="17"/>
    <col min="1328" max="1328" width="10.5" style="17" bestFit="1" customWidth="1"/>
    <col min="1329" max="1562" width="9" style="17"/>
    <col min="1563" max="1567" width="5.375" style="17" customWidth="1"/>
    <col min="1568" max="1568" width="12.875" style="17" customWidth="1"/>
    <col min="1569" max="1569" width="6.375" style="17" customWidth="1"/>
    <col min="1570" max="1570" width="4.875" style="17" customWidth="1"/>
    <col min="1571" max="1571" width="8.5" style="17" customWidth="1"/>
    <col min="1572" max="1575" width="12.625" style="17" customWidth="1"/>
    <col min="1576" max="1576" width="6.5" style="17" customWidth="1"/>
    <col min="1577" max="1577" width="12.625" style="17" customWidth="1"/>
    <col min="1578" max="1578" width="6.625" style="17" customWidth="1"/>
    <col min="1579" max="1579" width="5.625" style="17" customWidth="1"/>
    <col min="1580" max="1580" width="12.625" style="17" customWidth="1"/>
    <col min="1581" max="1581" width="4.125" style="17" customWidth="1"/>
    <col min="1582" max="1582" width="1.125" style="17" customWidth="1"/>
    <col min="1583" max="1583" width="9" style="17"/>
    <col min="1584" max="1584" width="10.5" style="17" bestFit="1" customWidth="1"/>
    <col min="1585" max="1818" width="9" style="17"/>
    <col min="1819" max="1823" width="5.375" style="17" customWidth="1"/>
    <col min="1824" max="1824" width="12.875" style="17" customWidth="1"/>
    <col min="1825" max="1825" width="6.375" style="17" customWidth="1"/>
    <col min="1826" max="1826" width="4.875" style="17" customWidth="1"/>
    <col min="1827" max="1827" width="8.5" style="17" customWidth="1"/>
    <col min="1828" max="1831" width="12.625" style="17" customWidth="1"/>
    <col min="1832" max="1832" width="6.5" style="17" customWidth="1"/>
    <col min="1833" max="1833" width="12.625" style="17" customWidth="1"/>
    <col min="1834" max="1834" width="6.625" style="17" customWidth="1"/>
    <col min="1835" max="1835" width="5.625" style="17" customWidth="1"/>
    <col min="1836" max="1836" width="12.625" style="17" customWidth="1"/>
    <col min="1837" max="1837" width="4.125" style="17" customWidth="1"/>
    <col min="1838" max="1838" width="1.125" style="17" customWidth="1"/>
    <col min="1839" max="1839" width="9" style="17"/>
    <col min="1840" max="1840" width="10.5" style="17" bestFit="1" customWidth="1"/>
    <col min="1841" max="2074" width="9" style="17"/>
    <col min="2075" max="2079" width="5.375" style="17" customWidth="1"/>
    <col min="2080" max="2080" width="12.875" style="17" customWidth="1"/>
    <col min="2081" max="2081" width="6.375" style="17" customWidth="1"/>
    <col min="2082" max="2082" width="4.875" style="17" customWidth="1"/>
    <col min="2083" max="2083" width="8.5" style="17" customWidth="1"/>
    <col min="2084" max="2087" width="12.625" style="17" customWidth="1"/>
    <col min="2088" max="2088" width="6.5" style="17" customWidth="1"/>
    <col min="2089" max="2089" width="12.625" style="17" customWidth="1"/>
    <col min="2090" max="2090" width="6.625" style="17" customWidth="1"/>
    <col min="2091" max="2091" width="5.625" style="17" customWidth="1"/>
    <col min="2092" max="2092" width="12.625" style="17" customWidth="1"/>
    <col min="2093" max="2093" width="4.125" style="17" customWidth="1"/>
    <col min="2094" max="2094" width="1.125" style="17" customWidth="1"/>
    <col min="2095" max="2095" width="9" style="17"/>
    <col min="2096" max="2096" width="10.5" style="17" bestFit="1" customWidth="1"/>
    <col min="2097" max="2330" width="9" style="17"/>
    <col min="2331" max="2335" width="5.375" style="17" customWidth="1"/>
    <col min="2336" max="2336" width="12.875" style="17" customWidth="1"/>
    <col min="2337" max="2337" width="6.375" style="17" customWidth="1"/>
    <col min="2338" max="2338" width="4.875" style="17" customWidth="1"/>
    <col min="2339" max="2339" width="8.5" style="17" customWidth="1"/>
    <col min="2340" max="2343" width="12.625" style="17" customWidth="1"/>
    <col min="2344" max="2344" width="6.5" style="17" customWidth="1"/>
    <col min="2345" max="2345" width="12.625" style="17" customWidth="1"/>
    <col min="2346" max="2346" width="6.625" style="17" customWidth="1"/>
    <col min="2347" max="2347" width="5.625" style="17" customWidth="1"/>
    <col min="2348" max="2348" width="12.625" style="17" customWidth="1"/>
    <col min="2349" max="2349" width="4.125" style="17" customWidth="1"/>
    <col min="2350" max="2350" width="1.125" style="17" customWidth="1"/>
    <col min="2351" max="2351" width="9" style="17"/>
    <col min="2352" max="2352" width="10.5" style="17" bestFit="1" customWidth="1"/>
    <col min="2353" max="2586" width="9" style="17"/>
    <col min="2587" max="2591" width="5.375" style="17" customWidth="1"/>
    <col min="2592" max="2592" width="12.875" style="17" customWidth="1"/>
    <col min="2593" max="2593" width="6.375" style="17" customWidth="1"/>
    <col min="2594" max="2594" width="4.875" style="17" customWidth="1"/>
    <col min="2595" max="2595" width="8.5" style="17" customWidth="1"/>
    <col min="2596" max="2599" width="12.625" style="17" customWidth="1"/>
    <col min="2600" max="2600" width="6.5" style="17" customWidth="1"/>
    <col min="2601" max="2601" width="12.625" style="17" customWidth="1"/>
    <col min="2602" max="2602" width="6.625" style="17" customWidth="1"/>
    <col min="2603" max="2603" width="5.625" style="17" customWidth="1"/>
    <col min="2604" max="2604" width="12.625" style="17" customWidth="1"/>
    <col min="2605" max="2605" width="4.125" style="17" customWidth="1"/>
    <col min="2606" max="2606" width="1.125" style="17" customWidth="1"/>
    <col min="2607" max="2607" width="9" style="17"/>
    <col min="2608" max="2608" width="10.5" style="17" bestFit="1" customWidth="1"/>
    <col min="2609" max="2842" width="9" style="17"/>
    <col min="2843" max="2847" width="5.375" style="17" customWidth="1"/>
    <col min="2848" max="2848" width="12.875" style="17" customWidth="1"/>
    <col min="2849" max="2849" width="6.375" style="17" customWidth="1"/>
    <col min="2850" max="2850" width="4.875" style="17" customWidth="1"/>
    <col min="2851" max="2851" width="8.5" style="17" customWidth="1"/>
    <col min="2852" max="2855" width="12.625" style="17" customWidth="1"/>
    <col min="2856" max="2856" width="6.5" style="17" customWidth="1"/>
    <col min="2857" max="2857" width="12.625" style="17" customWidth="1"/>
    <col min="2858" max="2858" width="6.625" style="17" customWidth="1"/>
    <col min="2859" max="2859" width="5.625" style="17" customWidth="1"/>
    <col min="2860" max="2860" width="12.625" style="17" customWidth="1"/>
    <col min="2861" max="2861" width="4.125" style="17" customWidth="1"/>
    <col min="2862" max="2862" width="1.125" style="17" customWidth="1"/>
    <col min="2863" max="2863" width="9" style="17"/>
    <col min="2864" max="2864" width="10.5" style="17" bestFit="1" customWidth="1"/>
    <col min="2865" max="3098" width="9" style="17"/>
    <col min="3099" max="3103" width="5.375" style="17" customWidth="1"/>
    <col min="3104" max="3104" width="12.875" style="17" customWidth="1"/>
    <col min="3105" max="3105" width="6.375" style="17" customWidth="1"/>
    <col min="3106" max="3106" width="4.875" style="17" customWidth="1"/>
    <col min="3107" max="3107" width="8.5" style="17" customWidth="1"/>
    <col min="3108" max="3111" width="12.625" style="17" customWidth="1"/>
    <col min="3112" max="3112" width="6.5" style="17" customWidth="1"/>
    <col min="3113" max="3113" width="12.625" style="17" customWidth="1"/>
    <col min="3114" max="3114" width="6.625" style="17" customWidth="1"/>
    <col min="3115" max="3115" width="5.625" style="17" customWidth="1"/>
    <col min="3116" max="3116" width="12.625" style="17" customWidth="1"/>
    <col min="3117" max="3117" width="4.125" style="17" customWidth="1"/>
    <col min="3118" max="3118" width="1.125" style="17" customWidth="1"/>
    <col min="3119" max="3119" width="9" style="17"/>
    <col min="3120" max="3120" width="10.5" style="17" bestFit="1" customWidth="1"/>
    <col min="3121" max="3354" width="9" style="17"/>
    <col min="3355" max="3359" width="5.375" style="17" customWidth="1"/>
    <col min="3360" max="3360" width="12.875" style="17" customWidth="1"/>
    <col min="3361" max="3361" width="6.375" style="17" customWidth="1"/>
    <col min="3362" max="3362" width="4.875" style="17" customWidth="1"/>
    <col min="3363" max="3363" width="8.5" style="17" customWidth="1"/>
    <col min="3364" max="3367" width="12.625" style="17" customWidth="1"/>
    <col min="3368" max="3368" width="6.5" style="17" customWidth="1"/>
    <col min="3369" max="3369" width="12.625" style="17" customWidth="1"/>
    <col min="3370" max="3370" width="6.625" style="17" customWidth="1"/>
    <col min="3371" max="3371" width="5.625" style="17" customWidth="1"/>
    <col min="3372" max="3372" width="12.625" style="17" customWidth="1"/>
    <col min="3373" max="3373" width="4.125" style="17" customWidth="1"/>
    <col min="3374" max="3374" width="1.125" style="17" customWidth="1"/>
    <col min="3375" max="3375" width="9" style="17"/>
    <col min="3376" max="3376" width="10.5" style="17" bestFit="1" customWidth="1"/>
    <col min="3377" max="3610" width="9" style="17"/>
    <col min="3611" max="3615" width="5.375" style="17" customWidth="1"/>
    <col min="3616" max="3616" width="12.875" style="17" customWidth="1"/>
    <col min="3617" max="3617" width="6.375" style="17" customWidth="1"/>
    <col min="3618" max="3618" width="4.875" style="17" customWidth="1"/>
    <col min="3619" max="3619" width="8.5" style="17" customWidth="1"/>
    <col min="3620" max="3623" width="12.625" style="17" customWidth="1"/>
    <col min="3624" max="3624" width="6.5" style="17" customWidth="1"/>
    <col min="3625" max="3625" width="12.625" style="17" customWidth="1"/>
    <col min="3626" max="3626" width="6.625" style="17" customWidth="1"/>
    <col min="3627" max="3627" width="5.625" style="17" customWidth="1"/>
    <col min="3628" max="3628" width="12.625" style="17" customWidth="1"/>
    <col min="3629" max="3629" width="4.125" style="17" customWidth="1"/>
    <col min="3630" max="3630" width="1.125" style="17" customWidth="1"/>
    <col min="3631" max="3631" width="9" style="17"/>
    <col min="3632" max="3632" width="10.5" style="17" bestFit="1" customWidth="1"/>
    <col min="3633" max="3866" width="9" style="17"/>
    <col min="3867" max="3871" width="5.375" style="17" customWidth="1"/>
    <col min="3872" max="3872" width="12.875" style="17" customWidth="1"/>
    <col min="3873" max="3873" width="6.375" style="17" customWidth="1"/>
    <col min="3874" max="3874" width="4.875" style="17" customWidth="1"/>
    <col min="3875" max="3875" width="8.5" style="17" customWidth="1"/>
    <col min="3876" max="3879" width="12.625" style="17" customWidth="1"/>
    <col min="3880" max="3880" width="6.5" style="17" customWidth="1"/>
    <col min="3881" max="3881" width="12.625" style="17" customWidth="1"/>
    <col min="3882" max="3882" width="6.625" style="17" customWidth="1"/>
    <col min="3883" max="3883" width="5.625" style="17" customWidth="1"/>
    <col min="3884" max="3884" width="12.625" style="17" customWidth="1"/>
    <col min="3885" max="3885" width="4.125" style="17" customWidth="1"/>
    <col min="3886" max="3886" width="1.125" style="17" customWidth="1"/>
    <col min="3887" max="3887" width="9" style="17"/>
    <col min="3888" max="3888" width="10.5" style="17" bestFit="1" customWidth="1"/>
    <col min="3889" max="4122" width="9" style="17"/>
    <col min="4123" max="4127" width="5.375" style="17" customWidth="1"/>
    <col min="4128" max="4128" width="12.875" style="17" customWidth="1"/>
    <col min="4129" max="4129" width="6.375" style="17" customWidth="1"/>
    <col min="4130" max="4130" width="4.875" style="17" customWidth="1"/>
    <col min="4131" max="4131" width="8.5" style="17" customWidth="1"/>
    <col min="4132" max="4135" width="12.625" style="17" customWidth="1"/>
    <col min="4136" max="4136" width="6.5" style="17" customWidth="1"/>
    <col min="4137" max="4137" width="12.625" style="17" customWidth="1"/>
    <col min="4138" max="4138" width="6.625" style="17" customWidth="1"/>
    <col min="4139" max="4139" width="5.625" style="17" customWidth="1"/>
    <col min="4140" max="4140" width="12.625" style="17" customWidth="1"/>
    <col min="4141" max="4141" width="4.125" style="17" customWidth="1"/>
    <col min="4142" max="4142" width="1.125" style="17" customWidth="1"/>
    <col min="4143" max="4143" width="9" style="17"/>
    <col min="4144" max="4144" width="10.5" style="17" bestFit="1" customWidth="1"/>
    <col min="4145" max="4378" width="9" style="17"/>
    <col min="4379" max="4383" width="5.375" style="17" customWidth="1"/>
    <col min="4384" max="4384" width="12.875" style="17" customWidth="1"/>
    <col min="4385" max="4385" width="6.375" style="17" customWidth="1"/>
    <col min="4386" max="4386" width="4.875" style="17" customWidth="1"/>
    <col min="4387" max="4387" width="8.5" style="17" customWidth="1"/>
    <col min="4388" max="4391" width="12.625" style="17" customWidth="1"/>
    <col min="4392" max="4392" width="6.5" style="17" customWidth="1"/>
    <col min="4393" max="4393" width="12.625" style="17" customWidth="1"/>
    <col min="4394" max="4394" width="6.625" style="17" customWidth="1"/>
    <col min="4395" max="4395" width="5.625" style="17" customWidth="1"/>
    <col min="4396" max="4396" width="12.625" style="17" customWidth="1"/>
    <col min="4397" max="4397" width="4.125" style="17" customWidth="1"/>
    <col min="4398" max="4398" width="1.125" style="17" customWidth="1"/>
    <col min="4399" max="4399" width="9" style="17"/>
    <col min="4400" max="4400" width="10.5" style="17" bestFit="1" customWidth="1"/>
    <col min="4401" max="4634" width="9" style="17"/>
    <col min="4635" max="4639" width="5.375" style="17" customWidth="1"/>
    <col min="4640" max="4640" width="12.875" style="17" customWidth="1"/>
    <col min="4641" max="4641" width="6.375" style="17" customWidth="1"/>
    <col min="4642" max="4642" width="4.875" style="17" customWidth="1"/>
    <col min="4643" max="4643" width="8.5" style="17" customWidth="1"/>
    <col min="4644" max="4647" width="12.625" style="17" customWidth="1"/>
    <col min="4648" max="4648" width="6.5" style="17" customWidth="1"/>
    <col min="4649" max="4649" width="12.625" style="17" customWidth="1"/>
    <col min="4650" max="4650" width="6.625" style="17" customWidth="1"/>
    <col min="4651" max="4651" width="5.625" style="17" customWidth="1"/>
    <col min="4652" max="4652" width="12.625" style="17" customWidth="1"/>
    <col min="4653" max="4653" width="4.125" style="17" customWidth="1"/>
    <col min="4654" max="4654" width="1.125" style="17" customWidth="1"/>
    <col min="4655" max="4655" width="9" style="17"/>
    <col min="4656" max="4656" width="10.5" style="17" bestFit="1" customWidth="1"/>
    <col min="4657" max="4890" width="9" style="17"/>
    <col min="4891" max="4895" width="5.375" style="17" customWidth="1"/>
    <col min="4896" max="4896" width="12.875" style="17" customWidth="1"/>
    <col min="4897" max="4897" width="6.375" style="17" customWidth="1"/>
    <col min="4898" max="4898" width="4.875" style="17" customWidth="1"/>
    <col min="4899" max="4899" width="8.5" style="17" customWidth="1"/>
    <col min="4900" max="4903" width="12.625" style="17" customWidth="1"/>
    <col min="4904" max="4904" width="6.5" style="17" customWidth="1"/>
    <col min="4905" max="4905" width="12.625" style="17" customWidth="1"/>
    <col min="4906" max="4906" width="6.625" style="17" customWidth="1"/>
    <col min="4907" max="4907" width="5.625" style="17" customWidth="1"/>
    <col min="4908" max="4908" width="12.625" style="17" customWidth="1"/>
    <col min="4909" max="4909" width="4.125" style="17" customWidth="1"/>
    <col min="4910" max="4910" width="1.125" style="17" customWidth="1"/>
    <col min="4911" max="4911" width="9" style="17"/>
    <col min="4912" max="4912" width="10.5" style="17" bestFit="1" customWidth="1"/>
    <col min="4913" max="5146" width="9" style="17"/>
    <col min="5147" max="5151" width="5.375" style="17" customWidth="1"/>
    <col min="5152" max="5152" width="12.875" style="17" customWidth="1"/>
    <col min="5153" max="5153" width="6.375" style="17" customWidth="1"/>
    <col min="5154" max="5154" width="4.875" style="17" customWidth="1"/>
    <col min="5155" max="5155" width="8.5" style="17" customWidth="1"/>
    <col min="5156" max="5159" width="12.625" style="17" customWidth="1"/>
    <col min="5160" max="5160" width="6.5" style="17" customWidth="1"/>
    <col min="5161" max="5161" width="12.625" style="17" customWidth="1"/>
    <col min="5162" max="5162" width="6.625" style="17" customWidth="1"/>
    <col min="5163" max="5163" width="5.625" style="17" customWidth="1"/>
    <col min="5164" max="5164" width="12.625" style="17" customWidth="1"/>
    <col min="5165" max="5165" width="4.125" style="17" customWidth="1"/>
    <col min="5166" max="5166" width="1.125" style="17" customWidth="1"/>
    <col min="5167" max="5167" width="9" style="17"/>
    <col min="5168" max="5168" width="10.5" style="17" bestFit="1" customWidth="1"/>
    <col min="5169" max="5402" width="9" style="17"/>
    <col min="5403" max="5407" width="5.375" style="17" customWidth="1"/>
    <col min="5408" max="5408" width="12.875" style="17" customWidth="1"/>
    <col min="5409" max="5409" width="6.375" style="17" customWidth="1"/>
    <col min="5410" max="5410" width="4.875" style="17" customWidth="1"/>
    <col min="5411" max="5411" width="8.5" style="17" customWidth="1"/>
    <col min="5412" max="5415" width="12.625" style="17" customWidth="1"/>
    <col min="5416" max="5416" width="6.5" style="17" customWidth="1"/>
    <col min="5417" max="5417" width="12.625" style="17" customWidth="1"/>
    <col min="5418" max="5418" width="6.625" style="17" customWidth="1"/>
    <col min="5419" max="5419" width="5.625" style="17" customWidth="1"/>
    <col min="5420" max="5420" width="12.625" style="17" customWidth="1"/>
    <col min="5421" max="5421" width="4.125" style="17" customWidth="1"/>
    <col min="5422" max="5422" width="1.125" style="17" customWidth="1"/>
    <col min="5423" max="5423" width="9" style="17"/>
    <col min="5424" max="5424" width="10.5" style="17" bestFit="1" customWidth="1"/>
    <col min="5425" max="5658" width="9" style="17"/>
    <col min="5659" max="5663" width="5.375" style="17" customWidth="1"/>
    <col min="5664" max="5664" width="12.875" style="17" customWidth="1"/>
    <col min="5665" max="5665" width="6.375" style="17" customWidth="1"/>
    <col min="5666" max="5666" width="4.875" style="17" customWidth="1"/>
    <col min="5667" max="5667" width="8.5" style="17" customWidth="1"/>
    <col min="5668" max="5671" width="12.625" style="17" customWidth="1"/>
    <col min="5672" max="5672" width="6.5" style="17" customWidth="1"/>
    <col min="5673" max="5673" width="12.625" style="17" customWidth="1"/>
    <col min="5674" max="5674" width="6.625" style="17" customWidth="1"/>
    <col min="5675" max="5675" width="5.625" style="17" customWidth="1"/>
    <col min="5676" max="5676" width="12.625" style="17" customWidth="1"/>
    <col min="5677" max="5677" width="4.125" style="17" customWidth="1"/>
    <col min="5678" max="5678" width="1.125" style="17" customWidth="1"/>
    <col min="5679" max="5679" width="9" style="17"/>
    <col min="5680" max="5680" width="10.5" style="17" bestFit="1" customWidth="1"/>
    <col min="5681" max="5914" width="9" style="17"/>
    <col min="5915" max="5919" width="5.375" style="17" customWidth="1"/>
    <col min="5920" max="5920" width="12.875" style="17" customWidth="1"/>
    <col min="5921" max="5921" width="6.375" style="17" customWidth="1"/>
    <col min="5922" max="5922" width="4.875" style="17" customWidth="1"/>
    <col min="5923" max="5923" width="8.5" style="17" customWidth="1"/>
    <col min="5924" max="5927" width="12.625" style="17" customWidth="1"/>
    <col min="5928" max="5928" width="6.5" style="17" customWidth="1"/>
    <col min="5929" max="5929" width="12.625" style="17" customWidth="1"/>
    <col min="5930" max="5930" width="6.625" style="17" customWidth="1"/>
    <col min="5931" max="5931" width="5.625" style="17" customWidth="1"/>
    <col min="5932" max="5932" width="12.625" style="17" customWidth="1"/>
    <col min="5933" max="5933" width="4.125" style="17" customWidth="1"/>
    <col min="5934" max="5934" width="1.125" style="17" customWidth="1"/>
    <col min="5935" max="5935" width="9" style="17"/>
    <col min="5936" max="5936" width="10.5" style="17" bestFit="1" customWidth="1"/>
    <col min="5937" max="6170" width="9" style="17"/>
    <col min="6171" max="6175" width="5.375" style="17" customWidth="1"/>
    <col min="6176" max="6176" width="12.875" style="17" customWidth="1"/>
    <col min="6177" max="6177" width="6.375" style="17" customWidth="1"/>
    <col min="6178" max="6178" width="4.875" style="17" customWidth="1"/>
    <col min="6179" max="6179" width="8.5" style="17" customWidth="1"/>
    <col min="6180" max="6183" width="12.625" style="17" customWidth="1"/>
    <col min="6184" max="6184" width="6.5" style="17" customWidth="1"/>
    <col min="6185" max="6185" width="12.625" style="17" customWidth="1"/>
    <col min="6186" max="6186" width="6.625" style="17" customWidth="1"/>
    <col min="6187" max="6187" width="5.625" style="17" customWidth="1"/>
    <col min="6188" max="6188" width="12.625" style="17" customWidth="1"/>
    <col min="6189" max="6189" width="4.125" style="17" customWidth="1"/>
    <col min="6190" max="6190" width="1.125" style="17" customWidth="1"/>
    <col min="6191" max="6191" width="9" style="17"/>
    <col min="6192" max="6192" width="10.5" style="17" bestFit="1" customWidth="1"/>
    <col min="6193" max="6426" width="9" style="17"/>
    <col min="6427" max="6431" width="5.375" style="17" customWidth="1"/>
    <col min="6432" max="6432" width="12.875" style="17" customWidth="1"/>
    <col min="6433" max="6433" width="6.375" style="17" customWidth="1"/>
    <col min="6434" max="6434" width="4.875" style="17" customWidth="1"/>
    <col min="6435" max="6435" width="8.5" style="17" customWidth="1"/>
    <col min="6436" max="6439" width="12.625" style="17" customWidth="1"/>
    <col min="6440" max="6440" width="6.5" style="17" customWidth="1"/>
    <col min="6441" max="6441" width="12.625" style="17" customWidth="1"/>
    <col min="6442" max="6442" width="6.625" style="17" customWidth="1"/>
    <col min="6443" max="6443" width="5.625" style="17" customWidth="1"/>
    <col min="6444" max="6444" width="12.625" style="17" customWidth="1"/>
    <col min="6445" max="6445" width="4.125" style="17" customWidth="1"/>
    <col min="6446" max="6446" width="1.125" style="17" customWidth="1"/>
    <col min="6447" max="6447" width="9" style="17"/>
    <col min="6448" max="6448" width="10.5" style="17" bestFit="1" customWidth="1"/>
    <col min="6449" max="6682" width="9" style="17"/>
    <col min="6683" max="6687" width="5.375" style="17" customWidth="1"/>
    <col min="6688" max="6688" width="12.875" style="17" customWidth="1"/>
    <col min="6689" max="6689" width="6.375" style="17" customWidth="1"/>
    <col min="6690" max="6690" width="4.875" style="17" customWidth="1"/>
    <col min="6691" max="6691" width="8.5" style="17" customWidth="1"/>
    <col min="6692" max="6695" width="12.625" style="17" customWidth="1"/>
    <col min="6696" max="6696" width="6.5" style="17" customWidth="1"/>
    <col min="6697" max="6697" width="12.625" style="17" customWidth="1"/>
    <col min="6698" max="6698" width="6.625" style="17" customWidth="1"/>
    <col min="6699" max="6699" width="5.625" style="17" customWidth="1"/>
    <col min="6700" max="6700" width="12.625" style="17" customWidth="1"/>
    <col min="6701" max="6701" width="4.125" style="17" customWidth="1"/>
    <col min="6702" max="6702" width="1.125" style="17" customWidth="1"/>
    <col min="6703" max="6703" width="9" style="17"/>
    <col min="6704" max="6704" width="10.5" style="17" bestFit="1" customWidth="1"/>
    <col min="6705" max="6938" width="9" style="17"/>
    <col min="6939" max="6943" width="5.375" style="17" customWidth="1"/>
    <col min="6944" max="6944" width="12.875" style="17" customWidth="1"/>
    <col min="6945" max="6945" width="6.375" style="17" customWidth="1"/>
    <col min="6946" max="6946" width="4.875" style="17" customWidth="1"/>
    <col min="6947" max="6947" width="8.5" style="17" customWidth="1"/>
    <col min="6948" max="6951" width="12.625" style="17" customWidth="1"/>
    <col min="6952" max="6952" width="6.5" style="17" customWidth="1"/>
    <col min="6953" max="6953" width="12.625" style="17" customWidth="1"/>
    <col min="6954" max="6954" width="6.625" style="17" customWidth="1"/>
    <col min="6955" max="6955" width="5.625" style="17" customWidth="1"/>
    <col min="6956" max="6956" width="12.625" style="17" customWidth="1"/>
    <col min="6957" max="6957" width="4.125" style="17" customWidth="1"/>
    <col min="6958" max="6958" width="1.125" style="17" customWidth="1"/>
    <col min="6959" max="6959" width="9" style="17"/>
    <col min="6960" max="6960" width="10.5" style="17" bestFit="1" customWidth="1"/>
    <col min="6961" max="7194" width="9" style="17"/>
    <col min="7195" max="7199" width="5.375" style="17" customWidth="1"/>
    <col min="7200" max="7200" width="12.875" style="17" customWidth="1"/>
    <col min="7201" max="7201" width="6.375" style="17" customWidth="1"/>
    <col min="7202" max="7202" width="4.875" style="17" customWidth="1"/>
    <col min="7203" max="7203" width="8.5" style="17" customWidth="1"/>
    <col min="7204" max="7207" width="12.625" style="17" customWidth="1"/>
    <col min="7208" max="7208" width="6.5" style="17" customWidth="1"/>
    <col min="7209" max="7209" width="12.625" style="17" customWidth="1"/>
    <col min="7210" max="7210" width="6.625" style="17" customWidth="1"/>
    <col min="7211" max="7211" width="5.625" style="17" customWidth="1"/>
    <col min="7212" max="7212" width="12.625" style="17" customWidth="1"/>
    <col min="7213" max="7213" width="4.125" style="17" customWidth="1"/>
    <col min="7214" max="7214" width="1.125" style="17" customWidth="1"/>
    <col min="7215" max="7215" width="9" style="17"/>
    <col min="7216" max="7216" width="10.5" style="17" bestFit="1" customWidth="1"/>
    <col min="7217" max="7450" width="9" style="17"/>
    <col min="7451" max="7455" width="5.375" style="17" customWidth="1"/>
    <col min="7456" max="7456" width="12.875" style="17" customWidth="1"/>
    <col min="7457" max="7457" width="6.375" style="17" customWidth="1"/>
    <col min="7458" max="7458" width="4.875" style="17" customWidth="1"/>
    <col min="7459" max="7459" width="8.5" style="17" customWidth="1"/>
    <col min="7460" max="7463" width="12.625" style="17" customWidth="1"/>
    <col min="7464" max="7464" width="6.5" style="17" customWidth="1"/>
    <col min="7465" max="7465" width="12.625" style="17" customWidth="1"/>
    <col min="7466" max="7466" width="6.625" style="17" customWidth="1"/>
    <col min="7467" max="7467" width="5.625" style="17" customWidth="1"/>
    <col min="7468" max="7468" width="12.625" style="17" customWidth="1"/>
    <col min="7469" max="7469" width="4.125" style="17" customWidth="1"/>
    <col min="7470" max="7470" width="1.125" style="17" customWidth="1"/>
    <col min="7471" max="7471" width="9" style="17"/>
    <col min="7472" max="7472" width="10.5" style="17" bestFit="1" customWidth="1"/>
    <col min="7473" max="7706" width="9" style="17"/>
    <col min="7707" max="7711" width="5.375" style="17" customWidth="1"/>
    <col min="7712" max="7712" width="12.875" style="17" customWidth="1"/>
    <col min="7713" max="7713" width="6.375" style="17" customWidth="1"/>
    <col min="7714" max="7714" width="4.875" style="17" customWidth="1"/>
    <col min="7715" max="7715" width="8.5" style="17" customWidth="1"/>
    <col min="7716" max="7719" width="12.625" style="17" customWidth="1"/>
    <col min="7720" max="7720" width="6.5" style="17" customWidth="1"/>
    <col min="7721" max="7721" width="12.625" style="17" customWidth="1"/>
    <col min="7722" max="7722" width="6.625" style="17" customWidth="1"/>
    <col min="7723" max="7723" width="5.625" style="17" customWidth="1"/>
    <col min="7724" max="7724" width="12.625" style="17" customWidth="1"/>
    <col min="7725" max="7725" width="4.125" style="17" customWidth="1"/>
    <col min="7726" max="7726" width="1.125" style="17" customWidth="1"/>
    <col min="7727" max="7727" width="9" style="17"/>
    <col min="7728" max="7728" width="10.5" style="17" bestFit="1" customWidth="1"/>
    <col min="7729" max="7962" width="9" style="17"/>
    <col min="7963" max="7967" width="5.375" style="17" customWidth="1"/>
    <col min="7968" max="7968" width="12.875" style="17" customWidth="1"/>
    <col min="7969" max="7969" width="6.375" style="17" customWidth="1"/>
    <col min="7970" max="7970" width="4.875" style="17" customWidth="1"/>
    <col min="7971" max="7971" width="8.5" style="17" customWidth="1"/>
    <col min="7972" max="7975" width="12.625" style="17" customWidth="1"/>
    <col min="7976" max="7976" width="6.5" style="17" customWidth="1"/>
    <col min="7977" max="7977" width="12.625" style="17" customWidth="1"/>
    <col min="7978" max="7978" width="6.625" style="17" customWidth="1"/>
    <col min="7979" max="7979" width="5.625" style="17" customWidth="1"/>
    <col min="7980" max="7980" width="12.625" style="17" customWidth="1"/>
    <col min="7981" max="7981" width="4.125" style="17" customWidth="1"/>
    <col min="7982" max="7982" width="1.125" style="17" customWidth="1"/>
    <col min="7983" max="7983" width="9" style="17"/>
    <col min="7984" max="7984" width="10.5" style="17" bestFit="1" customWidth="1"/>
    <col min="7985" max="8218" width="9" style="17"/>
    <col min="8219" max="8223" width="5.375" style="17" customWidth="1"/>
    <col min="8224" max="8224" width="12.875" style="17" customWidth="1"/>
    <col min="8225" max="8225" width="6.375" style="17" customWidth="1"/>
    <col min="8226" max="8226" width="4.875" style="17" customWidth="1"/>
    <col min="8227" max="8227" width="8.5" style="17" customWidth="1"/>
    <col min="8228" max="8231" width="12.625" style="17" customWidth="1"/>
    <col min="8232" max="8232" width="6.5" style="17" customWidth="1"/>
    <col min="8233" max="8233" width="12.625" style="17" customWidth="1"/>
    <col min="8234" max="8234" width="6.625" style="17" customWidth="1"/>
    <col min="8235" max="8235" width="5.625" style="17" customWidth="1"/>
    <col min="8236" max="8236" width="12.625" style="17" customWidth="1"/>
    <col min="8237" max="8237" width="4.125" style="17" customWidth="1"/>
    <col min="8238" max="8238" width="1.125" style="17" customWidth="1"/>
    <col min="8239" max="8239" width="9" style="17"/>
    <col min="8240" max="8240" width="10.5" style="17" bestFit="1" customWidth="1"/>
    <col min="8241" max="8474" width="9" style="17"/>
    <col min="8475" max="8479" width="5.375" style="17" customWidth="1"/>
    <col min="8480" max="8480" width="12.875" style="17" customWidth="1"/>
    <col min="8481" max="8481" width="6.375" style="17" customWidth="1"/>
    <col min="8482" max="8482" width="4.875" style="17" customWidth="1"/>
    <col min="8483" max="8483" width="8.5" style="17" customWidth="1"/>
    <col min="8484" max="8487" width="12.625" style="17" customWidth="1"/>
    <col min="8488" max="8488" width="6.5" style="17" customWidth="1"/>
    <col min="8489" max="8489" width="12.625" style="17" customWidth="1"/>
    <col min="8490" max="8490" width="6.625" style="17" customWidth="1"/>
    <col min="8491" max="8491" width="5.625" style="17" customWidth="1"/>
    <col min="8492" max="8492" width="12.625" style="17" customWidth="1"/>
    <col min="8493" max="8493" width="4.125" style="17" customWidth="1"/>
    <col min="8494" max="8494" width="1.125" style="17" customWidth="1"/>
    <col min="8495" max="8495" width="9" style="17"/>
    <col min="8496" max="8496" width="10.5" style="17" bestFit="1" customWidth="1"/>
    <col min="8497" max="8730" width="9" style="17"/>
    <col min="8731" max="8735" width="5.375" style="17" customWidth="1"/>
    <col min="8736" max="8736" width="12.875" style="17" customWidth="1"/>
    <col min="8737" max="8737" width="6.375" style="17" customWidth="1"/>
    <col min="8738" max="8738" width="4.875" style="17" customWidth="1"/>
    <col min="8739" max="8739" width="8.5" style="17" customWidth="1"/>
    <col min="8740" max="8743" width="12.625" style="17" customWidth="1"/>
    <col min="8744" max="8744" width="6.5" style="17" customWidth="1"/>
    <col min="8745" max="8745" width="12.625" style="17" customWidth="1"/>
    <col min="8746" max="8746" width="6.625" style="17" customWidth="1"/>
    <col min="8747" max="8747" width="5.625" style="17" customWidth="1"/>
    <col min="8748" max="8748" width="12.625" style="17" customWidth="1"/>
    <col min="8749" max="8749" width="4.125" style="17" customWidth="1"/>
    <col min="8750" max="8750" width="1.125" style="17" customWidth="1"/>
    <col min="8751" max="8751" width="9" style="17"/>
    <col min="8752" max="8752" width="10.5" style="17" bestFit="1" customWidth="1"/>
    <col min="8753" max="8986" width="9" style="17"/>
    <col min="8987" max="8991" width="5.375" style="17" customWidth="1"/>
    <col min="8992" max="8992" width="12.875" style="17" customWidth="1"/>
    <col min="8993" max="8993" width="6.375" style="17" customWidth="1"/>
    <col min="8994" max="8994" width="4.875" style="17" customWidth="1"/>
    <col min="8995" max="8995" width="8.5" style="17" customWidth="1"/>
    <col min="8996" max="8999" width="12.625" style="17" customWidth="1"/>
    <col min="9000" max="9000" width="6.5" style="17" customWidth="1"/>
    <col min="9001" max="9001" width="12.625" style="17" customWidth="1"/>
    <col min="9002" max="9002" width="6.625" style="17" customWidth="1"/>
    <col min="9003" max="9003" width="5.625" style="17" customWidth="1"/>
    <col min="9004" max="9004" width="12.625" style="17" customWidth="1"/>
    <col min="9005" max="9005" width="4.125" style="17" customWidth="1"/>
    <col min="9006" max="9006" width="1.125" style="17" customWidth="1"/>
    <col min="9007" max="9007" width="9" style="17"/>
    <col min="9008" max="9008" width="10.5" style="17" bestFit="1" customWidth="1"/>
    <col min="9009" max="9242" width="9" style="17"/>
    <col min="9243" max="9247" width="5.375" style="17" customWidth="1"/>
    <col min="9248" max="9248" width="12.875" style="17" customWidth="1"/>
    <col min="9249" max="9249" width="6.375" style="17" customWidth="1"/>
    <col min="9250" max="9250" width="4.875" style="17" customWidth="1"/>
    <col min="9251" max="9251" width="8.5" style="17" customWidth="1"/>
    <col min="9252" max="9255" width="12.625" style="17" customWidth="1"/>
    <col min="9256" max="9256" width="6.5" style="17" customWidth="1"/>
    <col min="9257" max="9257" width="12.625" style="17" customWidth="1"/>
    <col min="9258" max="9258" width="6.625" style="17" customWidth="1"/>
    <col min="9259" max="9259" width="5.625" style="17" customWidth="1"/>
    <col min="9260" max="9260" width="12.625" style="17" customWidth="1"/>
    <col min="9261" max="9261" width="4.125" style="17" customWidth="1"/>
    <col min="9262" max="9262" width="1.125" style="17" customWidth="1"/>
    <col min="9263" max="9263" width="9" style="17"/>
    <col min="9264" max="9264" width="10.5" style="17" bestFit="1" customWidth="1"/>
    <col min="9265" max="9498" width="9" style="17"/>
    <col min="9499" max="9503" width="5.375" style="17" customWidth="1"/>
    <col min="9504" max="9504" width="12.875" style="17" customWidth="1"/>
    <col min="9505" max="9505" width="6.375" style="17" customWidth="1"/>
    <col min="9506" max="9506" width="4.875" style="17" customWidth="1"/>
    <col min="9507" max="9507" width="8.5" style="17" customWidth="1"/>
    <col min="9508" max="9511" width="12.625" style="17" customWidth="1"/>
    <col min="9512" max="9512" width="6.5" style="17" customWidth="1"/>
    <col min="9513" max="9513" width="12.625" style="17" customWidth="1"/>
    <col min="9514" max="9514" width="6.625" style="17" customWidth="1"/>
    <col min="9515" max="9515" width="5.625" style="17" customWidth="1"/>
    <col min="9516" max="9516" width="12.625" style="17" customWidth="1"/>
    <col min="9517" max="9517" width="4.125" style="17" customWidth="1"/>
    <col min="9518" max="9518" width="1.125" style="17" customWidth="1"/>
    <col min="9519" max="9519" width="9" style="17"/>
    <col min="9520" max="9520" width="10.5" style="17" bestFit="1" customWidth="1"/>
    <col min="9521" max="9754" width="9" style="17"/>
    <col min="9755" max="9759" width="5.375" style="17" customWidth="1"/>
    <col min="9760" max="9760" width="12.875" style="17" customWidth="1"/>
    <col min="9761" max="9761" width="6.375" style="17" customWidth="1"/>
    <col min="9762" max="9762" width="4.875" style="17" customWidth="1"/>
    <col min="9763" max="9763" width="8.5" style="17" customWidth="1"/>
    <col min="9764" max="9767" width="12.625" style="17" customWidth="1"/>
    <col min="9768" max="9768" width="6.5" style="17" customWidth="1"/>
    <col min="9769" max="9769" width="12.625" style="17" customWidth="1"/>
    <col min="9770" max="9770" width="6.625" style="17" customWidth="1"/>
    <col min="9771" max="9771" width="5.625" style="17" customWidth="1"/>
    <col min="9772" max="9772" width="12.625" style="17" customWidth="1"/>
    <col min="9773" max="9773" width="4.125" style="17" customWidth="1"/>
    <col min="9774" max="9774" width="1.125" style="17" customWidth="1"/>
    <col min="9775" max="9775" width="9" style="17"/>
    <col min="9776" max="9776" width="10.5" style="17" bestFit="1" customWidth="1"/>
    <col min="9777" max="10010" width="9" style="17"/>
    <col min="10011" max="10015" width="5.375" style="17" customWidth="1"/>
    <col min="10016" max="10016" width="12.875" style="17" customWidth="1"/>
    <col min="10017" max="10017" width="6.375" style="17" customWidth="1"/>
    <col min="10018" max="10018" width="4.875" style="17" customWidth="1"/>
    <col min="10019" max="10019" width="8.5" style="17" customWidth="1"/>
    <col min="10020" max="10023" width="12.625" style="17" customWidth="1"/>
    <col min="10024" max="10024" width="6.5" style="17" customWidth="1"/>
    <col min="10025" max="10025" width="12.625" style="17" customWidth="1"/>
    <col min="10026" max="10026" width="6.625" style="17" customWidth="1"/>
    <col min="10027" max="10027" width="5.625" style="17" customWidth="1"/>
    <col min="10028" max="10028" width="12.625" style="17" customWidth="1"/>
    <col min="10029" max="10029" width="4.125" style="17" customWidth="1"/>
    <col min="10030" max="10030" width="1.125" style="17" customWidth="1"/>
    <col min="10031" max="10031" width="9" style="17"/>
    <col min="10032" max="10032" width="10.5" style="17" bestFit="1" customWidth="1"/>
    <col min="10033" max="10266" width="9" style="17"/>
    <col min="10267" max="10271" width="5.375" style="17" customWidth="1"/>
    <col min="10272" max="10272" width="12.875" style="17" customWidth="1"/>
    <col min="10273" max="10273" width="6.375" style="17" customWidth="1"/>
    <col min="10274" max="10274" width="4.875" style="17" customWidth="1"/>
    <col min="10275" max="10275" width="8.5" style="17" customWidth="1"/>
    <col min="10276" max="10279" width="12.625" style="17" customWidth="1"/>
    <col min="10280" max="10280" width="6.5" style="17" customWidth="1"/>
    <col min="10281" max="10281" width="12.625" style="17" customWidth="1"/>
    <col min="10282" max="10282" width="6.625" style="17" customWidth="1"/>
    <col min="10283" max="10283" width="5.625" style="17" customWidth="1"/>
    <col min="10284" max="10284" width="12.625" style="17" customWidth="1"/>
    <col min="10285" max="10285" width="4.125" style="17" customWidth="1"/>
    <col min="10286" max="10286" width="1.125" style="17" customWidth="1"/>
    <col min="10287" max="10287" width="9" style="17"/>
    <col min="10288" max="10288" width="10.5" style="17" bestFit="1" customWidth="1"/>
    <col min="10289" max="10522" width="9" style="17"/>
    <col min="10523" max="10527" width="5.375" style="17" customWidth="1"/>
    <col min="10528" max="10528" width="12.875" style="17" customWidth="1"/>
    <col min="10529" max="10529" width="6.375" style="17" customWidth="1"/>
    <col min="10530" max="10530" width="4.875" style="17" customWidth="1"/>
    <col min="10531" max="10531" width="8.5" style="17" customWidth="1"/>
    <col min="10532" max="10535" width="12.625" style="17" customWidth="1"/>
    <col min="10536" max="10536" width="6.5" style="17" customWidth="1"/>
    <col min="10537" max="10537" width="12.625" style="17" customWidth="1"/>
    <col min="10538" max="10538" width="6.625" style="17" customWidth="1"/>
    <col min="10539" max="10539" width="5.625" style="17" customWidth="1"/>
    <col min="10540" max="10540" width="12.625" style="17" customWidth="1"/>
    <col min="10541" max="10541" width="4.125" style="17" customWidth="1"/>
    <col min="10542" max="10542" width="1.125" style="17" customWidth="1"/>
    <col min="10543" max="10543" width="9" style="17"/>
    <col min="10544" max="10544" width="10.5" style="17" bestFit="1" customWidth="1"/>
    <col min="10545" max="10778" width="9" style="17"/>
    <col min="10779" max="10783" width="5.375" style="17" customWidth="1"/>
    <col min="10784" max="10784" width="12.875" style="17" customWidth="1"/>
    <col min="10785" max="10785" width="6.375" style="17" customWidth="1"/>
    <col min="10786" max="10786" width="4.875" style="17" customWidth="1"/>
    <col min="10787" max="10787" width="8.5" style="17" customWidth="1"/>
    <col min="10788" max="10791" width="12.625" style="17" customWidth="1"/>
    <col min="10792" max="10792" width="6.5" style="17" customWidth="1"/>
    <col min="10793" max="10793" width="12.625" style="17" customWidth="1"/>
    <col min="10794" max="10794" width="6.625" style="17" customWidth="1"/>
    <col min="10795" max="10795" width="5.625" style="17" customWidth="1"/>
    <col min="10796" max="10796" width="12.625" style="17" customWidth="1"/>
    <col min="10797" max="10797" width="4.125" style="17" customWidth="1"/>
    <col min="10798" max="10798" width="1.125" style="17" customWidth="1"/>
    <col min="10799" max="10799" width="9" style="17"/>
    <col min="10800" max="10800" width="10.5" style="17" bestFit="1" customWidth="1"/>
    <col min="10801" max="11034" width="9" style="17"/>
    <col min="11035" max="11039" width="5.375" style="17" customWidth="1"/>
    <col min="11040" max="11040" width="12.875" style="17" customWidth="1"/>
    <col min="11041" max="11041" width="6.375" style="17" customWidth="1"/>
    <col min="11042" max="11042" width="4.875" style="17" customWidth="1"/>
    <col min="11043" max="11043" width="8.5" style="17" customWidth="1"/>
    <col min="11044" max="11047" width="12.625" style="17" customWidth="1"/>
    <col min="11048" max="11048" width="6.5" style="17" customWidth="1"/>
    <col min="11049" max="11049" width="12.625" style="17" customWidth="1"/>
    <col min="11050" max="11050" width="6.625" style="17" customWidth="1"/>
    <col min="11051" max="11051" width="5.625" style="17" customWidth="1"/>
    <col min="11052" max="11052" width="12.625" style="17" customWidth="1"/>
    <col min="11053" max="11053" width="4.125" style="17" customWidth="1"/>
    <col min="11054" max="11054" width="1.125" style="17" customWidth="1"/>
    <col min="11055" max="11055" width="9" style="17"/>
    <col min="11056" max="11056" width="10.5" style="17" bestFit="1" customWidth="1"/>
    <col min="11057" max="11290" width="9" style="17"/>
    <col min="11291" max="11295" width="5.375" style="17" customWidth="1"/>
    <col min="11296" max="11296" width="12.875" style="17" customWidth="1"/>
    <col min="11297" max="11297" width="6.375" style="17" customWidth="1"/>
    <col min="11298" max="11298" width="4.875" style="17" customWidth="1"/>
    <col min="11299" max="11299" width="8.5" style="17" customWidth="1"/>
    <col min="11300" max="11303" width="12.625" style="17" customWidth="1"/>
    <col min="11304" max="11304" width="6.5" style="17" customWidth="1"/>
    <col min="11305" max="11305" width="12.625" style="17" customWidth="1"/>
    <col min="11306" max="11306" width="6.625" style="17" customWidth="1"/>
    <col min="11307" max="11307" width="5.625" style="17" customWidth="1"/>
    <col min="11308" max="11308" width="12.625" style="17" customWidth="1"/>
    <col min="11309" max="11309" width="4.125" style="17" customWidth="1"/>
    <col min="11310" max="11310" width="1.125" style="17" customWidth="1"/>
    <col min="11311" max="11311" width="9" style="17"/>
    <col min="11312" max="11312" width="10.5" style="17" bestFit="1" customWidth="1"/>
    <col min="11313" max="11546" width="9" style="17"/>
    <col min="11547" max="11551" width="5.375" style="17" customWidth="1"/>
    <col min="11552" max="11552" width="12.875" style="17" customWidth="1"/>
    <col min="11553" max="11553" width="6.375" style="17" customWidth="1"/>
    <col min="11554" max="11554" width="4.875" style="17" customWidth="1"/>
    <col min="11555" max="11555" width="8.5" style="17" customWidth="1"/>
    <col min="11556" max="11559" width="12.625" style="17" customWidth="1"/>
    <col min="11560" max="11560" width="6.5" style="17" customWidth="1"/>
    <col min="11561" max="11561" width="12.625" style="17" customWidth="1"/>
    <col min="11562" max="11562" width="6.625" style="17" customWidth="1"/>
    <col min="11563" max="11563" width="5.625" style="17" customWidth="1"/>
    <col min="11564" max="11564" width="12.625" style="17" customWidth="1"/>
    <col min="11565" max="11565" width="4.125" style="17" customWidth="1"/>
    <col min="11566" max="11566" width="1.125" style="17" customWidth="1"/>
    <col min="11567" max="11567" width="9" style="17"/>
    <col min="11568" max="11568" width="10.5" style="17" bestFit="1" customWidth="1"/>
    <col min="11569" max="11802" width="9" style="17"/>
    <col min="11803" max="11807" width="5.375" style="17" customWidth="1"/>
    <col min="11808" max="11808" width="12.875" style="17" customWidth="1"/>
    <col min="11809" max="11809" width="6.375" style="17" customWidth="1"/>
    <col min="11810" max="11810" width="4.875" style="17" customWidth="1"/>
    <col min="11811" max="11811" width="8.5" style="17" customWidth="1"/>
    <col min="11812" max="11815" width="12.625" style="17" customWidth="1"/>
    <col min="11816" max="11816" width="6.5" style="17" customWidth="1"/>
    <col min="11817" max="11817" width="12.625" style="17" customWidth="1"/>
    <col min="11818" max="11818" width="6.625" style="17" customWidth="1"/>
    <col min="11819" max="11819" width="5.625" style="17" customWidth="1"/>
    <col min="11820" max="11820" width="12.625" style="17" customWidth="1"/>
    <col min="11821" max="11821" width="4.125" style="17" customWidth="1"/>
    <col min="11822" max="11822" width="1.125" style="17" customWidth="1"/>
    <col min="11823" max="11823" width="9" style="17"/>
    <col min="11824" max="11824" width="10.5" style="17" bestFit="1" customWidth="1"/>
    <col min="11825" max="12058" width="9" style="17"/>
    <col min="12059" max="12063" width="5.375" style="17" customWidth="1"/>
    <col min="12064" max="12064" width="12.875" style="17" customWidth="1"/>
    <col min="12065" max="12065" width="6.375" style="17" customWidth="1"/>
    <col min="12066" max="12066" width="4.875" style="17" customWidth="1"/>
    <col min="12067" max="12067" width="8.5" style="17" customWidth="1"/>
    <col min="12068" max="12071" width="12.625" style="17" customWidth="1"/>
    <col min="12072" max="12072" width="6.5" style="17" customWidth="1"/>
    <col min="12073" max="12073" width="12.625" style="17" customWidth="1"/>
    <col min="12074" max="12074" width="6.625" style="17" customWidth="1"/>
    <col min="12075" max="12075" width="5.625" style="17" customWidth="1"/>
    <col min="12076" max="12076" width="12.625" style="17" customWidth="1"/>
    <col min="12077" max="12077" width="4.125" style="17" customWidth="1"/>
    <col min="12078" max="12078" width="1.125" style="17" customWidth="1"/>
    <col min="12079" max="12079" width="9" style="17"/>
    <col min="12080" max="12080" width="10.5" style="17" bestFit="1" customWidth="1"/>
    <col min="12081" max="12314" width="9" style="17"/>
    <col min="12315" max="12319" width="5.375" style="17" customWidth="1"/>
    <col min="12320" max="12320" width="12.875" style="17" customWidth="1"/>
    <col min="12321" max="12321" width="6.375" style="17" customWidth="1"/>
    <col min="12322" max="12322" width="4.875" style="17" customWidth="1"/>
    <col min="12323" max="12323" width="8.5" style="17" customWidth="1"/>
    <col min="12324" max="12327" width="12.625" style="17" customWidth="1"/>
    <col min="12328" max="12328" width="6.5" style="17" customWidth="1"/>
    <col min="12329" max="12329" width="12.625" style="17" customWidth="1"/>
    <col min="12330" max="12330" width="6.625" style="17" customWidth="1"/>
    <col min="12331" max="12331" width="5.625" style="17" customWidth="1"/>
    <col min="12332" max="12332" width="12.625" style="17" customWidth="1"/>
    <col min="12333" max="12333" width="4.125" style="17" customWidth="1"/>
    <col min="12334" max="12334" width="1.125" style="17" customWidth="1"/>
    <col min="12335" max="12335" width="9" style="17"/>
    <col min="12336" max="12336" width="10.5" style="17" bestFit="1" customWidth="1"/>
    <col min="12337" max="12570" width="9" style="17"/>
    <col min="12571" max="12575" width="5.375" style="17" customWidth="1"/>
    <col min="12576" max="12576" width="12.875" style="17" customWidth="1"/>
    <col min="12577" max="12577" width="6.375" style="17" customWidth="1"/>
    <col min="12578" max="12578" width="4.875" style="17" customWidth="1"/>
    <col min="12579" max="12579" width="8.5" style="17" customWidth="1"/>
    <col min="12580" max="12583" width="12.625" style="17" customWidth="1"/>
    <col min="12584" max="12584" width="6.5" style="17" customWidth="1"/>
    <col min="12585" max="12585" width="12.625" style="17" customWidth="1"/>
    <col min="12586" max="12586" width="6.625" style="17" customWidth="1"/>
    <col min="12587" max="12587" width="5.625" style="17" customWidth="1"/>
    <col min="12588" max="12588" width="12.625" style="17" customWidth="1"/>
    <col min="12589" max="12589" width="4.125" style="17" customWidth="1"/>
    <col min="12590" max="12590" width="1.125" style="17" customWidth="1"/>
    <col min="12591" max="12591" width="9" style="17"/>
    <col min="12592" max="12592" width="10.5" style="17" bestFit="1" customWidth="1"/>
    <col min="12593" max="12826" width="9" style="17"/>
    <col min="12827" max="12831" width="5.375" style="17" customWidth="1"/>
    <col min="12832" max="12832" width="12.875" style="17" customWidth="1"/>
    <col min="12833" max="12833" width="6.375" style="17" customWidth="1"/>
    <col min="12834" max="12834" width="4.875" style="17" customWidth="1"/>
    <col min="12835" max="12835" width="8.5" style="17" customWidth="1"/>
    <col min="12836" max="12839" width="12.625" style="17" customWidth="1"/>
    <col min="12840" max="12840" width="6.5" style="17" customWidth="1"/>
    <col min="12841" max="12841" width="12.625" style="17" customWidth="1"/>
    <col min="12842" max="12842" width="6.625" style="17" customWidth="1"/>
    <col min="12843" max="12843" width="5.625" style="17" customWidth="1"/>
    <col min="12844" max="12844" width="12.625" style="17" customWidth="1"/>
    <col min="12845" max="12845" width="4.125" style="17" customWidth="1"/>
    <col min="12846" max="12846" width="1.125" style="17" customWidth="1"/>
    <col min="12847" max="12847" width="9" style="17"/>
    <col min="12848" max="12848" width="10.5" style="17" bestFit="1" customWidth="1"/>
    <col min="12849" max="13082" width="9" style="17"/>
    <col min="13083" max="13087" width="5.375" style="17" customWidth="1"/>
    <col min="13088" max="13088" width="12.875" style="17" customWidth="1"/>
    <col min="13089" max="13089" width="6.375" style="17" customWidth="1"/>
    <col min="13090" max="13090" width="4.875" style="17" customWidth="1"/>
    <col min="13091" max="13091" width="8.5" style="17" customWidth="1"/>
    <col min="13092" max="13095" width="12.625" style="17" customWidth="1"/>
    <col min="13096" max="13096" width="6.5" style="17" customWidth="1"/>
    <col min="13097" max="13097" width="12.625" style="17" customWidth="1"/>
    <col min="13098" max="13098" width="6.625" style="17" customWidth="1"/>
    <col min="13099" max="13099" width="5.625" style="17" customWidth="1"/>
    <col min="13100" max="13100" width="12.625" style="17" customWidth="1"/>
    <col min="13101" max="13101" width="4.125" style="17" customWidth="1"/>
    <col min="13102" max="13102" width="1.125" style="17" customWidth="1"/>
    <col min="13103" max="13103" width="9" style="17"/>
    <col min="13104" max="13104" width="10.5" style="17" bestFit="1" customWidth="1"/>
    <col min="13105" max="13338" width="9" style="17"/>
    <col min="13339" max="13343" width="5.375" style="17" customWidth="1"/>
    <col min="13344" max="13344" width="12.875" style="17" customWidth="1"/>
    <col min="13345" max="13345" width="6.375" style="17" customWidth="1"/>
    <col min="13346" max="13346" width="4.875" style="17" customWidth="1"/>
    <col min="13347" max="13347" width="8.5" style="17" customWidth="1"/>
    <col min="13348" max="13351" width="12.625" style="17" customWidth="1"/>
    <col min="13352" max="13352" width="6.5" style="17" customWidth="1"/>
    <col min="13353" max="13353" width="12.625" style="17" customWidth="1"/>
    <col min="13354" max="13354" width="6.625" style="17" customWidth="1"/>
    <col min="13355" max="13355" width="5.625" style="17" customWidth="1"/>
    <col min="13356" max="13356" width="12.625" style="17" customWidth="1"/>
    <col min="13357" max="13357" width="4.125" style="17" customWidth="1"/>
    <col min="13358" max="13358" width="1.125" style="17" customWidth="1"/>
    <col min="13359" max="13359" width="9" style="17"/>
    <col min="13360" max="13360" width="10.5" style="17" bestFit="1" customWidth="1"/>
    <col min="13361" max="13594" width="9" style="17"/>
    <col min="13595" max="13599" width="5.375" style="17" customWidth="1"/>
    <col min="13600" max="13600" width="12.875" style="17" customWidth="1"/>
    <col min="13601" max="13601" width="6.375" style="17" customWidth="1"/>
    <col min="13602" max="13602" width="4.875" style="17" customWidth="1"/>
    <col min="13603" max="13603" width="8.5" style="17" customWidth="1"/>
    <col min="13604" max="13607" width="12.625" style="17" customWidth="1"/>
    <col min="13608" max="13608" width="6.5" style="17" customWidth="1"/>
    <col min="13609" max="13609" width="12.625" style="17" customWidth="1"/>
    <col min="13610" max="13610" width="6.625" style="17" customWidth="1"/>
    <col min="13611" max="13611" width="5.625" style="17" customWidth="1"/>
    <col min="13612" max="13612" width="12.625" style="17" customWidth="1"/>
    <col min="13613" max="13613" width="4.125" style="17" customWidth="1"/>
    <col min="13614" max="13614" width="1.125" style="17" customWidth="1"/>
    <col min="13615" max="13615" width="9" style="17"/>
    <col min="13616" max="13616" width="10.5" style="17" bestFit="1" customWidth="1"/>
    <col min="13617" max="13850" width="9" style="17"/>
    <col min="13851" max="13855" width="5.375" style="17" customWidth="1"/>
    <col min="13856" max="13856" width="12.875" style="17" customWidth="1"/>
    <col min="13857" max="13857" width="6.375" style="17" customWidth="1"/>
    <col min="13858" max="13858" width="4.875" style="17" customWidth="1"/>
    <col min="13859" max="13859" width="8.5" style="17" customWidth="1"/>
    <col min="13860" max="13863" width="12.625" style="17" customWidth="1"/>
    <col min="13864" max="13864" width="6.5" style="17" customWidth="1"/>
    <col min="13865" max="13865" width="12.625" style="17" customWidth="1"/>
    <col min="13866" max="13866" width="6.625" style="17" customWidth="1"/>
    <col min="13867" max="13867" width="5.625" style="17" customWidth="1"/>
    <col min="13868" max="13868" width="12.625" style="17" customWidth="1"/>
    <col min="13869" max="13869" width="4.125" style="17" customWidth="1"/>
    <col min="13870" max="13870" width="1.125" style="17" customWidth="1"/>
    <col min="13871" max="13871" width="9" style="17"/>
    <col min="13872" max="13872" width="10.5" style="17" bestFit="1" customWidth="1"/>
    <col min="13873" max="14106" width="9" style="17"/>
    <col min="14107" max="14111" width="5.375" style="17" customWidth="1"/>
    <col min="14112" max="14112" width="12.875" style="17" customWidth="1"/>
    <col min="14113" max="14113" width="6.375" style="17" customWidth="1"/>
    <col min="14114" max="14114" width="4.875" style="17" customWidth="1"/>
    <col min="14115" max="14115" width="8.5" style="17" customWidth="1"/>
    <col min="14116" max="14119" width="12.625" style="17" customWidth="1"/>
    <col min="14120" max="14120" width="6.5" style="17" customWidth="1"/>
    <col min="14121" max="14121" width="12.625" style="17" customWidth="1"/>
    <col min="14122" max="14122" width="6.625" style="17" customWidth="1"/>
    <col min="14123" max="14123" width="5.625" style="17" customWidth="1"/>
    <col min="14124" max="14124" width="12.625" style="17" customWidth="1"/>
    <col min="14125" max="14125" width="4.125" style="17" customWidth="1"/>
    <col min="14126" max="14126" width="1.125" style="17" customWidth="1"/>
    <col min="14127" max="14127" width="9" style="17"/>
    <col min="14128" max="14128" width="10.5" style="17" bestFit="1" customWidth="1"/>
    <col min="14129" max="14362" width="9" style="17"/>
    <col min="14363" max="14367" width="5.375" style="17" customWidth="1"/>
    <col min="14368" max="14368" width="12.875" style="17" customWidth="1"/>
    <col min="14369" max="14369" width="6.375" style="17" customWidth="1"/>
    <col min="14370" max="14370" width="4.875" style="17" customWidth="1"/>
    <col min="14371" max="14371" width="8.5" style="17" customWidth="1"/>
    <col min="14372" max="14375" width="12.625" style="17" customWidth="1"/>
    <col min="14376" max="14376" width="6.5" style="17" customWidth="1"/>
    <col min="14377" max="14377" width="12.625" style="17" customWidth="1"/>
    <col min="14378" max="14378" width="6.625" style="17" customWidth="1"/>
    <col min="14379" max="14379" width="5.625" style="17" customWidth="1"/>
    <col min="14380" max="14380" width="12.625" style="17" customWidth="1"/>
    <col min="14381" max="14381" width="4.125" style="17" customWidth="1"/>
    <col min="14382" max="14382" width="1.125" style="17" customWidth="1"/>
    <col min="14383" max="14383" width="9" style="17"/>
    <col min="14384" max="14384" width="10.5" style="17" bestFit="1" customWidth="1"/>
    <col min="14385" max="14618" width="9" style="17"/>
    <col min="14619" max="14623" width="5.375" style="17" customWidth="1"/>
    <col min="14624" max="14624" width="12.875" style="17" customWidth="1"/>
    <col min="14625" max="14625" width="6.375" style="17" customWidth="1"/>
    <col min="14626" max="14626" width="4.875" style="17" customWidth="1"/>
    <col min="14627" max="14627" width="8.5" style="17" customWidth="1"/>
    <col min="14628" max="14631" width="12.625" style="17" customWidth="1"/>
    <col min="14632" max="14632" width="6.5" style="17" customWidth="1"/>
    <col min="14633" max="14633" width="12.625" style="17" customWidth="1"/>
    <col min="14634" max="14634" width="6.625" style="17" customWidth="1"/>
    <col min="14635" max="14635" width="5.625" style="17" customWidth="1"/>
    <col min="14636" max="14636" width="12.625" style="17" customWidth="1"/>
    <col min="14637" max="14637" width="4.125" style="17" customWidth="1"/>
    <col min="14638" max="14638" width="1.125" style="17" customWidth="1"/>
    <col min="14639" max="14639" width="9" style="17"/>
    <col min="14640" max="14640" width="10.5" style="17" bestFit="1" customWidth="1"/>
    <col min="14641" max="14874" width="9" style="17"/>
    <col min="14875" max="14879" width="5.375" style="17" customWidth="1"/>
    <col min="14880" max="14880" width="12.875" style="17" customWidth="1"/>
    <col min="14881" max="14881" width="6.375" style="17" customWidth="1"/>
    <col min="14882" max="14882" width="4.875" style="17" customWidth="1"/>
    <col min="14883" max="14883" width="8.5" style="17" customWidth="1"/>
    <col min="14884" max="14887" width="12.625" style="17" customWidth="1"/>
    <col min="14888" max="14888" width="6.5" style="17" customWidth="1"/>
    <col min="14889" max="14889" width="12.625" style="17" customWidth="1"/>
    <col min="14890" max="14890" width="6.625" style="17" customWidth="1"/>
    <col min="14891" max="14891" width="5.625" style="17" customWidth="1"/>
    <col min="14892" max="14892" width="12.625" style="17" customWidth="1"/>
    <col min="14893" max="14893" width="4.125" style="17" customWidth="1"/>
    <col min="14894" max="14894" width="1.125" style="17" customWidth="1"/>
    <col min="14895" max="14895" width="9" style="17"/>
    <col min="14896" max="14896" width="10.5" style="17" bestFit="1" customWidth="1"/>
    <col min="14897" max="15130" width="9" style="17"/>
    <col min="15131" max="15135" width="5.375" style="17" customWidth="1"/>
    <col min="15136" max="15136" width="12.875" style="17" customWidth="1"/>
    <col min="15137" max="15137" width="6.375" style="17" customWidth="1"/>
    <col min="15138" max="15138" width="4.875" style="17" customWidth="1"/>
    <col min="15139" max="15139" width="8.5" style="17" customWidth="1"/>
    <col min="15140" max="15143" width="12.625" style="17" customWidth="1"/>
    <col min="15144" max="15144" width="6.5" style="17" customWidth="1"/>
    <col min="15145" max="15145" width="12.625" style="17" customWidth="1"/>
    <col min="15146" max="15146" width="6.625" style="17" customWidth="1"/>
    <col min="15147" max="15147" width="5.625" style="17" customWidth="1"/>
    <col min="15148" max="15148" width="12.625" style="17" customWidth="1"/>
    <col min="15149" max="15149" width="4.125" style="17" customWidth="1"/>
    <col min="15150" max="15150" width="1.125" style="17" customWidth="1"/>
    <col min="15151" max="15151" width="9" style="17"/>
    <col min="15152" max="15152" width="10.5" style="17" bestFit="1" customWidth="1"/>
    <col min="15153" max="15386" width="9" style="17"/>
    <col min="15387" max="15391" width="5.375" style="17" customWidth="1"/>
    <col min="15392" max="15392" width="12.875" style="17" customWidth="1"/>
    <col min="15393" max="15393" width="6.375" style="17" customWidth="1"/>
    <col min="15394" max="15394" width="4.875" style="17" customWidth="1"/>
    <col min="15395" max="15395" width="8.5" style="17" customWidth="1"/>
    <col min="15396" max="15399" width="12.625" style="17" customWidth="1"/>
    <col min="15400" max="15400" width="6.5" style="17" customWidth="1"/>
    <col min="15401" max="15401" width="12.625" style="17" customWidth="1"/>
    <col min="15402" max="15402" width="6.625" style="17" customWidth="1"/>
    <col min="15403" max="15403" width="5.625" style="17" customWidth="1"/>
    <col min="15404" max="15404" width="12.625" style="17" customWidth="1"/>
    <col min="15405" max="15405" width="4.125" style="17" customWidth="1"/>
    <col min="15406" max="15406" width="1.125" style="17" customWidth="1"/>
    <col min="15407" max="15407" width="9" style="17"/>
    <col min="15408" max="15408" width="10.5" style="17" bestFit="1" customWidth="1"/>
    <col min="15409" max="15642" width="9" style="17"/>
    <col min="15643" max="15647" width="5.375" style="17" customWidth="1"/>
    <col min="15648" max="15648" width="12.875" style="17" customWidth="1"/>
    <col min="15649" max="15649" width="6.375" style="17" customWidth="1"/>
    <col min="15650" max="15650" width="4.875" style="17" customWidth="1"/>
    <col min="15651" max="15651" width="8.5" style="17" customWidth="1"/>
    <col min="15652" max="15655" width="12.625" style="17" customWidth="1"/>
    <col min="15656" max="15656" width="6.5" style="17" customWidth="1"/>
    <col min="15657" max="15657" width="12.625" style="17" customWidth="1"/>
    <col min="15658" max="15658" width="6.625" style="17" customWidth="1"/>
    <col min="15659" max="15659" width="5.625" style="17" customWidth="1"/>
    <col min="15660" max="15660" width="12.625" style="17" customWidth="1"/>
    <col min="15661" max="15661" width="4.125" style="17" customWidth="1"/>
    <col min="15662" max="15662" width="1.125" style="17" customWidth="1"/>
    <col min="15663" max="15663" width="9" style="17"/>
    <col min="15664" max="15664" width="10.5" style="17" bestFit="1" customWidth="1"/>
    <col min="15665" max="15898" width="9" style="17"/>
    <col min="15899" max="15903" width="5.375" style="17" customWidth="1"/>
    <col min="15904" max="15904" width="12.875" style="17" customWidth="1"/>
    <col min="15905" max="15905" width="6.375" style="17" customWidth="1"/>
    <col min="15906" max="15906" width="4.875" style="17" customWidth="1"/>
    <col min="15907" max="15907" width="8.5" style="17" customWidth="1"/>
    <col min="15908" max="15911" width="12.625" style="17" customWidth="1"/>
    <col min="15912" max="15912" width="6.5" style="17" customWidth="1"/>
    <col min="15913" max="15913" width="12.625" style="17" customWidth="1"/>
    <col min="15914" max="15914" width="6.625" style="17" customWidth="1"/>
    <col min="15915" max="15915" width="5.625" style="17" customWidth="1"/>
    <col min="15916" max="15916" width="12.625" style="17" customWidth="1"/>
    <col min="15917" max="15917" width="4.125" style="17" customWidth="1"/>
    <col min="15918" max="15918" width="1.125" style="17" customWidth="1"/>
    <col min="15919" max="15919" width="9" style="17"/>
    <col min="15920" max="15920" width="10.5" style="17" bestFit="1" customWidth="1"/>
    <col min="15921" max="16154" width="9" style="17"/>
    <col min="16155" max="16159" width="5.375" style="17" customWidth="1"/>
    <col min="16160" max="16160" width="12.875" style="17" customWidth="1"/>
    <col min="16161" max="16161" width="6.375" style="17" customWidth="1"/>
    <col min="16162" max="16162" width="4.875" style="17" customWidth="1"/>
    <col min="16163" max="16163" width="8.5" style="17" customWidth="1"/>
    <col min="16164" max="16167" width="12.625" style="17" customWidth="1"/>
    <col min="16168" max="16168" width="6.5" style="17" customWidth="1"/>
    <col min="16169" max="16169" width="12.625" style="17" customWidth="1"/>
    <col min="16170" max="16170" width="6.625" style="17" customWidth="1"/>
    <col min="16171" max="16171" width="5.625" style="17" customWidth="1"/>
    <col min="16172" max="16172" width="12.625" style="17" customWidth="1"/>
    <col min="16173" max="16173" width="4.125" style="17" customWidth="1"/>
    <col min="16174" max="16174" width="1.125" style="17" customWidth="1"/>
    <col min="16175" max="16175" width="9" style="17"/>
    <col min="16176" max="16176" width="10.5" style="17" bestFit="1" customWidth="1"/>
    <col min="16177" max="16384" width="9" style="17"/>
  </cols>
  <sheetData>
    <row r="2" spans="1:43" s="63" customFormat="1" ht="18" customHeight="1" x14ac:dyDescent="0.15">
      <c r="B2" s="118" t="s">
        <v>314</v>
      </c>
      <c r="C2" s="62"/>
      <c r="D2" s="62"/>
      <c r="E2" s="62"/>
      <c r="F2" s="62"/>
      <c r="G2" s="62"/>
      <c r="H2" s="62"/>
      <c r="I2" s="62"/>
      <c r="J2" s="62"/>
      <c r="K2" s="62"/>
      <c r="L2" s="62"/>
      <c r="M2" s="62"/>
      <c r="N2" s="62"/>
      <c r="O2" s="62"/>
      <c r="P2" s="62"/>
      <c r="Q2" s="62"/>
      <c r="R2" s="62"/>
      <c r="S2" s="62"/>
      <c r="T2" s="62"/>
      <c r="U2" s="62"/>
      <c r="V2" s="62"/>
      <c r="W2" s="62"/>
      <c r="X2" s="62"/>
      <c r="Y2" s="62"/>
      <c r="Z2" s="62"/>
      <c r="AA2" s="62"/>
      <c r="AB2" s="62"/>
    </row>
    <row r="3" spans="1:43" s="63" customFormat="1" ht="18" customHeight="1" x14ac:dyDescent="0.15">
      <c r="B3" s="118"/>
      <c r="C3" s="62"/>
      <c r="D3" s="62"/>
      <c r="E3" s="62"/>
      <c r="F3" s="62"/>
      <c r="G3" s="62"/>
      <c r="H3" s="62"/>
      <c r="I3" s="62"/>
      <c r="J3" s="62"/>
      <c r="K3" s="62"/>
      <c r="L3" s="62"/>
      <c r="M3" s="62"/>
      <c r="N3" s="62"/>
      <c r="O3" s="62"/>
      <c r="P3" s="62"/>
      <c r="Q3" s="62"/>
      <c r="R3" s="62"/>
      <c r="S3" s="62"/>
      <c r="T3" s="62"/>
      <c r="U3" s="62"/>
      <c r="V3" s="62"/>
      <c r="W3" s="62"/>
      <c r="X3" s="62"/>
      <c r="Y3" s="62"/>
      <c r="Z3" s="62"/>
      <c r="AA3" s="62"/>
      <c r="AB3" s="62"/>
    </row>
    <row r="4" spans="1:43" s="63" customFormat="1" ht="14.25" customHeight="1" x14ac:dyDescent="0.15">
      <c r="C4" s="576" t="str">
        <f>○!B2&amp;IF(○!D2=1,"元",○!D2)&amp;"年度 "&amp;○!H2&amp;" 事業計画書"</f>
        <v>令和　　年度 延岡市高性能林業機械等整備事業 事業計画書</v>
      </c>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218"/>
    </row>
    <row r="5" spans="1:43" s="63" customFormat="1" ht="14.25" customHeight="1" x14ac:dyDescent="0.15">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c r="AQ5" s="218"/>
    </row>
    <row r="6" spans="1:43" s="63" customFormat="1" ht="14.25" customHeight="1" x14ac:dyDescent="0.15"/>
    <row r="7" spans="1:43" s="63" customFormat="1" ht="14.25" customHeight="1" x14ac:dyDescent="0.15">
      <c r="C7" s="64" t="s">
        <v>24</v>
      </c>
      <c r="D7" s="64"/>
      <c r="E7" s="64"/>
      <c r="F7" s="64"/>
      <c r="G7" s="64"/>
      <c r="H7" s="64"/>
      <c r="I7" s="64"/>
      <c r="J7" s="64"/>
      <c r="K7" s="64"/>
      <c r="L7" s="64"/>
      <c r="M7" s="64"/>
      <c r="N7" s="64"/>
      <c r="O7" s="64"/>
      <c r="P7" s="64"/>
      <c r="Q7" s="64"/>
      <c r="R7" s="64"/>
      <c r="S7" s="64"/>
      <c r="T7" s="64"/>
      <c r="U7" s="64"/>
      <c r="V7" s="64"/>
      <c r="W7" s="64"/>
      <c r="X7" s="64"/>
      <c r="Y7" s="64"/>
      <c r="Z7" s="64"/>
      <c r="AA7" s="64"/>
      <c r="AB7" s="64"/>
    </row>
    <row r="8" spans="1:43" s="63" customFormat="1" ht="14.25" customHeight="1" x14ac:dyDescent="0.15">
      <c r="C8" s="64"/>
      <c r="D8" s="520">
        <f>○!I26</f>
        <v>0</v>
      </c>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row>
    <row r="9" spans="1:43" s="63" customFormat="1" ht="14.25" customHeight="1" x14ac:dyDescent="0.15">
      <c r="C9" s="64"/>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row>
    <row r="10" spans="1:43" s="63" customFormat="1" ht="14.25" customHeight="1" x14ac:dyDescent="0.15">
      <c r="C10" s="106"/>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row>
    <row r="11" spans="1:43" s="63" customFormat="1" ht="14.25" customHeight="1" x14ac:dyDescent="0.15">
      <c r="C11" s="64" t="s">
        <v>25</v>
      </c>
      <c r="D11" s="64"/>
      <c r="E11" s="64"/>
      <c r="F11" s="64"/>
      <c r="G11" s="64"/>
      <c r="H11" s="64"/>
      <c r="I11" s="64"/>
      <c r="J11" s="64"/>
      <c r="K11" s="64"/>
      <c r="L11" s="64"/>
      <c r="M11" s="64"/>
      <c r="N11" s="64"/>
      <c r="O11" s="64"/>
      <c r="P11" s="64"/>
      <c r="Q11" s="64"/>
      <c r="R11" s="64"/>
      <c r="S11" s="64"/>
      <c r="T11" s="64"/>
      <c r="U11" s="64"/>
      <c r="V11" s="64"/>
      <c r="W11" s="64"/>
      <c r="X11" s="64"/>
      <c r="Y11" s="64"/>
      <c r="Z11" s="64"/>
      <c r="AA11" s="64"/>
      <c r="AB11" s="64"/>
    </row>
    <row r="12" spans="1:43" s="63" customFormat="1" ht="14.25" customHeight="1" x14ac:dyDescent="0.15">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row>
    <row r="13" spans="1:43" ht="15" x14ac:dyDescent="0.15">
      <c r="A13" s="18"/>
      <c r="C13" s="16" t="s">
        <v>113</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F13" s="577"/>
      <c r="AG13" s="577"/>
      <c r="AH13" s="577"/>
      <c r="AI13" s="577"/>
      <c r="AJ13" s="577"/>
      <c r="AK13" s="577"/>
      <c r="AL13" s="577"/>
      <c r="AM13" s="577"/>
      <c r="AN13" s="577"/>
      <c r="AO13" s="577"/>
      <c r="AP13" s="577"/>
    </row>
    <row r="14" spans="1:43" ht="13.5" customHeight="1" x14ac:dyDescent="0.15">
      <c r="C14" s="521" t="s">
        <v>98</v>
      </c>
      <c r="D14" s="522"/>
      <c r="E14" s="522"/>
      <c r="F14" s="522"/>
      <c r="G14" s="522"/>
      <c r="H14" s="522"/>
      <c r="I14" s="522"/>
      <c r="J14" s="522"/>
      <c r="K14" s="522"/>
      <c r="L14" s="523"/>
      <c r="M14" s="533" t="s">
        <v>80</v>
      </c>
      <c r="N14" s="534"/>
      <c r="O14" s="533" t="s">
        <v>74</v>
      </c>
      <c r="P14" s="534"/>
      <c r="Q14" s="534"/>
      <c r="R14" s="534"/>
      <c r="S14" s="534"/>
      <c r="T14" s="535"/>
      <c r="U14" s="535"/>
      <c r="V14" s="535"/>
      <c r="W14" s="535"/>
      <c r="X14" s="535"/>
      <c r="Y14" s="535"/>
      <c r="Z14" s="535"/>
      <c r="AA14" s="535"/>
      <c r="AB14" s="535"/>
      <c r="AC14" s="536"/>
      <c r="AD14" s="533" t="s">
        <v>28</v>
      </c>
      <c r="AE14" s="534"/>
      <c r="AF14" s="534"/>
      <c r="AG14" s="534"/>
      <c r="AH14" s="534"/>
      <c r="AI14" s="534"/>
      <c r="AJ14" s="534"/>
      <c r="AK14" s="537"/>
      <c r="AL14" s="521" t="s">
        <v>29</v>
      </c>
      <c r="AM14" s="522"/>
      <c r="AN14" s="522"/>
      <c r="AO14" s="522"/>
      <c r="AP14" s="523"/>
    </row>
    <row r="15" spans="1:43" ht="13.5" customHeight="1" x14ac:dyDescent="0.15">
      <c r="C15" s="524"/>
      <c r="D15" s="525"/>
      <c r="E15" s="525"/>
      <c r="F15" s="525"/>
      <c r="G15" s="525"/>
      <c r="H15" s="525"/>
      <c r="I15" s="525"/>
      <c r="J15" s="525"/>
      <c r="K15" s="525"/>
      <c r="L15" s="526"/>
      <c r="M15" s="563"/>
      <c r="N15" s="564"/>
      <c r="O15" s="83"/>
      <c r="P15" s="24"/>
      <c r="Q15" s="24"/>
      <c r="R15" s="24"/>
      <c r="S15" s="84"/>
      <c r="T15" s="541" t="s">
        <v>27</v>
      </c>
      <c r="U15" s="535"/>
      <c r="V15" s="535"/>
      <c r="W15" s="535"/>
      <c r="X15" s="535"/>
      <c r="Y15" s="535"/>
      <c r="Z15" s="535"/>
      <c r="AA15" s="535"/>
      <c r="AB15" s="535"/>
      <c r="AC15" s="536"/>
      <c r="AD15" s="538"/>
      <c r="AE15" s="539"/>
      <c r="AF15" s="539"/>
      <c r="AG15" s="539"/>
      <c r="AH15" s="539"/>
      <c r="AI15" s="539"/>
      <c r="AJ15" s="539"/>
      <c r="AK15" s="540"/>
      <c r="AL15" s="524"/>
      <c r="AM15" s="525"/>
      <c r="AN15" s="525"/>
      <c r="AO15" s="525"/>
      <c r="AP15" s="526"/>
    </row>
    <row r="16" spans="1:43" ht="13.5" customHeight="1" x14ac:dyDescent="0.15">
      <c r="C16" s="524"/>
      <c r="D16" s="525"/>
      <c r="E16" s="525"/>
      <c r="F16" s="525"/>
      <c r="G16" s="525"/>
      <c r="H16" s="525"/>
      <c r="I16" s="525"/>
      <c r="J16" s="525"/>
      <c r="K16" s="525"/>
      <c r="L16" s="526"/>
      <c r="M16" s="563"/>
      <c r="N16" s="564"/>
      <c r="O16" s="554" t="s">
        <v>111</v>
      </c>
      <c r="P16" s="555"/>
      <c r="Q16" s="555"/>
      <c r="R16" s="555"/>
      <c r="S16" s="556"/>
      <c r="T16" s="521" t="s">
        <v>81</v>
      </c>
      <c r="U16" s="522"/>
      <c r="V16" s="522"/>
      <c r="W16" s="522"/>
      <c r="X16" s="523"/>
      <c r="Y16" s="525" t="s">
        <v>30</v>
      </c>
      <c r="Z16" s="525"/>
      <c r="AA16" s="525"/>
      <c r="AB16" s="525"/>
      <c r="AC16" s="526"/>
      <c r="AD16" s="524" t="s">
        <v>31</v>
      </c>
      <c r="AE16" s="525"/>
      <c r="AF16" s="525"/>
      <c r="AG16" s="525"/>
      <c r="AH16" s="521" t="s">
        <v>32</v>
      </c>
      <c r="AI16" s="522"/>
      <c r="AJ16" s="522"/>
      <c r="AK16" s="523"/>
      <c r="AL16" s="525"/>
      <c r="AM16" s="525"/>
      <c r="AN16" s="525"/>
      <c r="AO16" s="525"/>
      <c r="AP16" s="526"/>
    </row>
    <row r="17" spans="3:42" ht="13.5" customHeight="1" x14ac:dyDescent="0.15">
      <c r="C17" s="524"/>
      <c r="D17" s="525"/>
      <c r="E17" s="525"/>
      <c r="F17" s="525"/>
      <c r="G17" s="525"/>
      <c r="H17" s="525"/>
      <c r="I17" s="525"/>
      <c r="J17" s="525"/>
      <c r="K17" s="525"/>
      <c r="L17" s="526"/>
      <c r="M17" s="563"/>
      <c r="N17" s="564"/>
      <c r="O17" s="557"/>
      <c r="P17" s="558"/>
      <c r="Q17" s="558"/>
      <c r="R17" s="558"/>
      <c r="S17" s="559"/>
      <c r="T17" s="524"/>
      <c r="U17" s="525"/>
      <c r="V17" s="525"/>
      <c r="W17" s="525"/>
      <c r="X17" s="526"/>
      <c r="Y17" s="525"/>
      <c r="Z17" s="525"/>
      <c r="AA17" s="525"/>
      <c r="AB17" s="525"/>
      <c r="AC17" s="526"/>
      <c r="AD17" s="524"/>
      <c r="AE17" s="525"/>
      <c r="AF17" s="525"/>
      <c r="AG17" s="525"/>
      <c r="AH17" s="524"/>
      <c r="AI17" s="525"/>
      <c r="AJ17" s="525"/>
      <c r="AK17" s="526"/>
      <c r="AL17" s="578" t="s">
        <v>99</v>
      </c>
      <c r="AM17" s="578"/>
      <c r="AN17" s="578"/>
      <c r="AO17" s="578"/>
      <c r="AP17" s="579"/>
    </row>
    <row r="18" spans="3:42" ht="13.5" customHeight="1" x14ac:dyDescent="0.15">
      <c r="C18" s="527"/>
      <c r="D18" s="528"/>
      <c r="E18" s="528"/>
      <c r="F18" s="528"/>
      <c r="G18" s="528"/>
      <c r="H18" s="528"/>
      <c r="I18" s="528"/>
      <c r="J18" s="528"/>
      <c r="K18" s="528"/>
      <c r="L18" s="529"/>
      <c r="M18" s="538"/>
      <c r="N18" s="539"/>
      <c r="O18" s="560"/>
      <c r="P18" s="561"/>
      <c r="Q18" s="561"/>
      <c r="R18" s="561"/>
      <c r="S18" s="562"/>
      <c r="T18" s="553" t="s">
        <v>82</v>
      </c>
      <c r="U18" s="542"/>
      <c r="V18" s="542"/>
      <c r="W18" s="542"/>
      <c r="X18" s="543"/>
      <c r="Y18" s="542" t="s">
        <v>112</v>
      </c>
      <c r="Z18" s="542"/>
      <c r="AA18" s="542"/>
      <c r="AB18" s="542"/>
      <c r="AC18" s="543"/>
      <c r="AD18" s="527"/>
      <c r="AE18" s="528"/>
      <c r="AF18" s="528"/>
      <c r="AG18" s="528"/>
      <c r="AH18" s="527"/>
      <c r="AI18" s="528"/>
      <c r="AJ18" s="528"/>
      <c r="AK18" s="529"/>
      <c r="AL18" s="580"/>
      <c r="AM18" s="580"/>
      <c r="AN18" s="580"/>
      <c r="AO18" s="580"/>
      <c r="AP18" s="581"/>
    </row>
    <row r="19" spans="3:42" ht="15" customHeight="1" x14ac:dyDescent="0.15">
      <c r="C19" s="77"/>
      <c r="D19" s="76"/>
      <c r="E19" s="76"/>
      <c r="F19" s="76"/>
      <c r="G19" s="76"/>
      <c r="H19" s="76"/>
      <c r="I19" s="76"/>
      <c r="J19" s="76"/>
      <c r="K19" s="76"/>
      <c r="L19" s="75"/>
      <c r="M19" s="68"/>
      <c r="N19" s="69"/>
      <c r="O19" s="19"/>
      <c r="P19" s="90"/>
      <c r="Q19" s="90"/>
      <c r="R19" s="21"/>
      <c r="S19" s="20" t="s">
        <v>26</v>
      </c>
      <c r="T19" s="23"/>
      <c r="U19" s="22"/>
      <c r="V19" s="22"/>
      <c r="W19" s="22"/>
      <c r="X19" s="97" t="s">
        <v>26</v>
      </c>
      <c r="Y19" s="22"/>
      <c r="Z19" s="82"/>
      <c r="AA19" s="82"/>
      <c r="AB19" s="82"/>
      <c r="AC19" s="82" t="s">
        <v>26</v>
      </c>
      <c r="AD19" s="92"/>
      <c r="AE19" s="90"/>
      <c r="AF19" s="90"/>
      <c r="AG19" s="90"/>
      <c r="AH19" s="92"/>
      <c r="AI19" s="90"/>
      <c r="AJ19" s="90"/>
      <c r="AK19" s="93"/>
      <c r="AL19" s="90"/>
      <c r="AM19" s="90"/>
      <c r="AN19" s="90"/>
      <c r="AO19" s="90"/>
      <c r="AP19" s="20" t="s">
        <v>26</v>
      </c>
    </row>
    <row r="20" spans="3:42" ht="15" customHeight="1" x14ac:dyDescent="0.15">
      <c r="C20" s="565" t="str">
        <f>IF(○!K$16="","",○!K$16&amp;"製"&amp;" 
"&amp;○!K$17&amp;" 
"&amp;○!K$18)</f>
        <v/>
      </c>
      <c r="D20" s="566"/>
      <c r="E20" s="566"/>
      <c r="F20" s="566"/>
      <c r="G20" s="566"/>
      <c r="H20" s="566"/>
      <c r="I20" s="566"/>
      <c r="J20" s="566"/>
      <c r="K20" s="566"/>
      <c r="L20" s="567"/>
      <c r="M20" s="524" t="str">
        <f>IF(○!Q$18="","",○!Q$18)</f>
        <v/>
      </c>
      <c r="N20" s="526"/>
      <c r="O20" s="544" t="str">
        <f>IF(○!K$20="","",○!K$20)</f>
        <v/>
      </c>
      <c r="P20" s="545"/>
      <c r="Q20" s="545"/>
      <c r="R20" s="545"/>
      <c r="S20" s="546"/>
      <c r="T20" s="544">
        <f>IF(○!K$22="","",○!K$22)</f>
        <v>0</v>
      </c>
      <c r="U20" s="545"/>
      <c r="V20" s="545"/>
      <c r="W20" s="545"/>
      <c r="X20" s="546"/>
      <c r="Y20" s="544">
        <f>IF(○!K$23="","",○!K$23)</f>
        <v>0</v>
      </c>
      <c r="Z20" s="545"/>
      <c r="AA20" s="545"/>
      <c r="AB20" s="545"/>
      <c r="AC20" s="546"/>
      <c r="AD20" s="530" t="str">
        <f>IF(○!K$24="","",○!K$24)</f>
        <v/>
      </c>
      <c r="AE20" s="531"/>
      <c r="AF20" s="531"/>
      <c r="AG20" s="532"/>
      <c r="AH20" s="530" t="str">
        <f>IF(○!K$25="","",○!K$25)</f>
        <v/>
      </c>
      <c r="AI20" s="531"/>
      <c r="AJ20" s="531"/>
      <c r="AK20" s="532"/>
      <c r="AL20" s="563" t="str">
        <f>IF(○!K$19="","",○!K$19)</f>
        <v/>
      </c>
      <c r="AM20" s="564"/>
      <c r="AN20" s="564"/>
      <c r="AO20" s="564"/>
      <c r="AP20" s="574"/>
    </row>
    <row r="21" spans="3:42" ht="15" customHeight="1" x14ac:dyDescent="0.15">
      <c r="C21" s="565"/>
      <c r="D21" s="566"/>
      <c r="E21" s="566"/>
      <c r="F21" s="566"/>
      <c r="G21" s="566"/>
      <c r="H21" s="566"/>
      <c r="I21" s="566"/>
      <c r="J21" s="566"/>
      <c r="K21" s="566"/>
      <c r="L21" s="567"/>
      <c r="M21" s="524"/>
      <c r="N21" s="526"/>
      <c r="O21" s="544"/>
      <c r="P21" s="545"/>
      <c r="Q21" s="545"/>
      <c r="R21" s="545"/>
      <c r="S21" s="546"/>
      <c r="T21" s="544"/>
      <c r="U21" s="545"/>
      <c r="V21" s="545"/>
      <c r="W21" s="545"/>
      <c r="X21" s="546"/>
      <c r="Y21" s="544"/>
      <c r="Z21" s="545"/>
      <c r="AA21" s="545"/>
      <c r="AB21" s="545"/>
      <c r="AC21" s="546"/>
      <c r="AD21" s="530"/>
      <c r="AE21" s="531"/>
      <c r="AF21" s="531"/>
      <c r="AG21" s="532"/>
      <c r="AH21" s="530"/>
      <c r="AI21" s="531"/>
      <c r="AJ21" s="531"/>
      <c r="AK21" s="532"/>
      <c r="AL21" s="563"/>
      <c r="AM21" s="564"/>
      <c r="AN21" s="564"/>
      <c r="AO21" s="564"/>
      <c r="AP21" s="574"/>
    </row>
    <row r="22" spans="3:42" ht="15" customHeight="1" x14ac:dyDescent="0.15">
      <c r="C22" s="565"/>
      <c r="D22" s="566"/>
      <c r="E22" s="566"/>
      <c r="F22" s="566"/>
      <c r="G22" s="566"/>
      <c r="H22" s="566"/>
      <c r="I22" s="566"/>
      <c r="J22" s="566"/>
      <c r="K22" s="566"/>
      <c r="L22" s="567"/>
      <c r="M22" s="524"/>
      <c r="N22" s="526"/>
      <c r="O22" s="544"/>
      <c r="P22" s="545"/>
      <c r="Q22" s="545"/>
      <c r="R22" s="545"/>
      <c r="S22" s="546"/>
      <c r="T22" s="544"/>
      <c r="U22" s="545"/>
      <c r="V22" s="545"/>
      <c r="W22" s="545"/>
      <c r="X22" s="546"/>
      <c r="Y22" s="544"/>
      <c r="Z22" s="545"/>
      <c r="AA22" s="545"/>
      <c r="AB22" s="545"/>
      <c r="AC22" s="546"/>
      <c r="AD22" s="530"/>
      <c r="AE22" s="531"/>
      <c r="AF22" s="531"/>
      <c r="AG22" s="532"/>
      <c r="AH22" s="530"/>
      <c r="AI22" s="531"/>
      <c r="AJ22" s="531"/>
      <c r="AK22" s="532"/>
      <c r="AL22" s="563"/>
      <c r="AM22" s="564"/>
      <c r="AN22" s="564"/>
      <c r="AO22" s="564"/>
      <c r="AP22" s="574"/>
    </row>
    <row r="23" spans="3:42" ht="15" customHeight="1" x14ac:dyDescent="0.15">
      <c r="C23" s="565" t="str">
        <f>IF(○!T$16="","",○!T$16&amp;"製"&amp;" 
"&amp;○!T$17&amp;" 
"&amp;○!T$18)</f>
        <v/>
      </c>
      <c r="D23" s="566"/>
      <c r="E23" s="566"/>
      <c r="F23" s="566"/>
      <c r="G23" s="566"/>
      <c r="H23" s="566"/>
      <c r="I23" s="566"/>
      <c r="J23" s="566"/>
      <c r="K23" s="566"/>
      <c r="L23" s="567"/>
      <c r="M23" s="524" t="str">
        <f>IF(○!Z$18="","",○!Z$18)</f>
        <v/>
      </c>
      <c r="N23" s="526"/>
      <c r="O23" s="544" t="str">
        <f>IF(○!T$20="","",○!T$20)</f>
        <v/>
      </c>
      <c r="P23" s="545"/>
      <c r="Q23" s="545"/>
      <c r="R23" s="545"/>
      <c r="S23" s="546"/>
      <c r="T23" s="544">
        <f>IF(○!T$22="","",○!T$22)</f>
        <v>0</v>
      </c>
      <c r="U23" s="545"/>
      <c r="V23" s="545"/>
      <c r="W23" s="545"/>
      <c r="X23" s="546"/>
      <c r="Y23" s="544">
        <f>IF(○!T$23="","",○!T$23)</f>
        <v>0</v>
      </c>
      <c r="Z23" s="545"/>
      <c r="AA23" s="545"/>
      <c r="AB23" s="545"/>
      <c r="AC23" s="546"/>
      <c r="AD23" s="530" t="str">
        <f>IF(○!T$24="","",○!T$24)</f>
        <v/>
      </c>
      <c r="AE23" s="531"/>
      <c r="AF23" s="531"/>
      <c r="AG23" s="532"/>
      <c r="AH23" s="530" t="str">
        <f>IF(○!T$25="","",○!T$25)</f>
        <v/>
      </c>
      <c r="AI23" s="531"/>
      <c r="AJ23" s="531"/>
      <c r="AK23" s="532"/>
      <c r="AL23" s="563" t="str">
        <f>IF(○!T$19="","",○!T$19)</f>
        <v/>
      </c>
      <c r="AM23" s="564"/>
      <c r="AN23" s="564"/>
      <c r="AO23" s="564"/>
      <c r="AP23" s="574"/>
    </row>
    <row r="24" spans="3:42" ht="15" customHeight="1" x14ac:dyDescent="0.15">
      <c r="C24" s="565"/>
      <c r="D24" s="566"/>
      <c r="E24" s="566"/>
      <c r="F24" s="566"/>
      <c r="G24" s="566"/>
      <c r="H24" s="566"/>
      <c r="I24" s="566"/>
      <c r="J24" s="566"/>
      <c r="K24" s="566"/>
      <c r="L24" s="567"/>
      <c r="M24" s="524"/>
      <c r="N24" s="526"/>
      <c r="O24" s="544"/>
      <c r="P24" s="545"/>
      <c r="Q24" s="545"/>
      <c r="R24" s="545"/>
      <c r="S24" s="546"/>
      <c r="T24" s="544"/>
      <c r="U24" s="545"/>
      <c r="V24" s="545"/>
      <c r="W24" s="545"/>
      <c r="X24" s="546"/>
      <c r="Y24" s="544"/>
      <c r="Z24" s="545"/>
      <c r="AA24" s="545"/>
      <c r="AB24" s="545"/>
      <c r="AC24" s="546"/>
      <c r="AD24" s="530"/>
      <c r="AE24" s="531"/>
      <c r="AF24" s="531"/>
      <c r="AG24" s="532"/>
      <c r="AH24" s="530"/>
      <c r="AI24" s="531"/>
      <c r="AJ24" s="531"/>
      <c r="AK24" s="532"/>
      <c r="AL24" s="563"/>
      <c r="AM24" s="564"/>
      <c r="AN24" s="564"/>
      <c r="AO24" s="564"/>
      <c r="AP24" s="574"/>
    </row>
    <row r="25" spans="3:42" ht="15" customHeight="1" x14ac:dyDescent="0.15">
      <c r="C25" s="565"/>
      <c r="D25" s="566"/>
      <c r="E25" s="566"/>
      <c r="F25" s="566"/>
      <c r="G25" s="566"/>
      <c r="H25" s="566"/>
      <c r="I25" s="566"/>
      <c r="J25" s="566"/>
      <c r="K25" s="566"/>
      <c r="L25" s="567"/>
      <c r="M25" s="524"/>
      <c r="N25" s="526"/>
      <c r="O25" s="544"/>
      <c r="P25" s="545"/>
      <c r="Q25" s="545"/>
      <c r="R25" s="545"/>
      <c r="S25" s="546"/>
      <c r="T25" s="544"/>
      <c r="U25" s="545"/>
      <c r="V25" s="545"/>
      <c r="W25" s="545"/>
      <c r="X25" s="546"/>
      <c r="Y25" s="544"/>
      <c r="Z25" s="545"/>
      <c r="AA25" s="545"/>
      <c r="AB25" s="545"/>
      <c r="AC25" s="546"/>
      <c r="AD25" s="530"/>
      <c r="AE25" s="531"/>
      <c r="AF25" s="531"/>
      <c r="AG25" s="532"/>
      <c r="AH25" s="530"/>
      <c r="AI25" s="531"/>
      <c r="AJ25" s="531"/>
      <c r="AK25" s="532"/>
      <c r="AL25" s="563"/>
      <c r="AM25" s="564"/>
      <c r="AN25" s="564"/>
      <c r="AO25" s="564"/>
      <c r="AP25" s="574"/>
    </row>
    <row r="26" spans="3:42" ht="15" customHeight="1" x14ac:dyDescent="0.15">
      <c r="C26" s="565" t="str">
        <f>IF(○!AC$16="","",○!AC$16&amp;"製"&amp;" 
"&amp;○!AC$17&amp;" 
"&amp;○!AC$18)</f>
        <v/>
      </c>
      <c r="D26" s="566"/>
      <c r="E26" s="566"/>
      <c r="F26" s="566"/>
      <c r="G26" s="566"/>
      <c r="H26" s="566"/>
      <c r="I26" s="566"/>
      <c r="J26" s="566"/>
      <c r="K26" s="566"/>
      <c r="L26" s="567"/>
      <c r="M26" s="524" t="str">
        <f>IF(○!AI$18="","",○!AI$18)</f>
        <v/>
      </c>
      <c r="N26" s="526"/>
      <c r="O26" s="544" t="str">
        <f>IF(○!AC$20="","",○!AC$20)</f>
        <v/>
      </c>
      <c r="P26" s="545"/>
      <c r="Q26" s="545"/>
      <c r="R26" s="545"/>
      <c r="S26" s="546"/>
      <c r="T26" s="544">
        <f>IF(○!AC$22="","",○!AC$22)</f>
        <v>0</v>
      </c>
      <c r="U26" s="545"/>
      <c r="V26" s="545"/>
      <c r="W26" s="545"/>
      <c r="X26" s="546"/>
      <c r="Y26" s="544">
        <f>IF(○!AC$23="","",○!AC$23)</f>
        <v>0</v>
      </c>
      <c r="Z26" s="545"/>
      <c r="AA26" s="545"/>
      <c r="AB26" s="545"/>
      <c r="AC26" s="546"/>
      <c r="AD26" s="530" t="str">
        <f>IF(○!AC$24="","",○!AC$24)</f>
        <v/>
      </c>
      <c r="AE26" s="531"/>
      <c r="AF26" s="531"/>
      <c r="AG26" s="532"/>
      <c r="AH26" s="530" t="str">
        <f>IF(○!AC$25="","",○!AC$25)</f>
        <v/>
      </c>
      <c r="AI26" s="531"/>
      <c r="AJ26" s="531"/>
      <c r="AK26" s="532"/>
      <c r="AL26" s="563" t="str">
        <f>IF(○!AC$19="","",○!AC$19)</f>
        <v/>
      </c>
      <c r="AM26" s="564"/>
      <c r="AN26" s="564"/>
      <c r="AO26" s="564"/>
      <c r="AP26" s="574"/>
    </row>
    <row r="27" spans="3:42" ht="15" customHeight="1" x14ac:dyDescent="0.15">
      <c r="C27" s="565"/>
      <c r="D27" s="566"/>
      <c r="E27" s="566"/>
      <c r="F27" s="566"/>
      <c r="G27" s="566"/>
      <c r="H27" s="566"/>
      <c r="I27" s="566"/>
      <c r="J27" s="566"/>
      <c r="K27" s="566"/>
      <c r="L27" s="567"/>
      <c r="M27" s="524"/>
      <c r="N27" s="526"/>
      <c r="O27" s="544"/>
      <c r="P27" s="545"/>
      <c r="Q27" s="545"/>
      <c r="R27" s="545"/>
      <c r="S27" s="546"/>
      <c r="T27" s="544"/>
      <c r="U27" s="545"/>
      <c r="V27" s="545"/>
      <c r="W27" s="545"/>
      <c r="X27" s="546"/>
      <c r="Y27" s="544"/>
      <c r="Z27" s="545"/>
      <c r="AA27" s="545"/>
      <c r="AB27" s="545"/>
      <c r="AC27" s="546"/>
      <c r="AD27" s="530"/>
      <c r="AE27" s="531"/>
      <c r="AF27" s="531"/>
      <c r="AG27" s="532"/>
      <c r="AH27" s="530"/>
      <c r="AI27" s="531"/>
      <c r="AJ27" s="531"/>
      <c r="AK27" s="532"/>
      <c r="AL27" s="563"/>
      <c r="AM27" s="564"/>
      <c r="AN27" s="564"/>
      <c r="AO27" s="564"/>
      <c r="AP27" s="574"/>
    </row>
    <row r="28" spans="3:42" ht="15" customHeight="1" x14ac:dyDescent="0.15">
      <c r="C28" s="565"/>
      <c r="D28" s="566"/>
      <c r="E28" s="566"/>
      <c r="F28" s="566"/>
      <c r="G28" s="566"/>
      <c r="H28" s="566"/>
      <c r="I28" s="566"/>
      <c r="J28" s="566"/>
      <c r="K28" s="566"/>
      <c r="L28" s="567"/>
      <c r="M28" s="524"/>
      <c r="N28" s="526"/>
      <c r="O28" s="544"/>
      <c r="P28" s="545"/>
      <c r="Q28" s="545"/>
      <c r="R28" s="545"/>
      <c r="S28" s="546"/>
      <c r="T28" s="544"/>
      <c r="U28" s="545"/>
      <c r="V28" s="545"/>
      <c r="W28" s="545"/>
      <c r="X28" s="546"/>
      <c r="Y28" s="544"/>
      <c r="Z28" s="545"/>
      <c r="AA28" s="545"/>
      <c r="AB28" s="545"/>
      <c r="AC28" s="546"/>
      <c r="AD28" s="530"/>
      <c r="AE28" s="531"/>
      <c r="AF28" s="531"/>
      <c r="AG28" s="532"/>
      <c r="AH28" s="530"/>
      <c r="AI28" s="531"/>
      <c r="AJ28" s="531"/>
      <c r="AK28" s="532"/>
      <c r="AL28" s="563"/>
      <c r="AM28" s="564"/>
      <c r="AN28" s="564"/>
      <c r="AO28" s="564"/>
      <c r="AP28" s="574"/>
    </row>
    <row r="29" spans="3:42" ht="6" customHeight="1" x14ac:dyDescent="0.15">
      <c r="C29" s="70"/>
      <c r="D29" s="69"/>
      <c r="E29" s="69"/>
      <c r="F29" s="69"/>
      <c r="G29" s="69"/>
      <c r="H29" s="69"/>
      <c r="I29" s="69"/>
      <c r="J29" s="69"/>
      <c r="K29" s="69"/>
      <c r="L29" s="75"/>
      <c r="M29" s="68"/>
      <c r="N29" s="69"/>
      <c r="O29" s="91"/>
      <c r="P29" s="22"/>
      <c r="Q29" s="22"/>
      <c r="R29" s="22"/>
      <c r="S29" s="88"/>
      <c r="T29" s="89"/>
      <c r="U29" s="26"/>
      <c r="V29" s="26"/>
      <c r="W29" s="26"/>
      <c r="X29" s="25"/>
      <c r="Y29" s="22"/>
      <c r="Z29" s="22"/>
      <c r="AA29" s="22"/>
      <c r="AB29" s="22"/>
      <c r="AC29" s="22"/>
      <c r="AD29" s="23"/>
      <c r="AE29" s="22"/>
      <c r="AF29" s="22"/>
      <c r="AG29" s="22"/>
      <c r="AH29" s="23"/>
      <c r="AI29" s="22"/>
      <c r="AJ29" s="22"/>
      <c r="AK29" s="88"/>
      <c r="AL29" s="79"/>
      <c r="AM29" s="80"/>
      <c r="AN29" s="80"/>
      <c r="AO29" s="80"/>
      <c r="AP29" s="81"/>
    </row>
    <row r="30" spans="3:42" ht="15" customHeight="1" x14ac:dyDescent="0.15">
      <c r="C30" s="533" t="s">
        <v>83</v>
      </c>
      <c r="D30" s="534"/>
      <c r="E30" s="534"/>
      <c r="F30" s="534"/>
      <c r="G30" s="534"/>
      <c r="H30" s="534"/>
      <c r="I30" s="534"/>
      <c r="J30" s="534"/>
      <c r="K30" s="534"/>
      <c r="L30" s="537"/>
      <c r="M30" s="521">
        <f>SUM(M20:N28)</f>
        <v>0</v>
      </c>
      <c r="N30" s="522"/>
      <c r="O30" s="547">
        <f>SUM(O20:S28)</f>
        <v>0</v>
      </c>
      <c r="P30" s="548"/>
      <c r="Q30" s="548"/>
      <c r="R30" s="548"/>
      <c r="S30" s="549"/>
      <c r="T30" s="547">
        <f>SUM(T20:X28)</f>
        <v>0</v>
      </c>
      <c r="U30" s="548"/>
      <c r="V30" s="548"/>
      <c r="W30" s="548"/>
      <c r="X30" s="549"/>
      <c r="Y30" s="547">
        <f>SUM(Y20:AC28)</f>
        <v>0</v>
      </c>
      <c r="Z30" s="548"/>
      <c r="AA30" s="548"/>
      <c r="AB30" s="548"/>
      <c r="AC30" s="549"/>
      <c r="AD30" s="85"/>
      <c r="AE30" s="86"/>
      <c r="AF30" s="86"/>
      <c r="AG30" s="87"/>
      <c r="AH30" s="85"/>
      <c r="AI30" s="86"/>
      <c r="AJ30" s="86"/>
      <c r="AK30" s="87"/>
      <c r="AL30" s="568">
        <f>SUM(AL20:AP28)</f>
        <v>0</v>
      </c>
      <c r="AM30" s="569"/>
      <c r="AN30" s="569"/>
      <c r="AO30" s="569"/>
      <c r="AP30" s="570"/>
    </row>
    <row r="31" spans="3:42" ht="12.75" customHeight="1" x14ac:dyDescent="0.15">
      <c r="C31" s="538"/>
      <c r="D31" s="539"/>
      <c r="E31" s="539"/>
      <c r="F31" s="539"/>
      <c r="G31" s="539"/>
      <c r="H31" s="539"/>
      <c r="I31" s="539"/>
      <c r="J31" s="539"/>
      <c r="K31" s="539"/>
      <c r="L31" s="540"/>
      <c r="M31" s="527"/>
      <c r="N31" s="528"/>
      <c r="O31" s="550"/>
      <c r="P31" s="551"/>
      <c r="Q31" s="551"/>
      <c r="R31" s="551"/>
      <c r="S31" s="552"/>
      <c r="T31" s="550"/>
      <c r="U31" s="551"/>
      <c r="V31" s="551"/>
      <c r="W31" s="551"/>
      <c r="X31" s="552"/>
      <c r="Y31" s="550"/>
      <c r="Z31" s="551"/>
      <c r="AA31" s="551"/>
      <c r="AB31" s="551"/>
      <c r="AC31" s="552"/>
      <c r="AD31" s="94"/>
      <c r="AE31" s="95"/>
      <c r="AF31" s="95"/>
      <c r="AG31" s="96"/>
      <c r="AH31" s="94"/>
      <c r="AI31" s="95"/>
      <c r="AJ31" s="95"/>
      <c r="AK31" s="96"/>
      <c r="AL31" s="571"/>
      <c r="AM31" s="572"/>
      <c r="AN31" s="572"/>
      <c r="AO31" s="572"/>
      <c r="AP31" s="573"/>
    </row>
    <row r="32" spans="3:42" ht="12.75" customHeight="1" x14ac:dyDescent="0.15">
      <c r="C32" s="78"/>
      <c r="D32" s="78"/>
      <c r="E32" s="78"/>
      <c r="F32" s="78"/>
      <c r="G32" s="78"/>
      <c r="H32" s="78"/>
      <c r="I32" s="78"/>
      <c r="J32" s="78"/>
      <c r="K32" s="78"/>
      <c r="L32" s="78"/>
      <c r="M32" s="71"/>
      <c r="N32" s="71"/>
      <c r="O32" s="121"/>
      <c r="P32" s="121"/>
      <c r="Q32" s="121"/>
      <c r="R32" s="121"/>
      <c r="S32" s="121"/>
      <c r="T32" s="121"/>
      <c r="U32" s="121"/>
      <c r="V32" s="121"/>
      <c r="W32" s="121"/>
      <c r="X32" s="121"/>
      <c r="Y32" s="121"/>
      <c r="Z32" s="121"/>
      <c r="AA32" s="121"/>
      <c r="AB32" s="121"/>
      <c r="AC32" s="121"/>
      <c r="AD32" s="80"/>
      <c r="AE32" s="80"/>
      <c r="AF32" s="80"/>
      <c r="AG32" s="80"/>
      <c r="AH32" s="80"/>
      <c r="AI32" s="80"/>
      <c r="AJ32" s="80"/>
      <c r="AK32" s="80"/>
      <c r="AL32" s="122"/>
      <c r="AM32" s="122"/>
      <c r="AN32" s="122"/>
      <c r="AO32" s="122"/>
      <c r="AP32" s="122"/>
    </row>
    <row r="33" spans="1:43" ht="15" customHeight="1" x14ac:dyDescent="0.15">
      <c r="A33" s="27"/>
      <c r="B33" s="28"/>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row>
    <row r="34" spans="1:43" ht="15" customHeight="1" x14ac:dyDescent="0.15">
      <c r="A34" s="29"/>
      <c r="C34" s="16" t="s">
        <v>149</v>
      </c>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J34" s="66"/>
      <c r="AK34" s="66"/>
      <c r="AL34" s="67"/>
      <c r="AM34" s="67"/>
    </row>
    <row r="35" spans="1:43" ht="15" customHeight="1" x14ac:dyDescent="0.15">
      <c r="B35" s="30"/>
      <c r="C35" s="65"/>
      <c r="E35" s="65"/>
      <c r="F35" s="31" t="str">
        <f>○!D34</f>
        <v>令和　　年　　月　　日</v>
      </c>
      <c r="G35" s="65"/>
      <c r="H35" s="65"/>
      <c r="I35" s="65"/>
      <c r="J35" s="65"/>
      <c r="K35" s="65"/>
      <c r="L35" s="65"/>
      <c r="M35" s="65"/>
      <c r="N35" s="65"/>
      <c r="O35" s="65"/>
      <c r="P35" s="65"/>
      <c r="Q35" s="65"/>
      <c r="R35" s="65"/>
      <c r="S35" s="65"/>
      <c r="T35" s="65"/>
      <c r="U35" s="65"/>
      <c r="V35" s="65"/>
      <c r="W35" s="65"/>
      <c r="X35" s="65"/>
      <c r="Y35" s="65"/>
      <c r="Z35" s="65"/>
      <c r="AA35" s="65"/>
      <c r="AB35" s="65"/>
      <c r="AJ35" s="66"/>
      <c r="AK35" s="66"/>
      <c r="AL35" s="67"/>
      <c r="AM35" s="67"/>
    </row>
    <row r="36" spans="1:43" ht="15" customHeight="1" x14ac:dyDescent="0.15">
      <c r="B36" s="30"/>
      <c r="C36" s="65"/>
      <c r="E36" s="65"/>
      <c r="F36" s="31"/>
      <c r="G36" s="65"/>
      <c r="H36" s="65"/>
      <c r="I36" s="65"/>
      <c r="J36" s="65"/>
      <c r="K36" s="65"/>
      <c r="L36" s="65"/>
      <c r="M36" s="65"/>
      <c r="N36" s="65"/>
      <c r="O36" s="65"/>
      <c r="P36" s="65"/>
      <c r="Q36" s="65"/>
      <c r="R36" s="65"/>
      <c r="S36" s="65"/>
      <c r="T36" s="65"/>
      <c r="U36" s="65"/>
      <c r="V36" s="65"/>
      <c r="W36" s="65"/>
      <c r="X36" s="65"/>
      <c r="Y36" s="65"/>
      <c r="Z36" s="65"/>
      <c r="AA36" s="65"/>
      <c r="AB36" s="65"/>
      <c r="AJ36" s="66"/>
      <c r="AK36" s="66"/>
      <c r="AL36" s="67"/>
      <c r="AM36" s="67"/>
    </row>
    <row r="37" spans="1:43" ht="14.25" customHeight="1" x14ac:dyDescent="0.15">
      <c r="B37" s="30"/>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J37" s="66"/>
      <c r="AK37" s="66"/>
      <c r="AL37" s="67"/>
      <c r="AM37" s="67"/>
    </row>
    <row r="38" spans="1:43" ht="14.25" customHeight="1" x14ac:dyDescent="0.15">
      <c r="B38" s="30"/>
      <c r="C38" s="16" t="s">
        <v>296</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J38" s="66"/>
      <c r="AK38" s="66"/>
      <c r="AL38" s="67"/>
      <c r="AM38" s="67"/>
    </row>
    <row r="39" spans="1:43" s="62" customFormat="1" ht="14.25" customHeight="1" x14ac:dyDescent="0.15">
      <c r="F39" s="575">
        <f>○!I29</f>
        <v>0</v>
      </c>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row>
    <row r="40" spans="1:43" s="62" customFormat="1" ht="14.25" customHeight="1" x14ac:dyDescent="0.1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row>
    <row r="41" spans="1:43" s="62" customFormat="1" ht="14.25" customHeight="1" x14ac:dyDescent="0.1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row>
    <row r="42" spans="1:43" s="62" customFormat="1" ht="14.25" customHeight="1" x14ac:dyDescent="0.15">
      <c r="AP42" s="123"/>
      <c r="AQ42" s="123"/>
    </row>
    <row r="43" spans="1:43" s="62" customFormat="1" ht="14.25" customHeight="1" x14ac:dyDescent="0.15">
      <c r="AP43" s="123"/>
      <c r="AQ43" s="123"/>
    </row>
    <row r="44" spans="1:43" s="62" customFormat="1" ht="14.25" customHeight="1" x14ac:dyDescent="0.15">
      <c r="AP44" s="123"/>
      <c r="AQ44" s="123"/>
    </row>
    <row r="45" spans="1:43" s="62" customFormat="1" ht="14.25" customHeight="1" x14ac:dyDescent="0.15">
      <c r="AP45" s="123"/>
      <c r="AQ45" s="123"/>
    </row>
    <row r="46" spans="1:43" s="62" customFormat="1" ht="14.25" customHeight="1" x14ac:dyDescent="0.15"/>
    <row r="47" spans="1:43" s="63" customFormat="1" ht="14.25" customHeight="1" x14ac:dyDescent="0.15"/>
    <row r="48" spans="1:43" ht="14.25" customHeight="1" x14ac:dyDescent="0.15">
      <c r="AC48" s="27"/>
      <c r="AD48" s="27"/>
      <c r="AE48" s="31"/>
      <c r="AF48" s="31"/>
      <c r="AG48" s="31"/>
      <c r="AH48" s="31"/>
      <c r="AI48" s="31"/>
      <c r="AJ48" s="31"/>
      <c r="AK48" s="31"/>
      <c r="AL48" s="31"/>
      <c r="AM48" s="31"/>
      <c r="AN48" s="31"/>
      <c r="AO48" s="31"/>
    </row>
    <row r="49" spans="29:35" ht="14.25" customHeight="1" x14ac:dyDescent="0.15">
      <c r="AC49" s="27"/>
      <c r="AD49" s="27"/>
      <c r="AE49" s="28"/>
      <c r="AF49" s="28"/>
      <c r="AG49" s="28"/>
      <c r="AH49" s="32"/>
      <c r="AI49" s="32"/>
    </row>
  </sheetData>
  <mergeCells count="48">
    <mergeCell ref="F39:AM41"/>
    <mergeCell ref="C4:AP5"/>
    <mergeCell ref="O23:S25"/>
    <mergeCell ref="O26:S28"/>
    <mergeCell ref="T23:X25"/>
    <mergeCell ref="AH26:AK28"/>
    <mergeCell ref="AD20:AG22"/>
    <mergeCell ref="AD23:AG25"/>
    <mergeCell ref="AD26:AG28"/>
    <mergeCell ref="Y20:AC22"/>
    <mergeCell ref="Y26:AC28"/>
    <mergeCell ref="AF13:AP13"/>
    <mergeCell ref="C20:L22"/>
    <mergeCell ref="C23:L25"/>
    <mergeCell ref="AL14:AP16"/>
    <mergeCell ref="AL17:AP18"/>
    <mergeCell ref="Y30:AC31"/>
    <mergeCell ref="AL30:AP31"/>
    <mergeCell ref="AL20:AP22"/>
    <mergeCell ref="AL23:AP25"/>
    <mergeCell ref="AL26:AP28"/>
    <mergeCell ref="AH20:AK22"/>
    <mergeCell ref="C30:L31"/>
    <mergeCell ref="M30:N31"/>
    <mergeCell ref="O30:S31"/>
    <mergeCell ref="T30:X31"/>
    <mergeCell ref="T16:X17"/>
    <mergeCell ref="T18:X18"/>
    <mergeCell ref="O16:S18"/>
    <mergeCell ref="T20:X22"/>
    <mergeCell ref="C14:L18"/>
    <mergeCell ref="M14:N18"/>
    <mergeCell ref="C26:L28"/>
    <mergeCell ref="M20:N22"/>
    <mergeCell ref="M23:N25"/>
    <mergeCell ref="M26:N28"/>
    <mergeCell ref="T26:X28"/>
    <mergeCell ref="O20:S22"/>
    <mergeCell ref="D8:AP10"/>
    <mergeCell ref="AH16:AK18"/>
    <mergeCell ref="AH23:AK25"/>
    <mergeCell ref="O14:AC14"/>
    <mergeCell ref="AD14:AK15"/>
    <mergeCell ref="T15:AC15"/>
    <mergeCell ref="Y16:AC17"/>
    <mergeCell ref="Y18:AC18"/>
    <mergeCell ref="Y23:AC25"/>
    <mergeCell ref="AD16:AG18"/>
  </mergeCells>
  <phoneticPr fontId="1"/>
  <printOptions horizontalCentered="1"/>
  <pageMargins left="0.26" right="0.32" top="0.98425196850393704" bottom="0.98425196850393704" header="0.51181102362204722" footer="0.51181102362204722"/>
  <pageSetup paperSize="9" orientation="portrait" r:id="rId1"/>
  <headerFooter alignWithMargins="0"/>
  <rowBreaks count="1" manualBreakCount="1">
    <brk id="47" min="28" max="4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31"/>
  <sheetViews>
    <sheetView view="pageBreakPreview" topLeftCell="A11" zoomScaleNormal="100" zoomScaleSheetLayoutView="100" workbookViewId="0">
      <selection activeCell="BA5" sqref="BA5"/>
    </sheetView>
  </sheetViews>
  <sheetFormatPr defaultRowHeight="13.5" x14ac:dyDescent="0.15"/>
  <cols>
    <col min="1" max="1" width="2.375" style="155" customWidth="1"/>
    <col min="2" max="2" width="2.625" style="155" customWidth="1"/>
    <col min="3" max="3" width="5.125" style="155" customWidth="1"/>
    <col min="4" max="4" width="12.25" style="155" customWidth="1"/>
    <col min="5" max="5" width="11" style="155" customWidth="1"/>
    <col min="6" max="12" width="13.875" style="155" customWidth="1"/>
    <col min="13" max="13" width="2.375" style="155" customWidth="1"/>
    <col min="14" max="14" width="2.125" style="155" customWidth="1"/>
    <col min="15" max="16384" width="9" style="155"/>
  </cols>
  <sheetData>
    <row r="2" spans="2:16" ht="19.5" customHeight="1" x14ac:dyDescent="0.15">
      <c r="B2" s="155" t="s">
        <v>315</v>
      </c>
    </row>
    <row r="3" spans="2:16" ht="7.5" customHeight="1" x14ac:dyDescent="0.15">
      <c r="B3" s="154"/>
    </row>
    <row r="4" spans="2:16" ht="15" customHeight="1" thickBot="1" x14ac:dyDescent="0.2">
      <c r="B4" s="154"/>
      <c r="C4" s="582" t="s">
        <v>146</v>
      </c>
      <c r="D4" s="582"/>
      <c r="E4" s="582"/>
      <c r="F4" s="582"/>
      <c r="G4" s="582"/>
      <c r="H4" s="582"/>
      <c r="I4" s="582"/>
      <c r="J4" s="582"/>
      <c r="K4" s="582"/>
      <c r="L4" s="582"/>
    </row>
    <row r="5" spans="2:16" ht="14.25" customHeight="1" thickBot="1" x14ac:dyDescent="0.2">
      <c r="C5" s="582"/>
      <c r="D5" s="582"/>
      <c r="E5" s="582"/>
      <c r="F5" s="582"/>
      <c r="G5" s="582"/>
      <c r="H5" s="582"/>
      <c r="I5" s="582"/>
      <c r="J5" s="582"/>
      <c r="K5" s="582"/>
      <c r="L5" s="582"/>
      <c r="O5" s="156">
        <v>5</v>
      </c>
      <c r="P5" s="155" t="s">
        <v>214</v>
      </c>
    </row>
    <row r="6" spans="2:16" ht="7.5" customHeight="1" x14ac:dyDescent="0.15">
      <c r="C6" s="110"/>
      <c r="D6" s="110"/>
      <c r="E6" s="109"/>
      <c r="F6" s="109"/>
      <c r="G6" s="109"/>
      <c r="H6" s="109"/>
      <c r="I6" s="109"/>
      <c r="J6" s="109"/>
      <c r="K6" s="109"/>
      <c r="L6" s="109"/>
    </row>
    <row r="7" spans="2:16" ht="14.25" x14ac:dyDescent="0.15">
      <c r="C7" s="110" t="s">
        <v>327</v>
      </c>
      <c r="D7" s="110"/>
      <c r="E7" s="109"/>
      <c r="F7" s="109"/>
      <c r="G7" s="109"/>
      <c r="H7" s="109"/>
      <c r="I7" s="109"/>
      <c r="J7" s="109"/>
      <c r="K7" s="109"/>
      <c r="L7" s="109"/>
    </row>
    <row r="8" spans="2:16" x14ac:dyDescent="0.15">
      <c r="C8" s="583" t="s">
        <v>116</v>
      </c>
      <c r="D8" s="584"/>
      <c r="E8" s="585"/>
      <c r="F8" s="589" t="s">
        <v>117</v>
      </c>
      <c r="G8" s="589"/>
      <c r="H8" s="589"/>
      <c r="I8" s="590"/>
      <c r="J8" s="589" t="s">
        <v>118</v>
      </c>
      <c r="K8" s="589"/>
      <c r="L8" s="589"/>
    </row>
    <row r="9" spans="2:16" x14ac:dyDescent="0.15">
      <c r="C9" s="586"/>
      <c r="D9" s="587"/>
      <c r="E9" s="588"/>
      <c r="F9" s="111" t="s">
        <v>119</v>
      </c>
      <c r="G9" s="111" t="s">
        <v>120</v>
      </c>
      <c r="H9" s="111" t="s">
        <v>121</v>
      </c>
      <c r="I9" s="112" t="s">
        <v>122</v>
      </c>
      <c r="J9" s="157" t="s">
        <v>123</v>
      </c>
      <c r="K9" s="157" t="s">
        <v>124</v>
      </c>
      <c r="L9" s="157" t="s">
        <v>125</v>
      </c>
    </row>
    <row r="10" spans="2:16" ht="19.5" customHeight="1" x14ac:dyDescent="0.15">
      <c r="C10" s="603" t="s">
        <v>216</v>
      </c>
      <c r="D10" s="604"/>
      <c r="E10" s="113" t="s">
        <v>145</v>
      </c>
      <c r="F10" s="434"/>
      <c r="G10" s="434"/>
      <c r="H10" s="434"/>
      <c r="I10" s="435" t="str">
        <f>IF(SUM(F10:H10)=0,"",ROUND(AVERAGE(F10:H10),0))</f>
        <v/>
      </c>
      <c r="J10" s="436"/>
      <c r="K10" s="436"/>
      <c r="L10" s="114"/>
      <c r="O10" s="155" t="e">
        <f>IF(#REF!/I10-1&lt;O5/100,"←計画を再考してください","")</f>
        <v>#REF!</v>
      </c>
    </row>
    <row r="11" spans="2:16" ht="19.5" customHeight="1" x14ac:dyDescent="0.15">
      <c r="C11" s="605"/>
      <c r="D11" s="606"/>
      <c r="E11" s="158" t="s">
        <v>215</v>
      </c>
      <c r="F11" s="434"/>
      <c r="G11" s="434"/>
      <c r="H11" s="434"/>
      <c r="I11" s="435" t="str">
        <f>IF(SUM(F11:H11)=0,"",ROUND(AVERAGE(F11:H11),0))</f>
        <v/>
      </c>
      <c r="J11" s="437"/>
      <c r="K11" s="437"/>
      <c r="L11" s="107"/>
    </row>
    <row r="12" spans="2:16" ht="7.5" customHeight="1" x14ac:dyDescent="0.15">
      <c r="C12" s="115"/>
      <c r="D12" s="115"/>
    </row>
    <row r="13" spans="2:16" ht="14.25" x14ac:dyDescent="0.15">
      <c r="C13" s="110" t="s">
        <v>127</v>
      </c>
      <c r="D13" s="110"/>
      <c r="E13" s="109"/>
      <c r="F13" s="109"/>
      <c r="G13" s="109"/>
      <c r="H13" s="109"/>
      <c r="I13" s="116"/>
      <c r="J13" s="109"/>
      <c r="K13" s="109"/>
      <c r="L13" s="117" t="s">
        <v>144</v>
      </c>
    </row>
    <row r="14" spans="2:16" x14ac:dyDescent="0.15">
      <c r="C14" s="591" t="s">
        <v>128</v>
      </c>
      <c r="D14" s="591"/>
      <c r="E14" s="591"/>
      <c r="F14" s="591" t="s">
        <v>117</v>
      </c>
      <c r="G14" s="591"/>
      <c r="H14" s="591"/>
      <c r="I14" s="591"/>
      <c r="J14" s="591" t="s">
        <v>118</v>
      </c>
      <c r="K14" s="591"/>
      <c r="L14" s="591"/>
    </row>
    <row r="15" spans="2:16" x14ac:dyDescent="0.15">
      <c r="C15" s="591"/>
      <c r="D15" s="591"/>
      <c r="E15" s="591"/>
      <c r="F15" s="111" t="s">
        <v>119</v>
      </c>
      <c r="G15" s="111" t="s">
        <v>120</v>
      </c>
      <c r="H15" s="111" t="s">
        <v>121</v>
      </c>
      <c r="I15" s="112" t="s">
        <v>122</v>
      </c>
      <c r="J15" s="157" t="s">
        <v>123</v>
      </c>
      <c r="K15" s="157" t="s">
        <v>124</v>
      </c>
      <c r="L15" s="157" t="s">
        <v>125</v>
      </c>
    </row>
    <row r="16" spans="2:16" ht="19.5" customHeight="1" x14ac:dyDescent="0.15">
      <c r="C16" s="596" t="s">
        <v>129</v>
      </c>
      <c r="D16" s="597" t="s">
        <v>130</v>
      </c>
      <c r="E16" s="598"/>
      <c r="F16" s="433">
        <f>①収支実績!E45/1000</f>
        <v>0</v>
      </c>
      <c r="G16" s="433">
        <f>①収支実績!F45/1000</f>
        <v>0</v>
      </c>
      <c r="H16" s="433">
        <f>①収支実績!G45/1000</f>
        <v>0</v>
      </c>
      <c r="I16" s="432" t="str">
        <f t="shared" ref="I16:I30" si="0">IF(SUM(F16:H16)=0,"",ROUND(AVERAGE(F16:H16),0))</f>
        <v/>
      </c>
      <c r="J16" s="108"/>
      <c r="K16" s="108"/>
      <c r="L16" s="108"/>
    </row>
    <row r="17" spans="3:12" ht="19.5" customHeight="1" x14ac:dyDescent="0.15">
      <c r="C17" s="596"/>
      <c r="D17" s="597" t="s">
        <v>131</v>
      </c>
      <c r="E17" s="598"/>
      <c r="F17" s="433">
        <f>①収支実績!E48/1000</f>
        <v>0</v>
      </c>
      <c r="G17" s="433">
        <f>①収支実績!F48/1000</f>
        <v>0</v>
      </c>
      <c r="H17" s="433">
        <f>①収支実績!G48/1000</f>
        <v>0</v>
      </c>
      <c r="I17" s="432" t="str">
        <f t="shared" si="0"/>
        <v/>
      </c>
      <c r="J17" s="108"/>
      <c r="K17" s="108"/>
      <c r="L17" s="108"/>
    </row>
    <row r="18" spans="3:12" ht="19.5" customHeight="1" x14ac:dyDescent="0.15">
      <c r="C18" s="596"/>
      <c r="D18" s="597" t="s">
        <v>132</v>
      </c>
      <c r="E18" s="598"/>
      <c r="F18" s="433">
        <f>①収支実績!E50/1000</f>
        <v>0</v>
      </c>
      <c r="G18" s="433">
        <f>①収支実績!F50/1000</f>
        <v>0</v>
      </c>
      <c r="H18" s="433">
        <f>①収支実績!G50/1000</f>
        <v>0</v>
      </c>
      <c r="I18" s="432" t="str">
        <f t="shared" si="0"/>
        <v/>
      </c>
      <c r="J18" s="108"/>
      <c r="K18" s="108"/>
      <c r="L18" s="108"/>
    </row>
    <row r="19" spans="3:12" ht="19.5" customHeight="1" x14ac:dyDescent="0.15">
      <c r="C19" s="596"/>
      <c r="D19" s="597" t="s">
        <v>133</v>
      </c>
      <c r="E19" s="598"/>
      <c r="F19" s="433">
        <f t="shared" ref="F19:G19" si="1">SUM(F16:F18)</f>
        <v>0</v>
      </c>
      <c r="G19" s="433">
        <f t="shared" si="1"/>
        <v>0</v>
      </c>
      <c r="H19" s="433">
        <f>SUM(H16:H18)</f>
        <v>0</v>
      </c>
      <c r="I19" s="432" t="str">
        <f t="shared" si="0"/>
        <v/>
      </c>
      <c r="J19" s="108">
        <f t="shared" ref="J19:L19" si="2">SUM(J16:J18)</f>
        <v>0</v>
      </c>
      <c r="K19" s="108">
        <f>SUM(K16:K18)</f>
        <v>0</v>
      </c>
      <c r="L19" s="108">
        <f t="shared" si="2"/>
        <v>0</v>
      </c>
    </row>
    <row r="20" spans="3:12" ht="19.5" customHeight="1" x14ac:dyDescent="0.15">
      <c r="C20" s="596"/>
      <c r="D20" s="601" t="s">
        <v>134</v>
      </c>
      <c r="E20" s="602"/>
      <c r="F20" s="433" t="str">
        <f t="shared" ref="F20:G20" si="3">IF(F19=0,"",ROUND(F19/F10*1000,0))</f>
        <v/>
      </c>
      <c r="G20" s="433" t="str">
        <f t="shared" si="3"/>
        <v/>
      </c>
      <c r="H20" s="433" t="str">
        <f>IF(H19=0,"",ROUND(H19/H10*1000,0))</f>
        <v/>
      </c>
      <c r="I20" s="432" t="str">
        <f t="shared" si="0"/>
        <v/>
      </c>
      <c r="J20" s="386" t="str">
        <f t="shared" ref="J20:L20" si="4">IF(J19=0,"",ROUND(J19/J10*1000,0))</f>
        <v/>
      </c>
      <c r="K20" s="386" t="str">
        <f t="shared" si="4"/>
        <v/>
      </c>
      <c r="L20" s="386" t="str">
        <f t="shared" si="4"/>
        <v/>
      </c>
    </row>
    <row r="21" spans="3:12" ht="19.5" customHeight="1" x14ac:dyDescent="0.15">
      <c r="C21" s="596" t="s">
        <v>135</v>
      </c>
      <c r="D21" s="597" t="s">
        <v>136</v>
      </c>
      <c r="E21" s="598"/>
      <c r="F21" s="433">
        <f>①収支実績!E13/1000</f>
        <v>0</v>
      </c>
      <c r="G21" s="433">
        <f>①収支実績!F13/1000</f>
        <v>0</v>
      </c>
      <c r="H21" s="433">
        <f>①収支実績!G13/1000</f>
        <v>0</v>
      </c>
      <c r="I21" s="432" t="str">
        <f t="shared" si="0"/>
        <v/>
      </c>
      <c r="J21" s="108"/>
      <c r="K21" s="108"/>
      <c r="L21" s="108"/>
    </row>
    <row r="22" spans="3:12" ht="19.5" customHeight="1" x14ac:dyDescent="0.15">
      <c r="C22" s="596"/>
      <c r="D22" s="597" t="s">
        <v>137</v>
      </c>
      <c r="E22" s="598"/>
      <c r="F22" s="433">
        <f>①収支実績!E16/1000</f>
        <v>0</v>
      </c>
      <c r="G22" s="433">
        <f>①収支実績!F16/1000</f>
        <v>0</v>
      </c>
      <c r="H22" s="433">
        <f>①収支実績!G16/1000</f>
        <v>0</v>
      </c>
      <c r="I22" s="432" t="str">
        <f t="shared" si="0"/>
        <v/>
      </c>
      <c r="J22" s="108"/>
      <c r="K22" s="108"/>
      <c r="L22" s="108"/>
    </row>
    <row r="23" spans="3:12" ht="19.5" customHeight="1" x14ac:dyDescent="0.15">
      <c r="C23" s="596"/>
      <c r="D23" s="597" t="s">
        <v>138</v>
      </c>
      <c r="E23" s="598"/>
      <c r="F23" s="433">
        <f>(①収支実績!E25+①収支実績!E46)/1000</f>
        <v>0</v>
      </c>
      <c r="G23" s="433">
        <f>(①収支実績!F25+①収支実績!F46)/1000</f>
        <v>0</v>
      </c>
      <c r="H23" s="433">
        <f>(①収支実績!G25+①収支実績!G46)/1000</f>
        <v>0</v>
      </c>
      <c r="I23" s="432" t="str">
        <f t="shared" si="0"/>
        <v/>
      </c>
      <c r="J23" s="108"/>
      <c r="K23" s="108"/>
      <c r="L23" s="108"/>
    </row>
    <row r="24" spans="3:12" ht="19.5" customHeight="1" x14ac:dyDescent="0.15">
      <c r="C24" s="596"/>
      <c r="D24" s="597" t="s">
        <v>139</v>
      </c>
      <c r="E24" s="598"/>
      <c r="F24" s="433">
        <f>①収支実績!E42/1000</f>
        <v>0</v>
      </c>
      <c r="G24" s="433">
        <f>①収支実績!F42/1000</f>
        <v>0</v>
      </c>
      <c r="H24" s="433">
        <f>①収支実績!G42/1000</f>
        <v>0</v>
      </c>
      <c r="I24" s="432" t="str">
        <f t="shared" si="0"/>
        <v/>
      </c>
      <c r="J24" s="108"/>
      <c r="K24" s="108"/>
      <c r="L24" s="108"/>
    </row>
    <row r="25" spans="3:12" ht="19.5" customHeight="1" x14ac:dyDescent="0.15">
      <c r="C25" s="596"/>
      <c r="D25" s="597" t="s">
        <v>140</v>
      </c>
      <c r="E25" s="598"/>
      <c r="F25" s="433">
        <f>①収支実績!E49/1000</f>
        <v>0</v>
      </c>
      <c r="G25" s="433">
        <f>①収支実績!F49/1000</f>
        <v>0</v>
      </c>
      <c r="H25" s="433">
        <f>①収支実績!G49/1000</f>
        <v>0</v>
      </c>
      <c r="I25" s="432" t="str">
        <f t="shared" si="0"/>
        <v/>
      </c>
      <c r="J25" s="108"/>
      <c r="K25" s="108"/>
      <c r="L25" s="108"/>
    </row>
    <row r="26" spans="3:12" ht="19.5" customHeight="1" x14ac:dyDescent="0.15">
      <c r="C26" s="596"/>
      <c r="D26" s="597" t="s">
        <v>141</v>
      </c>
      <c r="E26" s="598"/>
      <c r="F26" s="433">
        <f>①収支実績!E51/1000</f>
        <v>0</v>
      </c>
      <c r="G26" s="433">
        <f>①収支実績!F51/1000</f>
        <v>0</v>
      </c>
      <c r="H26" s="433">
        <f>①収支実績!G51/1000</f>
        <v>0</v>
      </c>
      <c r="I26" s="432" t="str">
        <f t="shared" si="0"/>
        <v/>
      </c>
      <c r="J26" s="108"/>
      <c r="K26" s="108"/>
      <c r="L26" s="108"/>
    </row>
    <row r="27" spans="3:12" ht="19.5" customHeight="1" x14ac:dyDescent="0.15">
      <c r="C27" s="596"/>
      <c r="D27" s="597" t="s">
        <v>142</v>
      </c>
      <c r="E27" s="598"/>
      <c r="F27" s="433">
        <f>①収支実績!E52/1000</f>
        <v>0</v>
      </c>
      <c r="G27" s="433">
        <f>①収支実績!F52/1000</f>
        <v>0</v>
      </c>
      <c r="H27" s="433">
        <f>①収支実績!G52/1000</f>
        <v>0</v>
      </c>
      <c r="I27" s="432" t="str">
        <f t="shared" si="0"/>
        <v/>
      </c>
      <c r="J27" s="108"/>
      <c r="K27" s="108"/>
      <c r="L27" s="108"/>
    </row>
    <row r="28" spans="3:12" ht="19.5" customHeight="1" x14ac:dyDescent="0.15">
      <c r="C28" s="596"/>
      <c r="D28" s="597" t="s">
        <v>126</v>
      </c>
      <c r="E28" s="598"/>
      <c r="F28" s="433">
        <f t="shared" ref="F28:G28" si="5">SUM(F21:F27)</f>
        <v>0</v>
      </c>
      <c r="G28" s="433">
        <f t="shared" si="5"/>
        <v>0</v>
      </c>
      <c r="H28" s="433">
        <f>SUM(H21:H27)</f>
        <v>0</v>
      </c>
      <c r="I28" s="432" t="str">
        <f t="shared" si="0"/>
        <v/>
      </c>
      <c r="J28" s="108">
        <f t="shared" ref="J28:L28" si="6">SUM(J21:J27)</f>
        <v>0</v>
      </c>
      <c r="K28" s="108">
        <f t="shared" si="6"/>
        <v>0</v>
      </c>
      <c r="L28" s="108">
        <f t="shared" si="6"/>
        <v>0</v>
      </c>
    </row>
    <row r="29" spans="3:12" ht="19.5" customHeight="1" x14ac:dyDescent="0.15">
      <c r="C29" s="596"/>
      <c r="D29" s="601" t="s">
        <v>134</v>
      </c>
      <c r="E29" s="602"/>
      <c r="F29" s="433" t="str">
        <f>IF(F28=0,"",ROUND(F28/F10*1000,0))</f>
        <v/>
      </c>
      <c r="G29" s="433" t="str">
        <f>IF(G28=0,"",ROUND(G28/G10*1000,0))</f>
        <v/>
      </c>
      <c r="H29" s="433" t="str">
        <f>IF(H28=0,"",ROUND(H28/H10*1000,0))</f>
        <v/>
      </c>
      <c r="I29" s="432" t="str">
        <f t="shared" si="0"/>
        <v/>
      </c>
      <c r="J29" s="386" t="str">
        <f t="shared" ref="J29:L29" si="7">IF(J28=0,"",ROUND(J28/J10*1000,0))</f>
        <v/>
      </c>
      <c r="K29" s="386" t="str">
        <f t="shared" si="7"/>
        <v/>
      </c>
      <c r="L29" s="386" t="str">
        <f t="shared" si="7"/>
        <v/>
      </c>
    </row>
    <row r="30" spans="3:12" x14ac:dyDescent="0.15">
      <c r="C30" s="591" t="s">
        <v>143</v>
      </c>
      <c r="D30" s="591"/>
      <c r="E30" s="591"/>
      <c r="F30" s="599">
        <f>F19-F28</f>
        <v>0</v>
      </c>
      <c r="G30" s="599">
        <f>G19-G28</f>
        <v>0</v>
      </c>
      <c r="H30" s="599">
        <f>H19-H28</f>
        <v>0</v>
      </c>
      <c r="I30" s="592" t="str">
        <f t="shared" si="0"/>
        <v/>
      </c>
      <c r="J30" s="594">
        <f t="shared" ref="J30:L30" si="8">J19-J28</f>
        <v>0</v>
      </c>
      <c r="K30" s="594">
        <f t="shared" si="8"/>
        <v>0</v>
      </c>
      <c r="L30" s="595">
        <f t="shared" si="8"/>
        <v>0</v>
      </c>
    </row>
    <row r="31" spans="3:12" x14ac:dyDescent="0.15">
      <c r="C31" s="591"/>
      <c r="D31" s="591"/>
      <c r="E31" s="591"/>
      <c r="F31" s="600"/>
      <c r="G31" s="600"/>
      <c r="H31" s="600"/>
      <c r="I31" s="593"/>
      <c r="J31" s="594"/>
      <c r="K31" s="594"/>
      <c r="L31" s="595"/>
    </row>
  </sheetData>
  <mergeCells count="32">
    <mergeCell ref="H30:H31"/>
    <mergeCell ref="G30:G31"/>
    <mergeCell ref="C10:D11"/>
    <mergeCell ref="D16:E16"/>
    <mergeCell ref="D17:E17"/>
    <mergeCell ref="D18:E18"/>
    <mergeCell ref="D19:E19"/>
    <mergeCell ref="D27:E27"/>
    <mergeCell ref="D28:E28"/>
    <mergeCell ref="I30:I31"/>
    <mergeCell ref="J30:J31"/>
    <mergeCell ref="K30:K31"/>
    <mergeCell ref="L30:L31"/>
    <mergeCell ref="C16:C20"/>
    <mergeCell ref="C21:C29"/>
    <mergeCell ref="D24:E24"/>
    <mergeCell ref="C30:E31"/>
    <mergeCell ref="F30:F31"/>
    <mergeCell ref="D20:E20"/>
    <mergeCell ref="D21:E21"/>
    <mergeCell ref="D22:E22"/>
    <mergeCell ref="D23:E23"/>
    <mergeCell ref="D29:E29"/>
    <mergeCell ref="D25:E25"/>
    <mergeCell ref="D26:E26"/>
    <mergeCell ref="C4:L5"/>
    <mergeCell ref="C8:E9"/>
    <mergeCell ref="F8:I8"/>
    <mergeCell ref="J8:L8"/>
    <mergeCell ref="C14:E15"/>
    <mergeCell ref="F14:I14"/>
    <mergeCell ref="J14:L14"/>
  </mergeCells>
  <phoneticPr fontId="1"/>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66"/>
  <sheetViews>
    <sheetView view="pageBreakPreview" zoomScaleNormal="100" zoomScaleSheetLayoutView="100" workbookViewId="0">
      <selection activeCell="H5" sqref="H5"/>
    </sheetView>
  </sheetViews>
  <sheetFormatPr defaultRowHeight="14.25" x14ac:dyDescent="0.15"/>
  <cols>
    <col min="1" max="2" width="2.25" style="124" customWidth="1"/>
    <col min="3" max="3" width="12.625" style="124" customWidth="1"/>
    <col min="4" max="4" width="13.75" style="124" customWidth="1"/>
    <col min="5" max="7" width="13.75" style="397" customWidth="1"/>
    <col min="8" max="8" width="10" style="124" customWidth="1"/>
    <col min="9" max="9" width="2.25" style="124" customWidth="1"/>
    <col min="10" max="10" width="10" style="124" customWidth="1"/>
    <col min="11" max="257" width="9" style="124"/>
    <col min="258" max="258" width="12.625" style="124" customWidth="1"/>
    <col min="259" max="263" width="13.75" style="124" customWidth="1"/>
    <col min="264" max="266" width="10" style="124" customWidth="1"/>
    <col min="267" max="513" width="9" style="124"/>
    <col min="514" max="514" width="12.625" style="124" customWidth="1"/>
    <col min="515" max="519" width="13.75" style="124" customWidth="1"/>
    <col min="520" max="522" width="10" style="124" customWidth="1"/>
    <col min="523" max="769" width="9" style="124"/>
    <col min="770" max="770" width="12.625" style="124" customWidth="1"/>
    <col min="771" max="775" width="13.75" style="124" customWidth="1"/>
    <col min="776" max="778" width="10" style="124" customWidth="1"/>
    <col min="779" max="1025" width="9" style="124"/>
    <col min="1026" max="1026" width="12.625" style="124" customWidth="1"/>
    <col min="1027" max="1031" width="13.75" style="124" customWidth="1"/>
    <col min="1032" max="1034" width="10" style="124" customWidth="1"/>
    <col min="1035" max="1281" width="9" style="124"/>
    <col min="1282" max="1282" width="12.625" style="124" customWidth="1"/>
    <col min="1283" max="1287" width="13.75" style="124" customWidth="1"/>
    <col min="1288" max="1290" width="10" style="124" customWidth="1"/>
    <col min="1291" max="1537" width="9" style="124"/>
    <col min="1538" max="1538" width="12.625" style="124" customWidth="1"/>
    <col min="1539" max="1543" width="13.75" style="124" customWidth="1"/>
    <col min="1544" max="1546" width="10" style="124" customWidth="1"/>
    <col min="1547" max="1793" width="9" style="124"/>
    <col min="1794" max="1794" width="12.625" style="124" customWidth="1"/>
    <col min="1795" max="1799" width="13.75" style="124" customWidth="1"/>
    <col min="1800" max="1802" width="10" style="124" customWidth="1"/>
    <col min="1803" max="2049" width="9" style="124"/>
    <col min="2050" max="2050" width="12.625" style="124" customWidth="1"/>
    <col min="2051" max="2055" width="13.75" style="124" customWidth="1"/>
    <col min="2056" max="2058" width="10" style="124" customWidth="1"/>
    <col min="2059" max="2305" width="9" style="124"/>
    <col min="2306" max="2306" width="12.625" style="124" customWidth="1"/>
    <col min="2307" max="2311" width="13.75" style="124" customWidth="1"/>
    <col min="2312" max="2314" width="10" style="124" customWidth="1"/>
    <col min="2315" max="2561" width="9" style="124"/>
    <col min="2562" max="2562" width="12.625" style="124" customWidth="1"/>
    <col min="2563" max="2567" width="13.75" style="124" customWidth="1"/>
    <col min="2568" max="2570" width="10" style="124" customWidth="1"/>
    <col min="2571" max="2817" width="9" style="124"/>
    <col min="2818" max="2818" width="12.625" style="124" customWidth="1"/>
    <col min="2819" max="2823" width="13.75" style="124" customWidth="1"/>
    <col min="2824" max="2826" width="10" style="124" customWidth="1"/>
    <col min="2827" max="3073" width="9" style="124"/>
    <col min="3074" max="3074" width="12.625" style="124" customWidth="1"/>
    <col min="3075" max="3079" width="13.75" style="124" customWidth="1"/>
    <col min="3080" max="3082" width="10" style="124" customWidth="1"/>
    <col min="3083" max="3329" width="9" style="124"/>
    <col min="3330" max="3330" width="12.625" style="124" customWidth="1"/>
    <col min="3331" max="3335" width="13.75" style="124" customWidth="1"/>
    <col min="3336" max="3338" width="10" style="124" customWidth="1"/>
    <col min="3339" max="3585" width="9" style="124"/>
    <col min="3586" max="3586" width="12.625" style="124" customWidth="1"/>
    <col min="3587" max="3591" width="13.75" style="124" customWidth="1"/>
    <col min="3592" max="3594" width="10" style="124" customWidth="1"/>
    <col min="3595" max="3841" width="9" style="124"/>
    <col min="3842" max="3842" width="12.625" style="124" customWidth="1"/>
    <col min="3843" max="3847" width="13.75" style="124" customWidth="1"/>
    <col min="3848" max="3850" width="10" style="124" customWidth="1"/>
    <col min="3851" max="4097" width="9" style="124"/>
    <col min="4098" max="4098" width="12.625" style="124" customWidth="1"/>
    <col min="4099" max="4103" width="13.75" style="124" customWidth="1"/>
    <col min="4104" max="4106" width="10" style="124" customWidth="1"/>
    <col min="4107" max="4353" width="9" style="124"/>
    <col min="4354" max="4354" width="12.625" style="124" customWidth="1"/>
    <col min="4355" max="4359" width="13.75" style="124" customWidth="1"/>
    <col min="4360" max="4362" width="10" style="124" customWidth="1"/>
    <col min="4363" max="4609" width="9" style="124"/>
    <col min="4610" max="4610" width="12.625" style="124" customWidth="1"/>
    <col min="4611" max="4615" width="13.75" style="124" customWidth="1"/>
    <col min="4616" max="4618" width="10" style="124" customWidth="1"/>
    <col min="4619" max="4865" width="9" style="124"/>
    <col min="4866" max="4866" width="12.625" style="124" customWidth="1"/>
    <col min="4867" max="4871" width="13.75" style="124" customWidth="1"/>
    <col min="4872" max="4874" width="10" style="124" customWidth="1"/>
    <col min="4875" max="5121" width="9" style="124"/>
    <col min="5122" max="5122" width="12.625" style="124" customWidth="1"/>
    <col min="5123" max="5127" width="13.75" style="124" customWidth="1"/>
    <col min="5128" max="5130" width="10" style="124" customWidth="1"/>
    <col min="5131" max="5377" width="9" style="124"/>
    <col min="5378" max="5378" width="12.625" style="124" customWidth="1"/>
    <col min="5379" max="5383" width="13.75" style="124" customWidth="1"/>
    <col min="5384" max="5386" width="10" style="124" customWidth="1"/>
    <col min="5387" max="5633" width="9" style="124"/>
    <col min="5634" max="5634" width="12.625" style="124" customWidth="1"/>
    <col min="5635" max="5639" width="13.75" style="124" customWidth="1"/>
    <col min="5640" max="5642" width="10" style="124" customWidth="1"/>
    <col min="5643" max="5889" width="9" style="124"/>
    <col min="5890" max="5890" width="12.625" style="124" customWidth="1"/>
    <col min="5891" max="5895" width="13.75" style="124" customWidth="1"/>
    <col min="5896" max="5898" width="10" style="124" customWidth="1"/>
    <col min="5899" max="6145" width="9" style="124"/>
    <col min="6146" max="6146" width="12.625" style="124" customWidth="1"/>
    <col min="6147" max="6151" width="13.75" style="124" customWidth="1"/>
    <col min="6152" max="6154" width="10" style="124" customWidth="1"/>
    <col min="6155" max="6401" width="9" style="124"/>
    <col min="6402" max="6402" width="12.625" style="124" customWidth="1"/>
    <col min="6403" max="6407" width="13.75" style="124" customWidth="1"/>
    <col min="6408" max="6410" width="10" style="124" customWidth="1"/>
    <col min="6411" max="6657" width="9" style="124"/>
    <col min="6658" max="6658" width="12.625" style="124" customWidth="1"/>
    <col min="6659" max="6663" width="13.75" style="124" customWidth="1"/>
    <col min="6664" max="6666" width="10" style="124" customWidth="1"/>
    <col min="6667" max="6913" width="9" style="124"/>
    <col min="6914" max="6914" width="12.625" style="124" customWidth="1"/>
    <col min="6915" max="6919" width="13.75" style="124" customWidth="1"/>
    <col min="6920" max="6922" width="10" style="124" customWidth="1"/>
    <col min="6923" max="7169" width="9" style="124"/>
    <col min="7170" max="7170" width="12.625" style="124" customWidth="1"/>
    <col min="7171" max="7175" width="13.75" style="124" customWidth="1"/>
    <col min="7176" max="7178" width="10" style="124" customWidth="1"/>
    <col min="7179" max="7425" width="9" style="124"/>
    <col min="7426" max="7426" width="12.625" style="124" customWidth="1"/>
    <col min="7427" max="7431" width="13.75" style="124" customWidth="1"/>
    <col min="7432" max="7434" width="10" style="124" customWidth="1"/>
    <col min="7435" max="7681" width="9" style="124"/>
    <col min="7682" max="7682" width="12.625" style="124" customWidth="1"/>
    <col min="7683" max="7687" width="13.75" style="124" customWidth="1"/>
    <col min="7688" max="7690" width="10" style="124" customWidth="1"/>
    <col min="7691" max="7937" width="9" style="124"/>
    <col min="7938" max="7938" width="12.625" style="124" customWidth="1"/>
    <col min="7939" max="7943" width="13.75" style="124" customWidth="1"/>
    <col min="7944" max="7946" width="10" style="124" customWidth="1"/>
    <col min="7947" max="8193" width="9" style="124"/>
    <col min="8194" max="8194" width="12.625" style="124" customWidth="1"/>
    <col min="8195" max="8199" width="13.75" style="124" customWidth="1"/>
    <col min="8200" max="8202" width="10" style="124" customWidth="1"/>
    <col min="8203" max="8449" width="9" style="124"/>
    <col min="8450" max="8450" width="12.625" style="124" customWidth="1"/>
    <col min="8451" max="8455" width="13.75" style="124" customWidth="1"/>
    <col min="8456" max="8458" width="10" style="124" customWidth="1"/>
    <col min="8459" max="8705" width="9" style="124"/>
    <col min="8706" max="8706" width="12.625" style="124" customWidth="1"/>
    <col min="8707" max="8711" width="13.75" style="124" customWidth="1"/>
    <col min="8712" max="8714" width="10" style="124" customWidth="1"/>
    <col min="8715" max="8961" width="9" style="124"/>
    <col min="8962" max="8962" width="12.625" style="124" customWidth="1"/>
    <col min="8963" max="8967" width="13.75" style="124" customWidth="1"/>
    <col min="8968" max="8970" width="10" style="124" customWidth="1"/>
    <col min="8971" max="9217" width="9" style="124"/>
    <col min="9218" max="9218" width="12.625" style="124" customWidth="1"/>
    <col min="9219" max="9223" width="13.75" style="124" customWidth="1"/>
    <col min="9224" max="9226" width="10" style="124" customWidth="1"/>
    <col min="9227" max="9473" width="9" style="124"/>
    <col min="9474" max="9474" width="12.625" style="124" customWidth="1"/>
    <col min="9475" max="9479" width="13.75" style="124" customWidth="1"/>
    <col min="9480" max="9482" width="10" style="124" customWidth="1"/>
    <col min="9483" max="9729" width="9" style="124"/>
    <col min="9730" max="9730" width="12.625" style="124" customWidth="1"/>
    <col min="9731" max="9735" width="13.75" style="124" customWidth="1"/>
    <col min="9736" max="9738" width="10" style="124" customWidth="1"/>
    <col min="9739" max="9985" width="9" style="124"/>
    <col min="9986" max="9986" width="12.625" style="124" customWidth="1"/>
    <col min="9987" max="9991" width="13.75" style="124" customWidth="1"/>
    <col min="9992" max="9994" width="10" style="124" customWidth="1"/>
    <col min="9995" max="10241" width="9" style="124"/>
    <col min="10242" max="10242" width="12.625" style="124" customWidth="1"/>
    <col min="10243" max="10247" width="13.75" style="124" customWidth="1"/>
    <col min="10248" max="10250" width="10" style="124" customWidth="1"/>
    <col min="10251" max="10497" width="9" style="124"/>
    <col min="10498" max="10498" width="12.625" style="124" customWidth="1"/>
    <col min="10499" max="10503" width="13.75" style="124" customWidth="1"/>
    <col min="10504" max="10506" width="10" style="124" customWidth="1"/>
    <col min="10507" max="10753" width="9" style="124"/>
    <col min="10754" max="10754" width="12.625" style="124" customWidth="1"/>
    <col min="10755" max="10759" width="13.75" style="124" customWidth="1"/>
    <col min="10760" max="10762" width="10" style="124" customWidth="1"/>
    <col min="10763" max="11009" width="9" style="124"/>
    <col min="11010" max="11010" width="12.625" style="124" customWidth="1"/>
    <col min="11011" max="11015" width="13.75" style="124" customWidth="1"/>
    <col min="11016" max="11018" width="10" style="124" customWidth="1"/>
    <col min="11019" max="11265" width="9" style="124"/>
    <col min="11266" max="11266" width="12.625" style="124" customWidth="1"/>
    <col min="11267" max="11271" width="13.75" style="124" customWidth="1"/>
    <col min="11272" max="11274" width="10" style="124" customWidth="1"/>
    <col min="11275" max="11521" width="9" style="124"/>
    <col min="11522" max="11522" width="12.625" style="124" customWidth="1"/>
    <col min="11523" max="11527" width="13.75" style="124" customWidth="1"/>
    <col min="11528" max="11530" width="10" style="124" customWidth="1"/>
    <col min="11531" max="11777" width="9" style="124"/>
    <col min="11778" max="11778" width="12.625" style="124" customWidth="1"/>
    <col min="11779" max="11783" width="13.75" style="124" customWidth="1"/>
    <col min="11784" max="11786" width="10" style="124" customWidth="1"/>
    <col min="11787" max="12033" width="9" style="124"/>
    <col min="12034" max="12034" width="12.625" style="124" customWidth="1"/>
    <col min="12035" max="12039" width="13.75" style="124" customWidth="1"/>
    <col min="12040" max="12042" width="10" style="124" customWidth="1"/>
    <col min="12043" max="12289" width="9" style="124"/>
    <col min="12290" max="12290" width="12.625" style="124" customWidth="1"/>
    <col min="12291" max="12295" width="13.75" style="124" customWidth="1"/>
    <col min="12296" max="12298" width="10" style="124" customWidth="1"/>
    <col min="12299" max="12545" width="9" style="124"/>
    <col min="12546" max="12546" width="12.625" style="124" customWidth="1"/>
    <col min="12547" max="12551" width="13.75" style="124" customWidth="1"/>
    <col min="12552" max="12554" width="10" style="124" customWidth="1"/>
    <col min="12555" max="12801" width="9" style="124"/>
    <col min="12802" max="12802" width="12.625" style="124" customWidth="1"/>
    <col min="12803" max="12807" width="13.75" style="124" customWidth="1"/>
    <col min="12808" max="12810" width="10" style="124" customWidth="1"/>
    <col min="12811" max="13057" width="9" style="124"/>
    <col min="13058" max="13058" width="12.625" style="124" customWidth="1"/>
    <col min="13059" max="13063" width="13.75" style="124" customWidth="1"/>
    <col min="13064" max="13066" width="10" style="124" customWidth="1"/>
    <col min="13067" max="13313" width="9" style="124"/>
    <col min="13314" max="13314" width="12.625" style="124" customWidth="1"/>
    <col min="13315" max="13319" width="13.75" style="124" customWidth="1"/>
    <col min="13320" max="13322" width="10" style="124" customWidth="1"/>
    <col min="13323" max="13569" width="9" style="124"/>
    <col min="13570" max="13570" width="12.625" style="124" customWidth="1"/>
    <col min="13571" max="13575" width="13.75" style="124" customWidth="1"/>
    <col min="13576" max="13578" width="10" style="124" customWidth="1"/>
    <col min="13579" max="13825" width="9" style="124"/>
    <col min="13826" max="13826" width="12.625" style="124" customWidth="1"/>
    <col min="13827" max="13831" width="13.75" style="124" customWidth="1"/>
    <col min="13832" max="13834" width="10" style="124" customWidth="1"/>
    <col min="13835" max="14081" width="9" style="124"/>
    <col min="14082" max="14082" width="12.625" style="124" customWidth="1"/>
    <col min="14083" max="14087" width="13.75" style="124" customWidth="1"/>
    <col min="14088" max="14090" width="10" style="124" customWidth="1"/>
    <col min="14091" max="14337" width="9" style="124"/>
    <col min="14338" max="14338" width="12.625" style="124" customWidth="1"/>
    <col min="14339" max="14343" width="13.75" style="124" customWidth="1"/>
    <col min="14344" max="14346" width="10" style="124" customWidth="1"/>
    <col min="14347" max="14593" width="9" style="124"/>
    <col min="14594" max="14594" width="12.625" style="124" customWidth="1"/>
    <col min="14595" max="14599" width="13.75" style="124" customWidth="1"/>
    <col min="14600" max="14602" width="10" style="124" customWidth="1"/>
    <col min="14603" max="14849" width="9" style="124"/>
    <col min="14850" max="14850" width="12.625" style="124" customWidth="1"/>
    <col min="14851" max="14855" width="13.75" style="124" customWidth="1"/>
    <col min="14856" max="14858" width="10" style="124" customWidth="1"/>
    <col min="14859" max="15105" width="9" style="124"/>
    <col min="15106" max="15106" width="12.625" style="124" customWidth="1"/>
    <col min="15107" max="15111" width="13.75" style="124" customWidth="1"/>
    <col min="15112" max="15114" width="10" style="124" customWidth="1"/>
    <col min="15115" max="15361" width="9" style="124"/>
    <col min="15362" max="15362" width="12.625" style="124" customWidth="1"/>
    <col min="15363" max="15367" width="13.75" style="124" customWidth="1"/>
    <col min="15368" max="15370" width="10" style="124" customWidth="1"/>
    <col min="15371" max="15617" width="9" style="124"/>
    <col min="15618" max="15618" width="12.625" style="124" customWidth="1"/>
    <col min="15619" max="15623" width="13.75" style="124" customWidth="1"/>
    <col min="15624" max="15626" width="10" style="124" customWidth="1"/>
    <col min="15627" max="15873" width="9" style="124"/>
    <col min="15874" max="15874" width="12.625" style="124" customWidth="1"/>
    <col min="15875" max="15879" width="13.75" style="124" customWidth="1"/>
    <col min="15880" max="15882" width="10" style="124" customWidth="1"/>
    <col min="15883" max="16129" width="9" style="124"/>
    <col min="16130" max="16130" width="12.625" style="124" customWidth="1"/>
    <col min="16131" max="16135" width="13.75" style="124" customWidth="1"/>
    <col min="16136" max="16138" width="10" style="124" customWidth="1"/>
    <col min="16139" max="16384" width="9" style="124"/>
  </cols>
  <sheetData>
    <row r="2" spans="3:8" ht="14.25" customHeight="1" x14ac:dyDescent="0.15">
      <c r="C2" s="445" t="s">
        <v>210</v>
      </c>
      <c r="D2" s="445"/>
      <c r="E2" s="445"/>
      <c r="F2" s="445"/>
      <c r="G2" s="445"/>
      <c r="H2" s="445"/>
    </row>
    <row r="3" spans="3:8" ht="14.25" customHeight="1" x14ac:dyDescent="0.15">
      <c r="C3" s="445"/>
      <c r="D3" s="445"/>
      <c r="E3" s="445"/>
      <c r="F3" s="445"/>
      <c r="G3" s="445"/>
      <c r="H3" s="445"/>
    </row>
    <row r="4" spans="3:8" ht="15" thickBot="1" x14ac:dyDescent="0.2">
      <c r="C4" s="125"/>
    </row>
    <row r="5" spans="3:8" ht="19.5" customHeight="1" x14ac:dyDescent="0.15">
      <c r="C5" s="126"/>
      <c r="D5" s="127"/>
      <c r="E5" s="398" t="s">
        <v>342</v>
      </c>
      <c r="F5" s="399" t="s">
        <v>343</v>
      </c>
      <c r="G5" s="400" t="s">
        <v>344</v>
      </c>
      <c r="H5" s="128" t="s">
        <v>171</v>
      </c>
    </row>
    <row r="6" spans="3:8" ht="19.5" customHeight="1" x14ac:dyDescent="0.15">
      <c r="C6" s="442" t="s">
        <v>136</v>
      </c>
      <c r="D6" s="129" t="s">
        <v>172</v>
      </c>
      <c r="E6" s="401"/>
      <c r="F6" s="402"/>
      <c r="G6" s="403"/>
      <c r="H6" s="130"/>
    </row>
    <row r="7" spans="3:8" ht="19.5" customHeight="1" x14ac:dyDescent="0.15">
      <c r="C7" s="443"/>
      <c r="D7" s="131" t="s">
        <v>173</v>
      </c>
      <c r="E7" s="404"/>
      <c r="F7" s="405"/>
      <c r="G7" s="406"/>
      <c r="H7" s="132"/>
    </row>
    <row r="8" spans="3:8" ht="19.5" customHeight="1" x14ac:dyDescent="0.15">
      <c r="C8" s="443"/>
      <c r="D8" s="131" t="s">
        <v>174</v>
      </c>
      <c r="E8" s="404"/>
      <c r="F8" s="405"/>
      <c r="G8" s="406"/>
      <c r="H8" s="132"/>
    </row>
    <row r="9" spans="3:8" ht="19.5" customHeight="1" x14ac:dyDescent="0.15">
      <c r="C9" s="443"/>
      <c r="D9" s="131" t="s">
        <v>175</v>
      </c>
      <c r="E9" s="404"/>
      <c r="F9" s="405"/>
      <c r="G9" s="406"/>
      <c r="H9" s="132"/>
    </row>
    <row r="10" spans="3:8" ht="19.5" customHeight="1" x14ac:dyDescent="0.15">
      <c r="C10" s="443"/>
      <c r="D10" s="131" t="s">
        <v>176</v>
      </c>
      <c r="E10" s="404"/>
      <c r="F10" s="405"/>
      <c r="G10" s="406"/>
      <c r="H10" s="132"/>
    </row>
    <row r="11" spans="3:8" ht="19.5" customHeight="1" x14ac:dyDescent="0.15">
      <c r="C11" s="443"/>
      <c r="D11" s="131" t="s">
        <v>177</v>
      </c>
      <c r="E11" s="404"/>
      <c r="F11" s="405"/>
      <c r="G11" s="406"/>
      <c r="H11" s="132"/>
    </row>
    <row r="12" spans="3:8" ht="19.5" customHeight="1" x14ac:dyDescent="0.15">
      <c r="C12" s="443"/>
      <c r="D12" s="133" t="s">
        <v>178</v>
      </c>
      <c r="E12" s="407"/>
      <c r="F12" s="408"/>
      <c r="G12" s="409"/>
      <c r="H12" s="134"/>
    </row>
    <row r="13" spans="3:8" ht="19.5" customHeight="1" x14ac:dyDescent="0.15">
      <c r="C13" s="444"/>
      <c r="D13" s="135" t="s">
        <v>179</v>
      </c>
      <c r="E13" s="410">
        <f>SUM(E6:E12)</f>
        <v>0</v>
      </c>
      <c r="F13" s="411">
        <f>SUM(F6:F12)</f>
        <v>0</v>
      </c>
      <c r="G13" s="412">
        <f>SUM(G6:G12)</f>
        <v>0</v>
      </c>
      <c r="H13" s="136"/>
    </row>
    <row r="14" spans="3:8" ht="19.5" customHeight="1" x14ac:dyDescent="0.15">
      <c r="C14" s="442" t="s">
        <v>137</v>
      </c>
      <c r="D14" s="129" t="s">
        <v>180</v>
      </c>
      <c r="E14" s="401"/>
      <c r="F14" s="402"/>
      <c r="G14" s="403"/>
      <c r="H14" s="130"/>
    </row>
    <row r="15" spans="3:8" ht="19.5" customHeight="1" x14ac:dyDescent="0.15">
      <c r="C15" s="443"/>
      <c r="D15" s="133" t="s">
        <v>137</v>
      </c>
      <c r="E15" s="407"/>
      <c r="F15" s="408"/>
      <c r="G15" s="409"/>
      <c r="H15" s="134"/>
    </row>
    <row r="16" spans="3:8" ht="19.5" customHeight="1" x14ac:dyDescent="0.15">
      <c r="C16" s="444"/>
      <c r="D16" s="135" t="s">
        <v>179</v>
      </c>
      <c r="E16" s="410">
        <f>SUM(E14:E15)</f>
        <v>0</v>
      </c>
      <c r="F16" s="411">
        <f>SUM(F14:F15)</f>
        <v>0</v>
      </c>
      <c r="G16" s="412">
        <f>SUM(G14:G15)</f>
        <v>0</v>
      </c>
      <c r="H16" s="136"/>
    </row>
    <row r="17" spans="3:8" ht="19.5" customHeight="1" x14ac:dyDescent="0.15">
      <c r="C17" s="443" t="s">
        <v>181</v>
      </c>
      <c r="D17" s="137" t="s">
        <v>182</v>
      </c>
      <c r="E17" s="413"/>
      <c r="F17" s="414"/>
      <c r="G17" s="415"/>
      <c r="H17" s="138"/>
    </row>
    <row r="18" spans="3:8" ht="19.5" customHeight="1" x14ac:dyDescent="0.15">
      <c r="C18" s="443"/>
      <c r="D18" s="131" t="s">
        <v>183</v>
      </c>
      <c r="E18" s="404"/>
      <c r="F18" s="405"/>
      <c r="G18" s="406"/>
      <c r="H18" s="132"/>
    </row>
    <row r="19" spans="3:8" ht="19.5" customHeight="1" x14ac:dyDescent="0.15">
      <c r="C19" s="443"/>
      <c r="D19" s="139" t="s">
        <v>184</v>
      </c>
      <c r="E19" s="404"/>
      <c r="F19" s="405"/>
      <c r="G19" s="406"/>
      <c r="H19" s="132"/>
    </row>
    <row r="20" spans="3:8" ht="19.5" customHeight="1" x14ac:dyDescent="0.15">
      <c r="C20" s="443"/>
      <c r="D20" s="131" t="s">
        <v>185</v>
      </c>
      <c r="E20" s="404"/>
      <c r="F20" s="405"/>
      <c r="G20" s="406"/>
      <c r="H20" s="132"/>
    </row>
    <row r="21" spans="3:8" ht="19.5" customHeight="1" x14ac:dyDescent="0.15">
      <c r="C21" s="443"/>
      <c r="D21" s="131" t="s">
        <v>186</v>
      </c>
      <c r="E21" s="404"/>
      <c r="F21" s="405"/>
      <c r="G21" s="406"/>
      <c r="H21" s="132"/>
    </row>
    <row r="22" spans="3:8" ht="19.5" customHeight="1" x14ac:dyDescent="0.15">
      <c r="C22" s="443"/>
      <c r="D22" s="131" t="s">
        <v>187</v>
      </c>
      <c r="E22" s="404"/>
      <c r="F22" s="405"/>
      <c r="G22" s="406"/>
      <c r="H22" s="132"/>
    </row>
    <row r="23" spans="3:8" ht="19.5" customHeight="1" x14ac:dyDescent="0.15">
      <c r="C23" s="443"/>
      <c r="D23" s="131" t="s">
        <v>188</v>
      </c>
      <c r="E23" s="416"/>
      <c r="F23" s="405"/>
      <c r="G23" s="406"/>
      <c r="H23" s="132"/>
    </row>
    <row r="24" spans="3:8" ht="19.5" customHeight="1" x14ac:dyDescent="0.15">
      <c r="C24" s="443"/>
      <c r="D24" s="133" t="s">
        <v>189</v>
      </c>
      <c r="E24" s="407"/>
      <c r="F24" s="408"/>
      <c r="G24" s="409"/>
      <c r="H24" s="134"/>
    </row>
    <row r="25" spans="3:8" ht="19.5" customHeight="1" x14ac:dyDescent="0.15">
      <c r="C25" s="443"/>
      <c r="D25" s="140" t="s">
        <v>179</v>
      </c>
      <c r="E25" s="417">
        <f>SUM(E17:E24)</f>
        <v>0</v>
      </c>
      <c r="F25" s="418">
        <f>SUM(F17:F24)</f>
        <v>0</v>
      </c>
      <c r="G25" s="419">
        <f>SUM(G17:G24)</f>
        <v>0</v>
      </c>
      <c r="H25" s="141"/>
    </row>
    <row r="26" spans="3:8" ht="19.5" customHeight="1" x14ac:dyDescent="0.15">
      <c r="C26" s="442" t="s">
        <v>139</v>
      </c>
      <c r="D26" s="129" t="s">
        <v>190</v>
      </c>
      <c r="E26" s="401"/>
      <c r="F26" s="402"/>
      <c r="G26" s="403"/>
      <c r="H26" s="130"/>
    </row>
    <row r="27" spans="3:8" ht="19.5" customHeight="1" x14ac:dyDescent="0.15">
      <c r="C27" s="443"/>
      <c r="D27" s="131" t="s">
        <v>191</v>
      </c>
      <c r="E27" s="404"/>
      <c r="F27" s="405"/>
      <c r="G27" s="406"/>
      <c r="H27" s="132"/>
    </row>
    <row r="28" spans="3:8" ht="19.5" customHeight="1" x14ac:dyDescent="0.15">
      <c r="C28" s="443"/>
      <c r="D28" s="131" t="s">
        <v>192</v>
      </c>
      <c r="E28" s="404"/>
      <c r="F28" s="405"/>
      <c r="G28" s="406"/>
      <c r="H28" s="132"/>
    </row>
    <row r="29" spans="3:8" ht="19.5" customHeight="1" x14ac:dyDescent="0.15">
      <c r="C29" s="443"/>
      <c r="D29" s="131" t="s">
        <v>193</v>
      </c>
      <c r="E29" s="404"/>
      <c r="F29" s="405"/>
      <c r="G29" s="406"/>
      <c r="H29" s="132"/>
    </row>
    <row r="30" spans="3:8" ht="19.5" customHeight="1" x14ac:dyDescent="0.15">
      <c r="C30" s="443"/>
      <c r="D30" s="131" t="s">
        <v>194</v>
      </c>
      <c r="E30" s="404"/>
      <c r="F30" s="405"/>
      <c r="G30" s="406"/>
      <c r="H30" s="132"/>
    </row>
    <row r="31" spans="3:8" ht="19.5" customHeight="1" x14ac:dyDescent="0.15">
      <c r="C31" s="443"/>
      <c r="D31" s="131" t="s">
        <v>195</v>
      </c>
      <c r="E31" s="404"/>
      <c r="F31" s="405"/>
      <c r="G31" s="406"/>
      <c r="H31" s="132"/>
    </row>
    <row r="32" spans="3:8" ht="19.5" customHeight="1" x14ac:dyDescent="0.15">
      <c r="C32" s="443"/>
      <c r="D32" s="139" t="s">
        <v>196</v>
      </c>
      <c r="E32" s="404"/>
      <c r="F32" s="405"/>
      <c r="G32" s="406"/>
      <c r="H32" s="132"/>
    </row>
    <row r="33" spans="3:10" ht="19.5" customHeight="1" x14ac:dyDescent="0.15">
      <c r="C33" s="443"/>
      <c r="D33" s="131" t="s">
        <v>197</v>
      </c>
      <c r="E33" s="404"/>
      <c r="F33" s="405"/>
      <c r="G33" s="406"/>
      <c r="H33" s="132"/>
    </row>
    <row r="34" spans="3:10" ht="19.5" customHeight="1" x14ac:dyDescent="0.15">
      <c r="C34" s="443"/>
      <c r="D34" s="139" t="s">
        <v>198</v>
      </c>
      <c r="E34" s="404"/>
      <c r="F34" s="405"/>
      <c r="G34" s="406"/>
      <c r="H34" s="132"/>
    </row>
    <row r="35" spans="3:10" ht="19.5" customHeight="1" x14ac:dyDescent="0.15">
      <c r="C35" s="443"/>
      <c r="D35" s="131" t="s">
        <v>199</v>
      </c>
      <c r="E35" s="404"/>
      <c r="F35" s="405"/>
      <c r="G35" s="406"/>
      <c r="H35" s="132"/>
    </row>
    <row r="36" spans="3:10" ht="19.5" customHeight="1" x14ac:dyDescent="0.15">
      <c r="C36" s="443"/>
      <c r="D36" s="131" t="s">
        <v>200</v>
      </c>
      <c r="E36" s="404"/>
      <c r="F36" s="405"/>
      <c r="G36" s="406"/>
      <c r="H36" s="132"/>
    </row>
    <row r="37" spans="3:10" ht="19.5" customHeight="1" x14ac:dyDescent="0.15">
      <c r="C37" s="443"/>
      <c r="D37" s="131" t="s">
        <v>201</v>
      </c>
      <c r="E37" s="404"/>
      <c r="F37" s="405"/>
      <c r="G37" s="406"/>
      <c r="H37" s="132"/>
    </row>
    <row r="38" spans="3:10" ht="19.5" customHeight="1" x14ac:dyDescent="0.15">
      <c r="C38" s="443"/>
      <c r="D38" s="131" t="s">
        <v>202</v>
      </c>
      <c r="E38" s="404"/>
      <c r="F38" s="405"/>
      <c r="G38" s="406"/>
      <c r="H38" s="132"/>
    </row>
    <row r="39" spans="3:10" ht="19.5" customHeight="1" x14ac:dyDescent="0.15">
      <c r="C39" s="443"/>
      <c r="D39" s="131" t="s">
        <v>203</v>
      </c>
      <c r="E39" s="404"/>
      <c r="F39" s="405"/>
      <c r="G39" s="406"/>
      <c r="H39" s="132"/>
    </row>
    <row r="40" spans="3:10" ht="19.5" customHeight="1" x14ac:dyDescent="0.15">
      <c r="C40" s="443"/>
      <c r="D40" s="142" t="s">
        <v>204</v>
      </c>
      <c r="E40" s="420"/>
      <c r="F40" s="421"/>
      <c r="G40" s="422"/>
      <c r="H40" s="143"/>
    </row>
    <row r="41" spans="3:10" ht="19.5" customHeight="1" x14ac:dyDescent="0.15">
      <c r="C41" s="443"/>
      <c r="D41" s="133" t="s">
        <v>205</v>
      </c>
      <c r="E41" s="407"/>
      <c r="F41" s="408"/>
      <c r="G41" s="409"/>
      <c r="H41" s="134"/>
    </row>
    <row r="42" spans="3:10" ht="19.5" customHeight="1" x14ac:dyDescent="0.15">
      <c r="C42" s="444"/>
      <c r="D42" s="135" t="s">
        <v>179</v>
      </c>
      <c r="E42" s="410">
        <f>SUM(E26:E41)</f>
        <v>0</v>
      </c>
      <c r="F42" s="411">
        <f>SUM(F26:F41)</f>
        <v>0</v>
      </c>
      <c r="G42" s="412">
        <f>SUM(G26:G41)</f>
        <v>0</v>
      </c>
      <c r="H42" s="136"/>
    </row>
    <row r="43" spans="3:10" ht="19.5" customHeight="1" thickBot="1" x14ac:dyDescent="0.2">
      <c r="C43" s="144"/>
      <c r="D43" s="145" t="s">
        <v>206</v>
      </c>
      <c r="E43" s="423">
        <f>SUM(E13,E16,E25,E42)</f>
        <v>0</v>
      </c>
      <c r="F43" s="424">
        <f>SUM(F13,F16,F25,F42)</f>
        <v>0</v>
      </c>
      <c r="G43" s="425">
        <f>SUM(G13,G16,G25,G42)</f>
        <v>0</v>
      </c>
      <c r="H43" s="146"/>
    </row>
    <row r="44" spans="3:10" ht="13.5" customHeight="1" x14ac:dyDescent="0.15">
      <c r="C44" s="147"/>
      <c r="F44" s="426"/>
      <c r="G44" s="426"/>
    </row>
    <row r="45" spans="3:10" ht="13.5" customHeight="1" x14ac:dyDescent="0.15">
      <c r="D45" s="150" t="s">
        <v>207</v>
      </c>
      <c r="E45" s="427"/>
      <c r="F45" s="402"/>
      <c r="G45" s="403"/>
      <c r="H45" s="148"/>
      <c r="I45" s="148"/>
      <c r="J45" s="148"/>
    </row>
    <row r="46" spans="3:10" ht="13.5" customHeight="1" x14ac:dyDescent="0.15">
      <c r="D46" s="151" t="s">
        <v>208</v>
      </c>
      <c r="E46" s="428"/>
      <c r="F46" s="421"/>
      <c r="G46" s="422"/>
      <c r="H46" s="148"/>
      <c r="I46" s="148"/>
      <c r="J46" s="148"/>
    </row>
    <row r="47" spans="3:10" x14ac:dyDescent="0.15">
      <c r="D47" s="151" t="s">
        <v>209</v>
      </c>
      <c r="E47" s="428"/>
      <c r="F47" s="421"/>
      <c r="G47" s="422"/>
      <c r="H47" s="149"/>
      <c r="I47" s="148"/>
      <c r="J47" s="148"/>
    </row>
    <row r="48" spans="3:10" ht="13.5" customHeight="1" x14ac:dyDescent="0.15">
      <c r="D48" s="151" t="s">
        <v>131</v>
      </c>
      <c r="E48" s="428"/>
      <c r="F48" s="421"/>
      <c r="G48" s="422"/>
      <c r="H48" s="148"/>
      <c r="I48" s="148"/>
      <c r="J48" s="148"/>
    </row>
    <row r="49" spans="4:10" ht="13.5" customHeight="1" x14ac:dyDescent="0.15">
      <c r="D49" s="151" t="s">
        <v>140</v>
      </c>
      <c r="E49" s="428"/>
      <c r="F49" s="421"/>
      <c r="G49" s="422"/>
      <c r="H49" s="148"/>
      <c r="I49" s="148"/>
      <c r="J49" s="148"/>
    </row>
    <row r="50" spans="4:10" x14ac:dyDescent="0.15">
      <c r="D50" s="151" t="s">
        <v>132</v>
      </c>
      <c r="E50" s="428"/>
      <c r="F50" s="421"/>
      <c r="G50" s="422"/>
      <c r="I50" s="148"/>
      <c r="J50" s="148"/>
    </row>
    <row r="51" spans="4:10" x14ac:dyDescent="0.15">
      <c r="D51" s="151" t="s">
        <v>141</v>
      </c>
      <c r="E51" s="428"/>
      <c r="F51" s="421"/>
      <c r="G51" s="422"/>
      <c r="I51" s="148"/>
      <c r="J51" s="148"/>
    </row>
    <row r="52" spans="4:10" ht="13.5" customHeight="1" x14ac:dyDescent="0.15">
      <c r="D52" s="152" t="s">
        <v>142</v>
      </c>
      <c r="E52" s="428"/>
      <c r="F52" s="421"/>
      <c r="G52" s="422"/>
      <c r="H52" s="148"/>
      <c r="I52" s="148"/>
      <c r="J52" s="148"/>
    </row>
    <row r="53" spans="4:10" ht="13.5" customHeight="1" x14ac:dyDescent="0.15">
      <c r="D53" s="153" t="s">
        <v>211</v>
      </c>
      <c r="E53" s="429">
        <f>SUM(E45,E48,E50)-SUM(E46,E47,E49,E51,E52)</f>
        <v>0</v>
      </c>
      <c r="F53" s="430">
        <f>SUM(F45,F48,F50)-SUM(F46,F47,F49,F51,F52)</f>
        <v>0</v>
      </c>
      <c r="G53" s="431">
        <f>SUM(G45,G48,G50)-SUM(G46,G47,G49,G51,G52)</f>
        <v>0</v>
      </c>
      <c r="H53" s="148"/>
      <c r="I53" s="148"/>
      <c r="J53" s="148"/>
    </row>
    <row r="54" spans="4:10" ht="13.5" customHeight="1" x14ac:dyDescent="0.15">
      <c r="F54" s="426"/>
      <c r="G54" s="426"/>
    </row>
    <row r="55" spans="4:10" ht="13.5" customHeight="1" x14ac:dyDescent="0.15">
      <c r="E55" s="397">
        <f>E45+E48+E50</f>
        <v>0</v>
      </c>
      <c r="F55" s="397">
        <f>F45+F48+F50</f>
        <v>0</v>
      </c>
      <c r="G55" s="397">
        <f>G45+G48+G50</f>
        <v>0</v>
      </c>
    </row>
    <row r="56" spans="4:10" ht="13.5" customHeight="1" x14ac:dyDescent="0.15">
      <c r="E56" s="397">
        <f>SUM(E46,E47,+E49,+E51,E52)</f>
        <v>0</v>
      </c>
      <c r="F56" s="397">
        <f>SUM(F46,F47,+F49,+F51,F52)</f>
        <v>0</v>
      </c>
      <c r="G56" s="397">
        <f>SUM(G46,G47,+G49,+G51,G52)</f>
        <v>0</v>
      </c>
    </row>
    <row r="57" spans="4:10" ht="13.5" customHeight="1" x14ac:dyDescent="0.15">
      <c r="F57" s="426"/>
    </row>
    <row r="58" spans="4:10" ht="13.5" customHeight="1" x14ac:dyDescent="0.15">
      <c r="F58" s="426"/>
    </row>
    <row r="59" spans="4:10" ht="13.5" customHeight="1" x14ac:dyDescent="0.15">
      <c r="F59" s="426"/>
    </row>
    <row r="60" spans="4:10" ht="13.5" customHeight="1" x14ac:dyDescent="0.15">
      <c r="F60" s="426"/>
    </row>
    <row r="61" spans="4:10" ht="13.5" customHeight="1" x14ac:dyDescent="0.15">
      <c r="F61" s="426"/>
    </row>
    <row r="62" spans="4:10" ht="13.5" customHeight="1" x14ac:dyDescent="0.15">
      <c r="F62" s="426"/>
    </row>
    <row r="63" spans="4:10" ht="13.5" customHeight="1" x14ac:dyDescent="0.15">
      <c r="F63" s="426"/>
    </row>
    <row r="64" spans="4:10" ht="13.5" customHeight="1" x14ac:dyDescent="0.15">
      <c r="F64" s="426"/>
    </row>
    <row r="65" spans="6:6" ht="13.5" customHeight="1" x14ac:dyDescent="0.15">
      <c r="F65" s="426"/>
    </row>
    <row r="66" spans="6:6" ht="13.5" customHeight="1" x14ac:dyDescent="0.15">
      <c r="F66" s="426"/>
    </row>
  </sheetData>
  <mergeCells count="5">
    <mergeCell ref="C6:C13"/>
    <mergeCell ref="C14:C16"/>
    <mergeCell ref="C17:C25"/>
    <mergeCell ref="C26:C42"/>
    <mergeCell ref="C2:H3"/>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23"/>
  <sheetViews>
    <sheetView view="pageBreakPreview" topLeftCell="A19" zoomScale="85" zoomScaleNormal="100" zoomScaleSheetLayoutView="85" workbookViewId="0">
      <selection activeCell="BA5" sqref="BA5"/>
    </sheetView>
  </sheetViews>
  <sheetFormatPr defaultColWidth="9" defaultRowHeight="21.95" customHeight="1" x14ac:dyDescent="0.15"/>
  <cols>
    <col min="1" max="2" width="2.375" style="15" customWidth="1"/>
    <col min="3" max="3" width="6.25" style="15" customWidth="1"/>
    <col min="4" max="4" width="12.5" style="15" customWidth="1"/>
    <col min="5" max="6" width="20.5" style="15" customWidth="1"/>
    <col min="7" max="7" width="20.375" style="15" customWidth="1"/>
    <col min="8" max="8" width="2.375" style="15" customWidth="1"/>
    <col min="9" max="9" width="9" style="15"/>
    <col min="10" max="11" width="7.875" style="15" customWidth="1"/>
    <col min="12" max="16384" width="9" style="15"/>
  </cols>
  <sheetData>
    <row r="1" spans="2:17" ht="14.25" customHeight="1" x14ac:dyDescent="0.15"/>
    <row r="2" spans="2:17" ht="21.95" customHeight="1" x14ac:dyDescent="0.15">
      <c r="B2" s="118" t="s">
        <v>316</v>
      </c>
      <c r="C2" s="14"/>
    </row>
    <row r="4" spans="2:17" ht="21.95" customHeight="1" x14ac:dyDescent="0.15">
      <c r="C4" s="607" t="s">
        <v>337</v>
      </c>
      <c r="D4" s="607"/>
      <c r="E4" s="607"/>
      <c r="F4" s="607"/>
      <c r="G4" s="607"/>
    </row>
    <row r="5" spans="2:17" ht="21.95" customHeight="1" x14ac:dyDescent="0.15">
      <c r="C5" s="607"/>
      <c r="D5" s="607"/>
      <c r="E5" s="607"/>
      <c r="F5" s="607"/>
      <c r="G5" s="607"/>
    </row>
    <row r="6" spans="2:17" ht="21.95" customHeight="1" x14ac:dyDescent="0.15">
      <c r="Q6" s="33"/>
    </row>
    <row r="7" spans="2:17" ht="21.95" customHeight="1" x14ac:dyDescent="0.15">
      <c r="C7" s="349" t="s">
        <v>34</v>
      </c>
      <c r="D7" s="350"/>
      <c r="E7" s="14"/>
      <c r="F7" s="14"/>
      <c r="G7" s="351"/>
    </row>
    <row r="8" spans="2:17" ht="39.950000000000003" customHeight="1" x14ac:dyDescent="0.15">
      <c r="C8" s="608" t="s">
        <v>35</v>
      </c>
      <c r="D8" s="608"/>
      <c r="E8" s="352" t="s">
        <v>36</v>
      </c>
      <c r="F8" s="352" t="s">
        <v>37</v>
      </c>
      <c r="G8" s="352" t="s">
        <v>38</v>
      </c>
    </row>
    <row r="9" spans="2:17" ht="18" customHeight="1" x14ac:dyDescent="0.15">
      <c r="C9" s="609"/>
      <c r="D9" s="610"/>
      <c r="E9" s="34" t="s">
        <v>26</v>
      </c>
      <c r="F9" s="34" t="s">
        <v>26</v>
      </c>
      <c r="G9" s="34" t="s">
        <v>26</v>
      </c>
    </row>
    <row r="10" spans="2:17" ht="39.950000000000003" customHeight="1" x14ac:dyDescent="0.15">
      <c r="C10" s="611" t="s">
        <v>148</v>
      </c>
      <c r="D10" s="611"/>
      <c r="E10" s="353" t="str">
        <f>IF(○!I13=0,"",○!I13)</f>
        <v/>
      </c>
      <c r="F10" s="354"/>
      <c r="G10" s="354"/>
    </row>
    <row r="11" spans="2:17" ht="39.950000000000003" customHeight="1" x14ac:dyDescent="0.15">
      <c r="C11" s="612" t="str">
        <f>IF(○!I15=0,"その他 自己資金",○!S15)</f>
        <v>その他 自己資金</v>
      </c>
      <c r="D11" s="613"/>
      <c r="E11" s="355">
        <f>IF(○!I15=0,IF(○!I14="","",○!I14),○!I15)</f>
        <v>0</v>
      </c>
      <c r="F11" s="356"/>
      <c r="G11" s="356"/>
    </row>
    <row r="12" spans="2:17" ht="39.950000000000003" customHeight="1" thickBot="1" x14ac:dyDescent="0.2">
      <c r="C12" s="616" t="str">
        <f>IF(C11="その他 自己資金","","その他 自己資金")</f>
        <v/>
      </c>
      <c r="D12" s="616"/>
      <c r="E12" s="357" t="str">
        <f>IF(○!I15=0,"",○!I14)</f>
        <v/>
      </c>
      <c r="F12" s="358"/>
      <c r="G12" s="358"/>
    </row>
    <row r="13" spans="2:17" ht="39.950000000000003" customHeight="1" thickTop="1" x14ac:dyDescent="0.15">
      <c r="C13" s="611" t="s">
        <v>147</v>
      </c>
      <c r="D13" s="611"/>
      <c r="E13" s="353" t="str">
        <f>IF(SUM(E10:E12)=0,"",SUM(E10:E12))</f>
        <v/>
      </c>
      <c r="F13" s="354"/>
      <c r="G13" s="359"/>
    </row>
    <row r="14" spans="2:17" ht="19.5" customHeight="1" x14ac:dyDescent="0.15">
      <c r="C14" s="360"/>
      <c r="D14" s="361"/>
      <c r="E14" s="362"/>
      <c r="F14" s="363"/>
      <c r="G14" s="364"/>
    </row>
    <row r="15" spans="2:17" ht="21.95" customHeight="1" x14ac:dyDescent="0.15">
      <c r="C15" s="14"/>
      <c r="D15" s="14"/>
      <c r="E15" s="14"/>
      <c r="F15" s="14"/>
      <c r="G15" s="14"/>
    </row>
    <row r="16" spans="2:17" ht="21.95" customHeight="1" x14ac:dyDescent="0.15">
      <c r="C16" s="349" t="s">
        <v>39</v>
      </c>
      <c r="D16" s="350"/>
      <c r="E16" s="14"/>
      <c r="F16" s="14"/>
      <c r="G16" s="351"/>
    </row>
    <row r="17" spans="3:7" ht="39.950000000000003" customHeight="1" x14ac:dyDescent="0.15">
      <c r="C17" s="608" t="s">
        <v>35</v>
      </c>
      <c r="D17" s="608"/>
      <c r="E17" s="352" t="s">
        <v>36</v>
      </c>
      <c r="F17" s="352" t="s">
        <v>37</v>
      </c>
      <c r="G17" s="352" t="s">
        <v>38</v>
      </c>
    </row>
    <row r="18" spans="3:7" ht="16.5" customHeight="1" x14ac:dyDescent="0.15">
      <c r="C18" s="609"/>
      <c r="D18" s="610"/>
      <c r="E18" s="34" t="s">
        <v>26</v>
      </c>
      <c r="F18" s="34" t="s">
        <v>26</v>
      </c>
      <c r="G18" s="34" t="s">
        <v>26</v>
      </c>
    </row>
    <row r="19" spans="3:7" ht="39.950000000000003" customHeight="1" x14ac:dyDescent="0.15">
      <c r="C19" s="614" t="str">
        <f>○!H2</f>
        <v>延岡市高性能林業機械等整備事業</v>
      </c>
      <c r="D19" s="615"/>
      <c r="E19" s="353" t="str">
        <f>IF(○!I11=0,"",○!I11)</f>
        <v/>
      </c>
      <c r="F19" s="354"/>
      <c r="G19" s="354"/>
    </row>
    <row r="20" spans="3:7" ht="39.950000000000003" customHeight="1" thickBot="1" x14ac:dyDescent="0.2">
      <c r="C20" s="616"/>
      <c r="D20" s="616"/>
      <c r="E20" s="357"/>
      <c r="F20" s="358"/>
      <c r="G20" s="358"/>
    </row>
    <row r="21" spans="3:7" ht="39.950000000000003" customHeight="1" thickTop="1" x14ac:dyDescent="0.15">
      <c r="C21" s="611" t="s">
        <v>147</v>
      </c>
      <c r="D21" s="611"/>
      <c r="E21" s="353" t="str">
        <f>IF(SUM(E19:E20)=0,"",SUM(E10:E12))</f>
        <v/>
      </c>
      <c r="F21" s="354"/>
      <c r="G21" s="354"/>
    </row>
    <row r="22" spans="3:7" ht="21.95" customHeight="1" x14ac:dyDescent="0.15">
      <c r="D22" s="35"/>
    </row>
    <row r="23" spans="3:7" ht="21.95" customHeight="1" x14ac:dyDescent="0.15">
      <c r="D23" s="35"/>
    </row>
  </sheetData>
  <mergeCells count="13">
    <mergeCell ref="C21:D21"/>
    <mergeCell ref="C11:D11"/>
    <mergeCell ref="C13:D13"/>
    <mergeCell ref="C17:D17"/>
    <mergeCell ref="C18:D18"/>
    <mergeCell ref="C19:D19"/>
    <mergeCell ref="C20:D20"/>
    <mergeCell ref="C12:D12"/>
    <mergeCell ref="C4:G4"/>
    <mergeCell ref="C5:G5"/>
    <mergeCell ref="C8:D8"/>
    <mergeCell ref="C9:D9"/>
    <mergeCell ref="C10:D10"/>
  </mergeCells>
  <phoneticPr fontId="1"/>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R39"/>
  <sheetViews>
    <sheetView showZeros="0" view="pageBreakPreview" topLeftCell="A25" zoomScale="70" zoomScaleSheetLayoutView="70" workbookViewId="0">
      <selection activeCell="BA5" sqref="BA5"/>
    </sheetView>
  </sheetViews>
  <sheetFormatPr defaultRowHeight="14.25" customHeight="1" x14ac:dyDescent="0.15"/>
  <cols>
    <col min="1" max="3" width="2.375" style="372" customWidth="1"/>
    <col min="4" max="12" width="9" style="372" customWidth="1"/>
    <col min="13" max="19" width="2.375" style="372" customWidth="1"/>
    <col min="20" max="20" width="9" style="372" customWidth="1"/>
    <col min="21" max="24" width="9.625" style="372" customWidth="1"/>
    <col min="25" max="25" width="5.625" style="372" customWidth="1"/>
    <col min="26" max="26" width="10" style="372" customWidth="1"/>
    <col min="27" max="257" width="9" style="372"/>
    <col min="258" max="262" width="5.375" style="372" customWidth="1"/>
    <col min="263" max="263" width="12.875" style="372" customWidth="1"/>
    <col min="264" max="264" width="6.375" style="372" customWidth="1"/>
    <col min="265" max="265" width="4.875" style="372" customWidth="1"/>
    <col min="266" max="266" width="8.5" style="372" customWidth="1"/>
    <col min="267" max="270" width="12.625" style="372" customWidth="1"/>
    <col min="271" max="271" width="6.5" style="372" customWidth="1"/>
    <col min="272" max="272" width="12.625" style="372" customWidth="1"/>
    <col min="273" max="273" width="6.625" style="372" customWidth="1"/>
    <col min="274" max="274" width="5.625" style="372" customWidth="1"/>
    <col min="275" max="275" width="12.625" style="372" customWidth="1"/>
    <col min="276" max="276" width="4.125" style="372" customWidth="1"/>
    <col min="277" max="277" width="1.125" style="372" customWidth="1"/>
    <col min="278" max="278" width="9" style="372"/>
    <col min="279" max="279" width="10.5" style="372" bestFit="1" customWidth="1"/>
    <col min="280" max="513" width="9" style="372"/>
    <col min="514" max="518" width="5.375" style="372" customWidth="1"/>
    <col min="519" max="519" width="12.875" style="372" customWidth="1"/>
    <col min="520" max="520" width="6.375" style="372" customWidth="1"/>
    <col min="521" max="521" width="4.875" style="372" customWidth="1"/>
    <col min="522" max="522" width="8.5" style="372" customWidth="1"/>
    <col min="523" max="526" width="12.625" style="372" customWidth="1"/>
    <col min="527" max="527" width="6.5" style="372" customWidth="1"/>
    <col min="528" max="528" width="12.625" style="372" customWidth="1"/>
    <col min="529" max="529" width="6.625" style="372" customWidth="1"/>
    <col min="530" max="530" width="5.625" style="372" customWidth="1"/>
    <col min="531" max="531" width="12.625" style="372" customWidth="1"/>
    <col min="532" max="532" width="4.125" style="372" customWidth="1"/>
    <col min="533" max="533" width="1.125" style="372" customWidth="1"/>
    <col min="534" max="534" width="9" style="372"/>
    <col min="535" max="535" width="10.5" style="372" bestFit="1" customWidth="1"/>
    <col min="536" max="769" width="9" style="372"/>
    <col min="770" max="774" width="5.375" style="372" customWidth="1"/>
    <col min="775" max="775" width="12.875" style="372" customWidth="1"/>
    <col min="776" max="776" width="6.375" style="372" customWidth="1"/>
    <col min="777" max="777" width="4.875" style="372" customWidth="1"/>
    <col min="778" max="778" width="8.5" style="372" customWidth="1"/>
    <col min="779" max="782" width="12.625" style="372" customWidth="1"/>
    <col min="783" max="783" width="6.5" style="372" customWidth="1"/>
    <col min="784" max="784" width="12.625" style="372" customWidth="1"/>
    <col min="785" max="785" width="6.625" style="372" customWidth="1"/>
    <col min="786" max="786" width="5.625" style="372" customWidth="1"/>
    <col min="787" max="787" width="12.625" style="372" customWidth="1"/>
    <col min="788" max="788" width="4.125" style="372" customWidth="1"/>
    <col min="789" max="789" width="1.125" style="372" customWidth="1"/>
    <col min="790" max="790" width="9" style="372"/>
    <col min="791" max="791" width="10.5" style="372" bestFit="1" customWidth="1"/>
    <col min="792" max="1025" width="9" style="372"/>
    <col min="1026" max="1030" width="5.375" style="372" customWidth="1"/>
    <col min="1031" max="1031" width="12.875" style="372" customWidth="1"/>
    <col min="1032" max="1032" width="6.375" style="372" customWidth="1"/>
    <col min="1033" max="1033" width="4.875" style="372" customWidth="1"/>
    <col min="1034" max="1034" width="8.5" style="372" customWidth="1"/>
    <col min="1035" max="1038" width="12.625" style="372" customWidth="1"/>
    <col min="1039" max="1039" width="6.5" style="372" customWidth="1"/>
    <col min="1040" max="1040" width="12.625" style="372" customWidth="1"/>
    <col min="1041" max="1041" width="6.625" style="372" customWidth="1"/>
    <col min="1042" max="1042" width="5.625" style="372" customWidth="1"/>
    <col min="1043" max="1043" width="12.625" style="372" customWidth="1"/>
    <col min="1044" max="1044" width="4.125" style="372" customWidth="1"/>
    <col min="1045" max="1045" width="1.125" style="372" customWidth="1"/>
    <col min="1046" max="1046" width="9" style="372"/>
    <col min="1047" max="1047" width="10.5" style="372" bestFit="1" customWidth="1"/>
    <col min="1048" max="1281" width="9" style="372"/>
    <col min="1282" max="1286" width="5.375" style="372" customWidth="1"/>
    <col min="1287" max="1287" width="12.875" style="372" customWidth="1"/>
    <col min="1288" max="1288" width="6.375" style="372" customWidth="1"/>
    <col min="1289" max="1289" width="4.875" style="372" customWidth="1"/>
    <col min="1290" max="1290" width="8.5" style="372" customWidth="1"/>
    <col min="1291" max="1294" width="12.625" style="372" customWidth="1"/>
    <col min="1295" max="1295" width="6.5" style="372" customWidth="1"/>
    <col min="1296" max="1296" width="12.625" style="372" customWidth="1"/>
    <col min="1297" max="1297" width="6.625" style="372" customWidth="1"/>
    <col min="1298" max="1298" width="5.625" style="372" customWidth="1"/>
    <col min="1299" max="1299" width="12.625" style="372" customWidth="1"/>
    <col min="1300" max="1300" width="4.125" style="372" customWidth="1"/>
    <col min="1301" max="1301" width="1.125" style="372" customWidth="1"/>
    <col min="1302" max="1302" width="9" style="372"/>
    <col min="1303" max="1303" width="10.5" style="372" bestFit="1" customWidth="1"/>
    <col min="1304" max="1537" width="9" style="372"/>
    <col min="1538" max="1542" width="5.375" style="372" customWidth="1"/>
    <col min="1543" max="1543" width="12.875" style="372" customWidth="1"/>
    <col min="1544" max="1544" width="6.375" style="372" customWidth="1"/>
    <col min="1545" max="1545" width="4.875" style="372" customWidth="1"/>
    <col min="1546" max="1546" width="8.5" style="372" customWidth="1"/>
    <col min="1547" max="1550" width="12.625" style="372" customWidth="1"/>
    <col min="1551" max="1551" width="6.5" style="372" customWidth="1"/>
    <col min="1552" max="1552" width="12.625" style="372" customWidth="1"/>
    <col min="1553" max="1553" width="6.625" style="372" customWidth="1"/>
    <col min="1554" max="1554" width="5.625" style="372" customWidth="1"/>
    <col min="1555" max="1555" width="12.625" style="372" customWidth="1"/>
    <col min="1556" max="1556" width="4.125" style="372" customWidth="1"/>
    <col min="1557" max="1557" width="1.125" style="372" customWidth="1"/>
    <col min="1558" max="1558" width="9" style="372"/>
    <col min="1559" max="1559" width="10.5" style="372" bestFit="1" customWidth="1"/>
    <col min="1560" max="1793" width="9" style="372"/>
    <col min="1794" max="1798" width="5.375" style="372" customWidth="1"/>
    <col min="1799" max="1799" width="12.875" style="372" customWidth="1"/>
    <col min="1800" max="1800" width="6.375" style="372" customWidth="1"/>
    <col min="1801" max="1801" width="4.875" style="372" customWidth="1"/>
    <col min="1802" max="1802" width="8.5" style="372" customWidth="1"/>
    <col min="1803" max="1806" width="12.625" style="372" customWidth="1"/>
    <col min="1807" max="1807" width="6.5" style="372" customWidth="1"/>
    <col min="1808" max="1808" width="12.625" style="372" customWidth="1"/>
    <col min="1809" max="1809" width="6.625" style="372" customWidth="1"/>
    <col min="1810" max="1810" width="5.625" style="372" customWidth="1"/>
    <col min="1811" max="1811" width="12.625" style="372" customWidth="1"/>
    <col min="1812" max="1812" width="4.125" style="372" customWidth="1"/>
    <col min="1813" max="1813" width="1.125" style="372" customWidth="1"/>
    <col min="1814" max="1814" width="9" style="372"/>
    <col min="1815" max="1815" width="10.5" style="372" bestFit="1" customWidth="1"/>
    <col min="1816" max="2049" width="9" style="372"/>
    <col min="2050" max="2054" width="5.375" style="372" customWidth="1"/>
    <col min="2055" max="2055" width="12.875" style="372" customWidth="1"/>
    <col min="2056" max="2056" width="6.375" style="372" customWidth="1"/>
    <col min="2057" max="2057" width="4.875" style="372" customWidth="1"/>
    <col min="2058" max="2058" width="8.5" style="372" customWidth="1"/>
    <col min="2059" max="2062" width="12.625" style="372" customWidth="1"/>
    <col min="2063" max="2063" width="6.5" style="372" customWidth="1"/>
    <col min="2064" max="2064" width="12.625" style="372" customWidth="1"/>
    <col min="2065" max="2065" width="6.625" style="372" customWidth="1"/>
    <col min="2066" max="2066" width="5.625" style="372" customWidth="1"/>
    <col min="2067" max="2067" width="12.625" style="372" customWidth="1"/>
    <col min="2068" max="2068" width="4.125" style="372" customWidth="1"/>
    <col min="2069" max="2069" width="1.125" style="372" customWidth="1"/>
    <col min="2070" max="2070" width="9" style="372"/>
    <col min="2071" max="2071" width="10.5" style="372" bestFit="1" customWidth="1"/>
    <col min="2072" max="2305" width="9" style="372"/>
    <col min="2306" max="2310" width="5.375" style="372" customWidth="1"/>
    <col min="2311" max="2311" width="12.875" style="372" customWidth="1"/>
    <col min="2312" max="2312" width="6.375" style="372" customWidth="1"/>
    <col min="2313" max="2313" width="4.875" style="372" customWidth="1"/>
    <col min="2314" max="2314" width="8.5" style="372" customWidth="1"/>
    <col min="2315" max="2318" width="12.625" style="372" customWidth="1"/>
    <col min="2319" max="2319" width="6.5" style="372" customWidth="1"/>
    <col min="2320" max="2320" width="12.625" style="372" customWidth="1"/>
    <col min="2321" max="2321" width="6.625" style="372" customWidth="1"/>
    <col min="2322" max="2322" width="5.625" style="372" customWidth="1"/>
    <col min="2323" max="2323" width="12.625" style="372" customWidth="1"/>
    <col min="2324" max="2324" width="4.125" style="372" customWidth="1"/>
    <col min="2325" max="2325" width="1.125" style="372" customWidth="1"/>
    <col min="2326" max="2326" width="9" style="372"/>
    <col min="2327" max="2327" width="10.5" style="372" bestFit="1" customWidth="1"/>
    <col min="2328" max="2561" width="9" style="372"/>
    <col min="2562" max="2566" width="5.375" style="372" customWidth="1"/>
    <col min="2567" max="2567" width="12.875" style="372" customWidth="1"/>
    <col min="2568" max="2568" width="6.375" style="372" customWidth="1"/>
    <col min="2569" max="2569" width="4.875" style="372" customWidth="1"/>
    <col min="2570" max="2570" width="8.5" style="372" customWidth="1"/>
    <col min="2571" max="2574" width="12.625" style="372" customWidth="1"/>
    <col min="2575" max="2575" width="6.5" style="372" customWidth="1"/>
    <col min="2576" max="2576" width="12.625" style="372" customWidth="1"/>
    <col min="2577" max="2577" width="6.625" style="372" customWidth="1"/>
    <col min="2578" max="2578" width="5.625" style="372" customWidth="1"/>
    <col min="2579" max="2579" width="12.625" style="372" customWidth="1"/>
    <col min="2580" max="2580" width="4.125" style="372" customWidth="1"/>
    <col min="2581" max="2581" width="1.125" style="372" customWidth="1"/>
    <col min="2582" max="2582" width="9" style="372"/>
    <col min="2583" max="2583" width="10.5" style="372" bestFit="1" customWidth="1"/>
    <col min="2584" max="2817" width="9" style="372"/>
    <col min="2818" max="2822" width="5.375" style="372" customWidth="1"/>
    <col min="2823" max="2823" width="12.875" style="372" customWidth="1"/>
    <col min="2824" max="2824" width="6.375" style="372" customWidth="1"/>
    <col min="2825" max="2825" width="4.875" style="372" customWidth="1"/>
    <col min="2826" max="2826" width="8.5" style="372" customWidth="1"/>
    <col min="2827" max="2830" width="12.625" style="372" customWidth="1"/>
    <col min="2831" max="2831" width="6.5" style="372" customWidth="1"/>
    <col min="2832" max="2832" width="12.625" style="372" customWidth="1"/>
    <col min="2833" max="2833" width="6.625" style="372" customWidth="1"/>
    <col min="2834" max="2834" width="5.625" style="372" customWidth="1"/>
    <col min="2835" max="2835" width="12.625" style="372" customWidth="1"/>
    <col min="2836" max="2836" width="4.125" style="372" customWidth="1"/>
    <col min="2837" max="2837" width="1.125" style="372" customWidth="1"/>
    <col min="2838" max="2838" width="9" style="372"/>
    <col min="2839" max="2839" width="10.5" style="372" bestFit="1" customWidth="1"/>
    <col min="2840" max="3073" width="9" style="372"/>
    <col min="3074" max="3078" width="5.375" style="372" customWidth="1"/>
    <col min="3079" max="3079" width="12.875" style="372" customWidth="1"/>
    <col min="3080" max="3080" width="6.375" style="372" customWidth="1"/>
    <col min="3081" max="3081" width="4.875" style="372" customWidth="1"/>
    <col min="3082" max="3082" width="8.5" style="372" customWidth="1"/>
    <col min="3083" max="3086" width="12.625" style="372" customWidth="1"/>
    <col min="3087" max="3087" width="6.5" style="372" customWidth="1"/>
    <col min="3088" max="3088" width="12.625" style="372" customWidth="1"/>
    <col min="3089" max="3089" width="6.625" style="372" customWidth="1"/>
    <col min="3090" max="3090" width="5.625" style="372" customWidth="1"/>
    <col min="3091" max="3091" width="12.625" style="372" customWidth="1"/>
    <col min="3092" max="3092" width="4.125" style="372" customWidth="1"/>
    <col min="3093" max="3093" width="1.125" style="372" customWidth="1"/>
    <col min="3094" max="3094" width="9" style="372"/>
    <col min="3095" max="3095" width="10.5" style="372" bestFit="1" customWidth="1"/>
    <col min="3096" max="3329" width="9" style="372"/>
    <col min="3330" max="3334" width="5.375" style="372" customWidth="1"/>
    <col min="3335" max="3335" width="12.875" style="372" customWidth="1"/>
    <col min="3336" max="3336" width="6.375" style="372" customWidth="1"/>
    <col min="3337" max="3337" width="4.875" style="372" customWidth="1"/>
    <col min="3338" max="3338" width="8.5" style="372" customWidth="1"/>
    <col min="3339" max="3342" width="12.625" style="372" customWidth="1"/>
    <col min="3343" max="3343" width="6.5" style="372" customWidth="1"/>
    <col min="3344" max="3344" width="12.625" style="372" customWidth="1"/>
    <col min="3345" max="3345" width="6.625" style="372" customWidth="1"/>
    <col min="3346" max="3346" width="5.625" style="372" customWidth="1"/>
    <col min="3347" max="3347" width="12.625" style="372" customWidth="1"/>
    <col min="3348" max="3348" width="4.125" style="372" customWidth="1"/>
    <col min="3349" max="3349" width="1.125" style="372" customWidth="1"/>
    <col min="3350" max="3350" width="9" style="372"/>
    <col min="3351" max="3351" width="10.5" style="372" bestFit="1" customWidth="1"/>
    <col min="3352" max="3585" width="9" style="372"/>
    <col min="3586" max="3590" width="5.375" style="372" customWidth="1"/>
    <col min="3591" max="3591" width="12.875" style="372" customWidth="1"/>
    <col min="3592" max="3592" width="6.375" style="372" customWidth="1"/>
    <col min="3593" max="3593" width="4.875" style="372" customWidth="1"/>
    <col min="3594" max="3594" width="8.5" style="372" customWidth="1"/>
    <col min="3595" max="3598" width="12.625" style="372" customWidth="1"/>
    <col min="3599" max="3599" width="6.5" style="372" customWidth="1"/>
    <col min="3600" max="3600" width="12.625" style="372" customWidth="1"/>
    <col min="3601" max="3601" width="6.625" style="372" customWidth="1"/>
    <col min="3602" max="3602" width="5.625" style="372" customWidth="1"/>
    <col min="3603" max="3603" width="12.625" style="372" customWidth="1"/>
    <col min="3604" max="3604" width="4.125" style="372" customWidth="1"/>
    <col min="3605" max="3605" width="1.125" style="372" customWidth="1"/>
    <col min="3606" max="3606" width="9" style="372"/>
    <col min="3607" max="3607" width="10.5" style="372" bestFit="1" customWidth="1"/>
    <col min="3608" max="3841" width="9" style="372"/>
    <col min="3842" max="3846" width="5.375" style="372" customWidth="1"/>
    <col min="3847" max="3847" width="12.875" style="372" customWidth="1"/>
    <col min="3848" max="3848" width="6.375" style="372" customWidth="1"/>
    <col min="3849" max="3849" width="4.875" style="372" customWidth="1"/>
    <col min="3850" max="3850" width="8.5" style="372" customWidth="1"/>
    <col min="3851" max="3854" width="12.625" style="372" customWidth="1"/>
    <col min="3855" max="3855" width="6.5" style="372" customWidth="1"/>
    <col min="3856" max="3856" width="12.625" style="372" customWidth="1"/>
    <col min="3857" max="3857" width="6.625" style="372" customWidth="1"/>
    <col min="3858" max="3858" width="5.625" style="372" customWidth="1"/>
    <col min="3859" max="3859" width="12.625" style="372" customWidth="1"/>
    <col min="3860" max="3860" width="4.125" style="372" customWidth="1"/>
    <col min="3861" max="3861" width="1.125" style="372" customWidth="1"/>
    <col min="3862" max="3862" width="9" style="372"/>
    <col min="3863" max="3863" width="10.5" style="372" bestFit="1" customWidth="1"/>
    <col min="3864" max="4097" width="9" style="372"/>
    <col min="4098" max="4102" width="5.375" style="372" customWidth="1"/>
    <col min="4103" max="4103" width="12.875" style="372" customWidth="1"/>
    <col min="4104" max="4104" width="6.375" style="372" customWidth="1"/>
    <col min="4105" max="4105" width="4.875" style="372" customWidth="1"/>
    <col min="4106" max="4106" width="8.5" style="372" customWidth="1"/>
    <col min="4107" max="4110" width="12.625" style="372" customWidth="1"/>
    <col min="4111" max="4111" width="6.5" style="372" customWidth="1"/>
    <col min="4112" max="4112" width="12.625" style="372" customWidth="1"/>
    <col min="4113" max="4113" width="6.625" style="372" customWidth="1"/>
    <col min="4114" max="4114" width="5.625" style="372" customWidth="1"/>
    <col min="4115" max="4115" width="12.625" style="372" customWidth="1"/>
    <col min="4116" max="4116" width="4.125" style="372" customWidth="1"/>
    <col min="4117" max="4117" width="1.125" style="372" customWidth="1"/>
    <col min="4118" max="4118" width="9" style="372"/>
    <col min="4119" max="4119" width="10.5" style="372" bestFit="1" customWidth="1"/>
    <col min="4120" max="4353" width="9" style="372"/>
    <col min="4354" max="4358" width="5.375" style="372" customWidth="1"/>
    <col min="4359" max="4359" width="12.875" style="372" customWidth="1"/>
    <col min="4360" max="4360" width="6.375" style="372" customWidth="1"/>
    <col min="4361" max="4361" width="4.875" style="372" customWidth="1"/>
    <col min="4362" max="4362" width="8.5" style="372" customWidth="1"/>
    <col min="4363" max="4366" width="12.625" style="372" customWidth="1"/>
    <col min="4367" max="4367" width="6.5" style="372" customWidth="1"/>
    <col min="4368" max="4368" width="12.625" style="372" customWidth="1"/>
    <col min="4369" max="4369" width="6.625" style="372" customWidth="1"/>
    <col min="4370" max="4370" width="5.625" style="372" customWidth="1"/>
    <col min="4371" max="4371" width="12.625" style="372" customWidth="1"/>
    <col min="4372" max="4372" width="4.125" style="372" customWidth="1"/>
    <col min="4373" max="4373" width="1.125" style="372" customWidth="1"/>
    <col min="4374" max="4374" width="9" style="372"/>
    <col min="4375" max="4375" width="10.5" style="372" bestFit="1" customWidth="1"/>
    <col min="4376" max="4609" width="9" style="372"/>
    <col min="4610" max="4614" width="5.375" style="372" customWidth="1"/>
    <col min="4615" max="4615" width="12.875" style="372" customWidth="1"/>
    <col min="4616" max="4616" width="6.375" style="372" customWidth="1"/>
    <col min="4617" max="4617" width="4.875" style="372" customWidth="1"/>
    <col min="4618" max="4618" width="8.5" style="372" customWidth="1"/>
    <col min="4619" max="4622" width="12.625" style="372" customWidth="1"/>
    <col min="4623" max="4623" width="6.5" style="372" customWidth="1"/>
    <col min="4624" max="4624" width="12.625" style="372" customWidth="1"/>
    <col min="4625" max="4625" width="6.625" style="372" customWidth="1"/>
    <col min="4626" max="4626" width="5.625" style="372" customWidth="1"/>
    <col min="4627" max="4627" width="12.625" style="372" customWidth="1"/>
    <col min="4628" max="4628" width="4.125" style="372" customWidth="1"/>
    <col min="4629" max="4629" width="1.125" style="372" customWidth="1"/>
    <col min="4630" max="4630" width="9" style="372"/>
    <col min="4631" max="4631" width="10.5" style="372" bestFit="1" customWidth="1"/>
    <col min="4632" max="4865" width="9" style="372"/>
    <col min="4866" max="4870" width="5.375" style="372" customWidth="1"/>
    <col min="4871" max="4871" width="12.875" style="372" customWidth="1"/>
    <col min="4872" max="4872" width="6.375" style="372" customWidth="1"/>
    <col min="4873" max="4873" width="4.875" style="372" customWidth="1"/>
    <col min="4874" max="4874" width="8.5" style="372" customWidth="1"/>
    <col min="4875" max="4878" width="12.625" style="372" customWidth="1"/>
    <col min="4879" max="4879" width="6.5" style="372" customWidth="1"/>
    <col min="4880" max="4880" width="12.625" style="372" customWidth="1"/>
    <col min="4881" max="4881" width="6.625" style="372" customWidth="1"/>
    <col min="4882" max="4882" width="5.625" style="372" customWidth="1"/>
    <col min="4883" max="4883" width="12.625" style="372" customWidth="1"/>
    <col min="4884" max="4884" width="4.125" style="372" customWidth="1"/>
    <col min="4885" max="4885" width="1.125" style="372" customWidth="1"/>
    <col min="4886" max="4886" width="9" style="372"/>
    <col min="4887" max="4887" width="10.5" style="372" bestFit="1" customWidth="1"/>
    <col min="4888" max="5121" width="9" style="372"/>
    <col min="5122" max="5126" width="5.375" style="372" customWidth="1"/>
    <col min="5127" max="5127" width="12.875" style="372" customWidth="1"/>
    <col min="5128" max="5128" width="6.375" style="372" customWidth="1"/>
    <col min="5129" max="5129" width="4.875" style="372" customWidth="1"/>
    <col min="5130" max="5130" width="8.5" style="372" customWidth="1"/>
    <col min="5131" max="5134" width="12.625" style="372" customWidth="1"/>
    <col min="5135" max="5135" width="6.5" style="372" customWidth="1"/>
    <col min="5136" max="5136" width="12.625" style="372" customWidth="1"/>
    <col min="5137" max="5137" width="6.625" style="372" customWidth="1"/>
    <col min="5138" max="5138" width="5.625" style="372" customWidth="1"/>
    <col min="5139" max="5139" width="12.625" style="372" customWidth="1"/>
    <col min="5140" max="5140" width="4.125" style="372" customWidth="1"/>
    <col min="5141" max="5141" width="1.125" style="372" customWidth="1"/>
    <col min="5142" max="5142" width="9" style="372"/>
    <col min="5143" max="5143" width="10.5" style="372" bestFit="1" customWidth="1"/>
    <col min="5144" max="5377" width="9" style="372"/>
    <col min="5378" max="5382" width="5.375" style="372" customWidth="1"/>
    <col min="5383" max="5383" width="12.875" style="372" customWidth="1"/>
    <col min="5384" max="5384" width="6.375" style="372" customWidth="1"/>
    <col min="5385" max="5385" width="4.875" style="372" customWidth="1"/>
    <col min="5386" max="5386" width="8.5" style="372" customWidth="1"/>
    <col min="5387" max="5390" width="12.625" style="372" customWidth="1"/>
    <col min="5391" max="5391" width="6.5" style="372" customWidth="1"/>
    <col min="5392" max="5392" width="12.625" style="372" customWidth="1"/>
    <col min="5393" max="5393" width="6.625" style="372" customWidth="1"/>
    <col min="5394" max="5394" width="5.625" style="372" customWidth="1"/>
    <col min="5395" max="5395" width="12.625" style="372" customWidth="1"/>
    <col min="5396" max="5396" width="4.125" style="372" customWidth="1"/>
    <col min="5397" max="5397" width="1.125" style="372" customWidth="1"/>
    <col min="5398" max="5398" width="9" style="372"/>
    <col min="5399" max="5399" width="10.5" style="372" bestFit="1" customWidth="1"/>
    <col min="5400" max="5633" width="9" style="372"/>
    <col min="5634" max="5638" width="5.375" style="372" customWidth="1"/>
    <col min="5639" max="5639" width="12.875" style="372" customWidth="1"/>
    <col min="5640" max="5640" width="6.375" style="372" customWidth="1"/>
    <col min="5641" max="5641" width="4.875" style="372" customWidth="1"/>
    <col min="5642" max="5642" width="8.5" style="372" customWidth="1"/>
    <col min="5643" max="5646" width="12.625" style="372" customWidth="1"/>
    <col min="5647" max="5647" width="6.5" style="372" customWidth="1"/>
    <col min="5648" max="5648" width="12.625" style="372" customWidth="1"/>
    <col min="5649" max="5649" width="6.625" style="372" customWidth="1"/>
    <col min="5650" max="5650" width="5.625" style="372" customWidth="1"/>
    <col min="5651" max="5651" width="12.625" style="372" customWidth="1"/>
    <col min="5652" max="5652" width="4.125" style="372" customWidth="1"/>
    <col min="5653" max="5653" width="1.125" style="372" customWidth="1"/>
    <col min="5654" max="5654" width="9" style="372"/>
    <col min="5655" max="5655" width="10.5" style="372" bestFit="1" customWidth="1"/>
    <col min="5656" max="5889" width="9" style="372"/>
    <col min="5890" max="5894" width="5.375" style="372" customWidth="1"/>
    <col min="5895" max="5895" width="12.875" style="372" customWidth="1"/>
    <col min="5896" max="5896" width="6.375" style="372" customWidth="1"/>
    <col min="5897" max="5897" width="4.875" style="372" customWidth="1"/>
    <col min="5898" max="5898" width="8.5" style="372" customWidth="1"/>
    <col min="5899" max="5902" width="12.625" style="372" customWidth="1"/>
    <col min="5903" max="5903" width="6.5" style="372" customWidth="1"/>
    <col min="5904" max="5904" width="12.625" style="372" customWidth="1"/>
    <col min="5905" max="5905" width="6.625" style="372" customWidth="1"/>
    <col min="5906" max="5906" width="5.625" style="372" customWidth="1"/>
    <col min="5907" max="5907" width="12.625" style="372" customWidth="1"/>
    <col min="5908" max="5908" width="4.125" style="372" customWidth="1"/>
    <col min="5909" max="5909" width="1.125" style="372" customWidth="1"/>
    <col min="5910" max="5910" width="9" style="372"/>
    <col min="5911" max="5911" width="10.5" style="372" bestFit="1" customWidth="1"/>
    <col min="5912" max="6145" width="9" style="372"/>
    <col min="6146" max="6150" width="5.375" style="372" customWidth="1"/>
    <col min="6151" max="6151" width="12.875" style="372" customWidth="1"/>
    <col min="6152" max="6152" width="6.375" style="372" customWidth="1"/>
    <col min="6153" max="6153" width="4.875" style="372" customWidth="1"/>
    <col min="6154" max="6154" width="8.5" style="372" customWidth="1"/>
    <col min="6155" max="6158" width="12.625" style="372" customWidth="1"/>
    <col min="6159" max="6159" width="6.5" style="372" customWidth="1"/>
    <col min="6160" max="6160" width="12.625" style="372" customWidth="1"/>
    <col min="6161" max="6161" width="6.625" style="372" customWidth="1"/>
    <col min="6162" max="6162" width="5.625" style="372" customWidth="1"/>
    <col min="6163" max="6163" width="12.625" style="372" customWidth="1"/>
    <col min="6164" max="6164" width="4.125" style="372" customWidth="1"/>
    <col min="6165" max="6165" width="1.125" style="372" customWidth="1"/>
    <col min="6166" max="6166" width="9" style="372"/>
    <col min="6167" max="6167" width="10.5" style="372" bestFit="1" customWidth="1"/>
    <col min="6168" max="6401" width="9" style="372"/>
    <col min="6402" max="6406" width="5.375" style="372" customWidth="1"/>
    <col min="6407" max="6407" width="12.875" style="372" customWidth="1"/>
    <col min="6408" max="6408" width="6.375" style="372" customWidth="1"/>
    <col min="6409" max="6409" width="4.875" style="372" customWidth="1"/>
    <col min="6410" max="6410" width="8.5" style="372" customWidth="1"/>
    <col min="6411" max="6414" width="12.625" style="372" customWidth="1"/>
    <col min="6415" max="6415" width="6.5" style="372" customWidth="1"/>
    <col min="6416" max="6416" width="12.625" style="372" customWidth="1"/>
    <col min="6417" max="6417" width="6.625" style="372" customWidth="1"/>
    <col min="6418" max="6418" width="5.625" style="372" customWidth="1"/>
    <col min="6419" max="6419" width="12.625" style="372" customWidth="1"/>
    <col min="6420" max="6420" width="4.125" style="372" customWidth="1"/>
    <col min="6421" max="6421" width="1.125" style="372" customWidth="1"/>
    <col min="6422" max="6422" width="9" style="372"/>
    <col min="6423" max="6423" width="10.5" style="372" bestFit="1" customWidth="1"/>
    <col min="6424" max="6657" width="9" style="372"/>
    <col min="6658" max="6662" width="5.375" style="372" customWidth="1"/>
    <col min="6663" max="6663" width="12.875" style="372" customWidth="1"/>
    <col min="6664" max="6664" width="6.375" style="372" customWidth="1"/>
    <col min="6665" max="6665" width="4.875" style="372" customWidth="1"/>
    <col min="6666" max="6666" width="8.5" style="372" customWidth="1"/>
    <col min="6667" max="6670" width="12.625" style="372" customWidth="1"/>
    <col min="6671" max="6671" width="6.5" style="372" customWidth="1"/>
    <col min="6672" max="6672" width="12.625" style="372" customWidth="1"/>
    <col min="6673" max="6673" width="6.625" style="372" customWidth="1"/>
    <col min="6674" max="6674" width="5.625" style="372" customWidth="1"/>
    <col min="6675" max="6675" width="12.625" style="372" customWidth="1"/>
    <col min="6676" max="6676" width="4.125" style="372" customWidth="1"/>
    <col min="6677" max="6677" width="1.125" style="372" customWidth="1"/>
    <col min="6678" max="6678" width="9" style="372"/>
    <col min="6679" max="6679" width="10.5" style="372" bestFit="1" customWidth="1"/>
    <col min="6680" max="6913" width="9" style="372"/>
    <col min="6914" max="6918" width="5.375" style="372" customWidth="1"/>
    <col min="6919" max="6919" width="12.875" style="372" customWidth="1"/>
    <col min="6920" max="6920" width="6.375" style="372" customWidth="1"/>
    <col min="6921" max="6921" width="4.875" style="372" customWidth="1"/>
    <col min="6922" max="6922" width="8.5" style="372" customWidth="1"/>
    <col min="6923" max="6926" width="12.625" style="372" customWidth="1"/>
    <col min="6927" max="6927" width="6.5" style="372" customWidth="1"/>
    <col min="6928" max="6928" width="12.625" style="372" customWidth="1"/>
    <col min="6929" max="6929" width="6.625" style="372" customWidth="1"/>
    <col min="6930" max="6930" width="5.625" style="372" customWidth="1"/>
    <col min="6931" max="6931" width="12.625" style="372" customWidth="1"/>
    <col min="6932" max="6932" width="4.125" style="372" customWidth="1"/>
    <col min="6933" max="6933" width="1.125" style="372" customWidth="1"/>
    <col min="6934" max="6934" width="9" style="372"/>
    <col min="6935" max="6935" width="10.5" style="372" bestFit="1" customWidth="1"/>
    <col min="6936" max="7169" width="9" style="372"/>
    <col min="7170" max="7174" width="5.375" style="372" customWidth="1"/>
    <col min="7175" max="7175" width="12.875" style="372" customWidth="1"/>
    <col min="7176" max="7176" width="6.375" style="372" customWidth="1"/>
    <col min="7177" max="7177" width="4.875" style="372" customWidth="1"/>
    <col min="7178" max="7178" width="8.5" style="372" customWidth="1"/>
    <col min="7179" max="7182" width="12.625" style="372" customWidth="1"/>
    <col min="7183" max="7183" width="6.5" style="372" customWidth="1"/>
    <col min="7184" max="7184" width="12.625" style="372" customWidth="1"/>
    <col min="7185" max="7185" width="6.625" style="372" customWidth="1"/>
    <col min="7186" max="7186" width="5.625" style="372" customWidth="1"/>
    <col min="7187" max="7187" width="12.625" style="372" customWidth="1"/>
    <col min="7188" max="7188" width="4.125" style="372" customWidth="1"/>
    <col min="7189" max="7189" width="1.125" style="372" customWidth="1"/>
    <col min="7190" max="7190" width="9" style="372"/>
    <col min="7191" max="7191" width="10.5" style="372" bestFit="1" customWidth="1"/>
    <col min="7192" max="7425" width="9" style="372"/>
    <col min="7426" max="7430" width="5.375" style="372" customWidth="1"/>
    <col min="7431" max="7431" width="12.875" style="372" customWidth="1"/>
    <col min="7432" max="7432" width="6.375" style="372" customWidth="1"/>
    <col min="7433" max="7433" width="4.875" style="372" customWidth="1"/>
    <col min="7434" max="7434" width="8.5" style="372" customWidth="1"/>
    <col min="7435" max="7438" width="12.625" style="372" customWidth="1"/>
    <col min="7439" max="7439" width="6.5" style="372" customWidth="1"/>
    <col min="7440" max="7440" width="12.625" style="372" customWidth="1"/>
    <col min="7441" max="7441" width="6.625" style="372" customWidth="1"/>
    <col min="7442" max="7442" width="5.625" style="372" customWidth="1"/>
    <col min="7443" max="7443" width="12.625" style="372" customWidth="1"/>
    <col min="7444" max="7444" width="4.125" style="372" customWidth="1"/>
    <col min="7445" max="7445" width="1.125" style="372" customWidth="1"/>
    <col min="7446" max="7446" width="9" style="372"/>
    <col min="7447" max="7447" width="10.5" style="372" bestFit="1" customWidth="1"/>
    <col min="7448" max="7681" width="9" style="372"/>
    <col min="7682" max="7686" width="5.375" style="372" customWidth="1"/>
    <col min="7687" max="7687" width="12.875" style="372" customWidth="1"/>
    <col min="7688" max="7688" width="6.375" style="372" customWidth="1"/>
    <col min="7689" max="7689" width="4.875" style="372" customWidth="1"/>
    <col min="7690" max="7690" width="8.5" style="372" customWidth="1"/>
    <col min="7691" max="7694" width="12.625" style="372" customWidth="1"/>
    <col min="7695" max="7695" width="6.5" style="372" customWidth="1"/>
    <col min="7696" max="7696" width="12.625" style="372" customWidth="1"/>
    <col min="7697" max="7697" width="6.625" style="372" customWidth="1"/>
    <col min="7698" max="7698" width="5.625" style="372" customWidth="1"/>
    <col min="7699" max="7699" width="12.625" style="372" customWidth="1"/>
    <col min="7700" max="7700" width="4.125" style="372" customWidth="1"/>
    <col min="7701" max="7701" width="1.125" style="372" customWidth="1"/>
    <col min="7702" max="7702" width="9" style="372"/>
    <col min="7703" max="7703" width="10.5" style="372" bestFit="1" customWidth="1"/>
    <col min="7704" max="7937" width="9" style="372"/>
    <col min="7938" max="7942" width="5.375" style="372" customWidth="1"/>
    <col min="7943" max="7943" width="12.875" style="372" customWidth="1"/>
    <col min="7944" max="7944" width="6.375" style="372" customWidth="1"/>
    <col min="7945" max="7945" width="4.875" style="372" customWidth="1"/>
    <col min="7946" max="7946" width="8.5" style="372" customWidth="1"/>
    <col min="7947" max="7950" width="12.625" style="372" customWidth="1"/>
    <col min="7951" max="7951" width="6.5" style="372" customWidth="1"/>
    <col min="7952" max="7952" width="12.625" style="372" customWidth="1"/>
    <col min="7953" max="7953" width="6.625" style="372" customWidth="1"/>
    <col min="7954" max="7954" width="5.625" style="372" customWidth="1"/>
    <col min="7955" max="7955" width="12.625" style="372" customWidth="1"/>
    <col min="7956" max="7956" width="4.125" style="372" customWidth="1"/>
    <col min="7957" max="7957" width="1.125" style="372" customWidth="1"/>
    <col min="7958" max="7958" width="9" style="372"/>
    <col min="7959" max="7959" width="10.5" style="372" bestFit="1" customWidth="1"/>
    <col min="7960" max="8193" width="9" style="372"/>
    <col min="8194" max="8198" width="5.375" style="372" customWidth="1"/>
    <col min="8199" max="8199" width="12.875" style="372" customWidth="1"/>
    <col min="8200" max="8200" width="6.375" style="372" customWidth="1"/>
    <col min="8201" max="8201" width="4.875" style="372" customWidth="1"/>
    <col min="8202" max="8202" width="8.5" style="372" customWidth="1"/>
    <col min="8203" max="8206" width="12.625" style="372" customWidth="1"/>
    <col min="8207" max="8207" width="6.5" style="372" customWidth="1"/>
    <col min="8208" max="8208" width="12.625" style="372" customWidth="1"/>
    <col min="8209" max="8209" width="6.625" style="372" customWidth="1"/>
    <col min="8210" max="8210" width="5.625" style="372" customWidth="1"/>
    <col min="8211" max="8211" width="12.625" style="372" customWidth="1"/>
    <col min="8212" max="8212" width="4.125" style="372" customWidth="1"/>
    <col min="8213" max="8213" width="1.125" style="372" customWidth="1"/>
    <col min="8214" max="8214" width="9" style="372"/>
    <col min="8215" max="8215" width="10.5" style="372" bestFit="1" customWidth="1"/>
    <col min="8216" max="8449" width="9" style="372"/>
    <col min="8450" max="8454" width="5.375" style="372" customWidth="1"/>
    <col min="8455" max="8455" width="12.875" style="372" customWidth="1"/>
    <col min="8456" max="8456" width="6.375" style="372" customWidth="1"/>
    <col min="8457" max="8457" width="4.875" style="372" customWidth="1"/>
    <col min="8458" max="8458" width="8.5" style="372" customWidth="1"/>
    <col min="8459" max="8462" width="12.625" style="372" customWidth="1"/>
    <col min="8463" max="8463" width="6.5" style="372" customWidth="1"/>
    <col min="8464" max="8464" width="12.625" style="372" customWidth="1"/>
    <col min="8465" max="8465" width="6.625" style="372" customWidth="1"/>
    <col min="8466" max="8466" width="5.625" style="372" customWidth="1"/>
    <col min="8467" max="8467" width="12.625" style="372" customWidth="1"/>
    <col min="8468" max="8468" width="4.125" style="372" customWidth="1"/>
    <col min="8469" max="8469" width="1.125" style="372" customWidth="1"/>
    <col min="8470" max="8470" width="9" style="372"/>
    <col min="8471" max="8471" width="10.5" style="372" bestFit="1" customWidth="1"/>
    <col min="8472" max="8705" width="9" style="372"/>
    <col min="8706" max="8710" width="5.375" style="372" customWidth="1"/>
    <col min="8711" max="8711" width="12.875" style="372" customWidth="1"/>
    <col min="8712" max="8712" width="6.375" style="372" customWidth="1"/>
    <col min="8713" max="8713" width="4.875" style="372" customWidth="1"/>
    <col min="8714" max="8714" width="8.5" style="372" customWidth="1"/>
    <col min="8715" max="8718" width="12.625" style="372" customWidth="1"/>
    <col min="8719" max="8719" width="6.5" style="372" customWidth="1"/>
    <col min="8720" max="8720" width="12.625" style="372" customWidth="1"/>
    <col min="8721" max="8721" width="6.625" style="372" customWidth="1"/>
    <col min="8722" max="8722" width="5.625" style="372" customWidth="1"/>
    <col min="8723" max="8723" width="12.625" style="372" customWidth="1"/>
    <col min="8724" max="8724" width="4.125" style="372" customWidth="1"/>
    <col min="8725" max="8725" width="1.125" style="372" customWidth="1"/>
    <col min="8726" max="8726" width="9" style="372"/>
    <col min="8727" max="8727" width="10.5" style="372" bestFit="1" customWidth="1"/>
    <col min="8728" max="8961" width="9" style="372"/>
    <col min="8962" max="8966" width="5.375" style="372" customWidth="1"/>
    <col min="8967" max="8967" width="12.875" style="372" customWidth="1"/>
    <col min="8968" max="8968" width="6.375" style="372" customWidth="1"/>
    <col min="8969" max="8969" width="4.875" style="372" customWidth="1"/>
    <col min="8970" max="8970" width="8.5" style="372" customWidth="1"/>
    <col min="8971" max="8974" width="12.625" style="372" customWidth="1"/>
    <col min="8975" max="8975" width="6.5" style="372" customWidth="1"/>
    <col min="8976" max="8976" width="12.625" style="372" customWidth="1"/>
    <col min="8977" max="8977" width="6.625" style="372" customWidth="1"/>
    <col min="8978" max="8978" width="5.625" style="372" customWidth="1"/>
    <col min="8979" max="8979" width="12.625" style="372" customWidth="1"/>
    <col min="8980" max="8980" width="4.125" style="372" customWidth="1"/>
    <col min="8981" max="8981" width="1.125" style="372" customWidth="1"/>
    <col min="8982" max="8982" width="9" style="372"/>
    <col min="8983" max="8983" width="10.5" style="372" bestFit="1" customWidth="1"/>
    <col min="8984" max="9217" width="9" style="372"/>
    <col min="9218" max="9222" width="5.375" style="372" customWidth="1"/>
    <col min="9223" max="9223" width="12.875" style="372" customWidth="1"/>
    <col min="9224" max="9224" width="6.375" style="372" customWidth="1"/>
    <col min="9225" max="9225" width="4.875" style="372" customWidth="1"/>
    <col min="9226" max="9226" width="8.5" style="372" customWidth="1"/>
    <col min="9227" max="9230" width="12.625" style="372" customWidth="1"/>
    <col min="9231" max="9231" width="6.5" style="372" customWidth="1"/>
    <col min="9232" max="9232" width="12.625" style="372" customWidth="1"/>
    <col min="9233" max="9233" width="6.625" style="372" customWidth="1"/>
    <col min="9234" max="9234" width="5.625" style="372" customWidth="1"/>
    <col min="9235" max="9235" width="12.625" style="372" customWidth="1"/>
    <col min="9236" max="9236" width="4.125" style="372" customWidth="1"/>
    <col min="9237" max="9237" width="1.125" style="372" customWidth="1"/>
    <col min="9238" max="9238" width="9" style="372"/>
    <col min="9239" max="9239" width="10.5" style="372" bestFit="1" customWidth="1"/>
    <col min="9240" max="9473" width="9" style="372"/>
    <col min="9474" max="9478" width="5.375" style="372" customWidth="1"/>
    <col min="9479" max="9479" width="12.875" style="372" customWidth="1"/>
    <col min="9480" max="9480" width="6.375" style="372" customWidth="1"/>
    <col min="9481" max="9481" width="4.875" style="372" customWidth="1"/>
    <col min="9482" max="9482" width="8.5" style="372" customWidth="1"/>
    <col min="9483" max="9486" width="12.625" style="372" customWidth="1"/>
    <col min="9487" max="9487" width="6.5" style="372" customWidth="1"/>
    <col min="9488" max="9488" width="12.625" style="372" customWidth="1"/>
    <col min="9489" max="9489" width="6.625" style="372" customWidth="1"/>
    <col min="9490" max="9490" width="5.625" style="372" customWidth="1"/>
    <col min="9491" max="9491" width="12.625" style="372" customWidth="1"/>
    <col min="9492" max="9492" width="4.125" style="372" customWidth="1"/>
    <col min="9493" max="9493" width="1.125" style="372" customWidth="1"/>
    <col min="9494" max="9494" width="9" style="372"/>
    <col min="9495" max="9495" width="10.5" style="372" bestFit="1" customWidth="1"/>
    <col min="9496" max="9729" width="9" style="372"/>
    <col min="9730" max="9734" width="5.375" style="372" customWidth="1"/>
    <col min="9735" max="9735" width="12.875" style="372" customWidth="1"/>
    <col min="9736" max="9736" width="6.375" style="372" customWidth="1"/>
    <col min="9737" max="9737" width="4.875" style="372" customWidth="1"/>
    <col min="9738" max="9738" width="8.5" style="372" customWidth="1"/>
    <col min="9739" max="9742" width="12.625" style="372" customWidth="1"/>
    <col min="9743" max="9743" width="6.5" style="372" customWidth="1"/>
    <col min="9744" max="9744" width="12.625" style="372" customWidth="1"/>
    <col min="9745" max="9745" width="6.625" style="372" customWidth="1"/>
    <col min="9746" max="9746" width="5.625" style="372" customWidth="1"/>
    <col min="9747" max="9747" width="12.625" style="372" customWidth="1"/>
    <col min="9748" max="9748" width="4.125" style="372" customWidth="1"/>
    <col min="9749" max="9749" width="1.125" style="372" customWidth="1"/>
    <col min="9750" max="9750" width="9" style="372"/>
    <col min="9751" max="9751" width="10.5" style="372" bestFit="1" customWidth="1"/>
    <col min="9752" max="9985" width="9" style="372"/>
    <col min="9986" max="9990" width="5.375" style="372" customWidth="1"/>
    <col min="9991" max="9991" width="12.875" style="372" customWidth="1"/>
    <col min="9992" max="9992" width="6.375" style="372" customWidth="1"/>
    <col min="9993" max="9993" width="4.875" style="372" customWidth="1"/>
    <col min="9994" max="9994" width="8.5" style="372" customWidth="1"/>
    <col min="9995" max="9998" width="12.625" style="372" customWidth="1"/>
    <col min="9999" max="9999" width="6.5" style="372" customWidth="1"/>
    <col min="10000" max="10000" width="12.625" style="372" customWidth="1"/>
    <col min="10001" max="10001" width="6.625" style="372" customWidth="1"/>
    <col min="10002" max="10002" width="5.625" style="372" customWidth="1"/>
    <col min="10003" max="10003" width="12.625" style="372" customWidth="1"/>
    <col min="10004" max="10004" width="4.125" style="372" customWidth="1"/>
    <col min="10005" max="10005" width="1.125" style="372" customWidth="1"/>
    <col min="10006" max="10006" width="9" style="372"/>
    <col min="10007" max="10007" width="10.5" style="372" bestFit="1" customWidth="1"/>
    <col min="10008" max="10241" width="9" style="372"/>
    <col min="10242" max="10246" width="5.375" style="372" customWidth="1"/>
    <col min="10247" max="10247" width="12.875" style="372" customWidth="1"/>
    <col min="10248" max="10248" width="6.375" style="372" customWidth="1"/>
    <col min="10249" max="10249" width="4.875" style="372" customWidth="1"/>
    <col min="10250" max="10250" width="8.5" style="372" customWidth="1"/>
    <col min="10251" max="10254" width="12.625" style="372" customWidth="1"/>
    <col min="10255" max="10255" width="6.5" style="372" customWidth="1"/>
    <col min="10256" max="10256" width="12.625" style="372" customWidth="1"/>
    <col min="10257" max="10257" width="6.625" style="372" customWidth="1"/>
    <col min="10258" max="10258" width="5.625" style="372" customWidth="1"/>
    <col min="10259" max="10259" width="12.625" style="372" customWidth="1"/>
    <col min="10260" max="10260" width="4.125" style="372" customWidth="1"/>
    <col min="10261" max="10261" width="1.125" style="372" customWidth="1"/>
    <col min="10262" max="10262" width="9" style="372"/>
    <col min="10263" max="10263" width="10.5" style="372" bestFit="1" customWidth="1"/>
    <col min="10264" max="10497" width="9" style="372"/>
    <col min="10498" max="10502" width="5.375" style="372" customWidth="1"/>
    <col min="10503" max="10503" width="12.875" style="372" customWidth="1"/>
    <col min="10504" max="10504" width="6.375" style="372" customWidth="1"/>
    <col min="10505" max="10505" width="4.875" style="372" customWidth="1"/>
    <col min="10506" max="10506" width="8.5" style="372" customWidth="1"/>
    <col min="10507" max="10510" width="12.625" style="372" customWidth="1"/>
    <col min="10511" max="10511" width="6.5" style="372" customWidth="1"/>
    <col min="10512" max="10512" width="12.625" style="372" customWidth="1"/>
    <col min="10513" max="10513" width="6.625" style="372" customWidth="1"/>
    <col min="10514" max="10514" width="5.625" style="372" customWidth="1"/>
    <col min="10515" max="10515" width="12.625" style="372" customWidth="1"/>
    <col min="10516" max="10516" width="4.125" style="372" customWidth="1"/>
    <col min="10517" max="10517" width="1.125" style="372" customWidth="1"/>
    <col min="10518" max="10518" width="9" style="372"/>
    <col min="10519" max="10519" width="10.5" style="372" bestFit="1" customWidth="1"/>
    <col min="10520" max="10753" width="9" style="372"/>
    <col min="10754" max="10758" width="5.375" style="372" customWidth="1"/>
    <col min="10759" max="10759" width="12.875" style="372" customWidth="1"/>
    <col min="10760" max="10760" width="6.375" style="372" customWidth="1"/>
    <col min="10761" max="10761" width="4.875" style="372" customWidth="1"/>
    <col min="10762" max="10762" width="8.5" style="372" customWidth="1"/>
    <col min="10763" max="10766" width="12.625" style="372" customWidth="1"/>
    <col min="10767" max="10767" width="6.5" style="372" customWidth="1"/>
    <col min="10768" max="10768" width="12.625" style="372" customWidth="1"/>
    <col min="10769" max="10769" width="6.625" style="372" customWidth="1"/>
    <col min="10770" max="10770" width="5.625" style="372" customWidth="1"/>
    <col min="10771" max="10771" width="12.625" style="372" customWidth="1"/>
    <col min="10772" max="10772" width="4.125" style="372" customWidth="1"/>
    <col min="10773" max="10773" width="1.125" style="372" customWidth="1"/>
    <col min="10774" max="10774" width="9" style="372"/>
    <col min="10775" max="10775" width="10.5" style="372" bestFit="1" customWidth="1"/>
    <col min="10776" max="11009" width="9" style="372"/>
    <col min="11010" max="11014" width="5.375" style="372" customWidth="1"/>
    <col min="11015" max="11015" width="12.875" style="372" customWidth="1"/>
    <col min="11016" max="11016" width="6.375" style="372" customWidth="1"/>
    <col min="11017" max="11017" width="4.875" style="372" customWidth="1"/>
    <col min="11018" max="11018" width="8.5" style="372" customWidth="1"/>
    <col min="11019" max="11022" width="12.625" style="372" customWidth="1"/>
    <col min="11023" max="11023" width="6.5" style="372" customWidth="1"/>
    <col min="11024" max="11024" width="12.625" style="372" customWidth="1"/>
    <col min="11025" max="11025" width="6.625" style="372" customWidth="1"/>
    <col min="11026" max="11026" width="5.625" style="372" customWidth="1"/>
    <col min="11027" max="11027" width="12.625" style="372" customWidth="1"/>
    <col min="11028" max="11028" width="4.125" style="372" customWidth="1"/>
    <col min="11029" max="11029" width="1.125" style="372" customWidth="1"/>
    <col min="11030" max="11030" width="9" style="372"/>
    <col min="11031" max="11031" width="10.5" style="372" bestFit="1" customWidth="1"/>
    <col min="11032" max="11265" width="9" style="372"/>
    <col min="11266" max="11270" width="5.375" style="372" customWidth="1"/>
    <col min="11271" max="11271" width="12.875" style="372" customWidth="1"/>
    <col min="11272" max="11272" width="6.375" style="372" customWidth="1"/>
    <col min="11273" max="11273" width="4.875" style="372" customWidth="1"/>
    <col min="11274" max="11274" width="8.5" style="372" customWidth="1"/>
    <col min="11275" max="11278" width="12.625" style="372" customWidth="1"/>
    <col min="11279" max="11279" width="6.5" style="372" customWidth="1"/>
    <col min="11280" max="11280" width="12.625" style="372" customWidth="1"/>
    <col min="11281" max="11281" width="6.625" style="372" customWidth="1"/>
    <col min="11282" max="11282" width="5.625" style="372" customWidth="1"/>
    <col min="11283" max="11283" width="12.625" style="372" customWidth="1"/>
    <col min="11284" max="11284" width="4.125" style="372" customWidth="1"/>
    <col min="11285" max="11285" width="1.125" style="372" customWidth="1"/>
    <col min="11286" max="11286" width="9" style="372"/>
    <col min="11287" max="11287" width="10.5" style="372" bestFit="1" customWidth="1"/>
    <col min="11288" max="11521" width="9" style="372"/>
    <col min="11522" max="11526" width="5.375" style="372" customWidth="1"/>
    <col min="11527" max="11527" width="12.875" style="372" customWidth="1"/>
    <col min="11528" max="11528" width="6.375" style="372" customWidth="1"/>
    <col min="11529" max="11529" width="4.875" style="372" customWidth="1"/>
    <col min="11530" max="11530" width="8.5" style="372" customWidth="1"/>
    <col min="11531" max="11534" width="12.625" style="372" customWidth="1"/>
    <col min="11535" max="11535" width="6.5" style="372" customWidth="1"/>
    <col min="11536" max="11536" width="12.625" style="372" customWidth="1"/>
    <col min="11537" max="11537" width="6.625" style="372" customWidth="1"/>
    <col min="11538" max="11538" width="5.625" style="372" customWidth="1"/>
    <col min="11539" max="11539" width="12.625" style="372" customWidth="1"/>
    <col min="11540" max="11540" width="4.125" style="372" customWidth="1"/>
    <col min="11541" max="11541" width="1.125" style="372" customWidth="1"/>
    <col min="11542" max="11542" width="9" style="372"/>
    <col min="11543" max="11543" width="10.5" style="372" bestFit="1" customWidth="1"/>
    <col min="11544" max="11777" width="9" style="372"/>
    <col min="11778" max="11782" width="5.375" style="372" customWidth="1"/>
    <col min="11783" max="11783" width="12.875" style="372" customWidth="1"/>
    <col min="11784" max="11784" width="6.375" style="372" customWidth="1"/>
    <col min="11785" max="11785" width="4.875" style="372" customWidth="1"/>
    <col min="11786" max="11786" width="8.5" style="372" customWidth="1"/>
    <col min="11787" max="11790" width="12.625" style="372" customWidth="1"/>
    <col min="11791" max="11791" width="6.5" style="372" customWidth="1"/>
    <col min="11792" max="11792" width="12.625" style="372" customWidth="1"/>
    <col min="11793" max="11793" width="6.625" style="372" customWidth="1"/>
    <col min="11794" max="11794" width="5.625" style="372" customWidth="1"/>
    <col min="11795" max="11795" width="12.625" style="372" customWidth="1"/>
    <col min="11796" max="11796" width="4.125" style="372" customWidth="1"/>
    <col min="11797" max="11797" width="1.125" style="372" customWidth="1"/>
    <col min="11798" max="11798" width="9" style="372"/>
    <col min="11799" max="11799" width="10.5" style="372" bestFit="1" customWidth="1"/>
    <col min="11800" max="12033" width="9" style="372"/>
    <col min="12034" max="12038" width="5.375" style="372" customWidth="1"/>
    <col min="12039" max="12039" width="12.875" style="372" customWidth="1"/>
    <col min="12040" max="12040" width="6.375" style="372" customWidth="1"/>
    <col min="12041" max="12041" width="4.875" style="372" customWidth="1"/>
    <col min="12042" max="12042" width="8.5" style="372" customWidth="1"/>
    <col min="12043" max="12046" width="12.625" style="372" customWidth="1"/>
    <col min="12047" max="12047" width="6.5" style="372" customWidth="1"/>
    <col min="12048" max="12048" width="12.625" style="372" customWidth="1"/>
    <col min="12049" max="12049" width="6.625" style="372" customWidth="1"/>
    <col min="12050" max="12050" width="5.625" style="372" customWidth="1"/>
    <col min="12051" max="12051" width="12.625" style="372" customWidth="1"/>
    <col min="12052" max="12052" width="4.125" style="372" customWidth="1"/>
    <col min="12053" max="12053" width="1.125" style="372" customWidth="1"/>
    <col min="12054" max="12054" width="9" style="372"/>
    <col min="12055" max="12055" width="10.5" style="372" bestFit="1" customWidth="1"/>
    <col min="12056" max="12289" width="9" style="372"/>
    <col min="12290" max="12294" width="5.375" style="372" customWidth="1"/>
    <col min="12295" max="12295" width="12.875" style="372" customWidth="1"/>
    <col min="12296" max="12296" width="6.375" style="372" customWidth="1"/>
    <col min="12297" max="12297" width="4.875" style="372" customWidth="1"/>
    <col min="12298" max="12298" width="8.5" style="372" customWidth="1"/>
    <col min="12299" max="12302" width="12.625" style="372" customWidth="1"/>
    <col min="12303" max="12303" width="6.5" style="372" customWidth="1"/>
    <col min="12304" max="12304" width="12.625" style="372" customWidth="1"/>
    <col min="12305" max="12305" width="6.625" style="372" customWidth="1"/>
    <col min="12306" max="12306" width="5.625" style="372" customWidth="1"/>
    <col min="12307" max="12307" width="12.625" style="372" customWidth="1"/>
    <col min="12308" max="12308" width="4.125" style="372" customWidth="1"/>
    <col min="12309" max="12309" width="1.125" style="372" customWidth="1"/>
    <col min="12310" max="12310" width="9" style="372"/>
    <col min="12311" max="12311" width="10.5" style="372" bestFit="1" customWidth="1"/>
    <col min="12312" max="12545" width="9" style="372"/>
    <col min="12546" max="12550" width="5.375" style="372" customWidth="1"/>
    <col min="12551" max="12551" width="12.875" style="372" customWidth="1"/>
    <col min="12552" max="12552" width="6.375" style="372" customWidth="1"/>
    <col min="12553" max="12553" width="4.875" style="372" customWidth="1"/>
    <col min="12554" max="12554" width="8.5" style="372" customWidth="1"/>
    <col min="12555" max="12558" width="12.625" style="372" customWidth="1"/>
    <col min="12559" max="12559" width="6.5" style="372" customWidth="1"/>
    <col min="12560" max="12560" width="12.625" style="372" customWidth="1"/>
    <col min="12561" max="12561" width="6.625" style="372" customWidth="1"/>
    <col min="12562" max="12562" width="5.625" style="372" customWidth="1"/>
    <col min="12563" max="12563" width="12.625" style="372" customWidth="1"/>
    <col min="12564" max="12564" width="4.125" style="372" customWidth="1"/>
    <col min="12565" max="12565" width="1.125" style="372" customWidth="1"/>
    <col min="12566" max="12566" width="9" style="372"/>
    <col min="12567" max="12567" width="10.5" style="372" bestFit="1" customWidth="1"/>
    <col min="12568" max="12801" width="9" style="372"/>
    <col min="12802" max="12806" width="5.375" style="372" customWidth="1"/>
    <col min="12807" max="12807" width="12.875" style="372" customWidth="1"/>
    <col min="12808" max="12808" width="6.375" style="372" customWidth="1"/>
    <col min="12809" max="12809" width="4.875" style="372" customWidth="1"/>
    <col min="12810" max="12810" width="8.5" style="372" customWidth="1"/>
    <col min="12811" max="12814" width="12.625" style="372" customWidth="1"/>
    <col min="12815" max="12815" width="6.5" style="372" customWidth="1"/>
    <col min="12816" max="12816" width="12.625" style="372" customWidth="1"/>
    <col min="12817" max="12817" width="6.625" style="372" customWidth="1"/>
    <col min="12818" max="12818" width="5.625" style="372" customWidth="1"/>
    <col min="12819" max="12819" width="12.625" style="372" customWidth="1"/>
    <col min="12820" max="12820" width="4.125" style="372" customWidth="1"/>
    <col min="12821" max="12821" width="1.125" style="372" customWidth="1"/>
    <col min="12822" max="12822" width="9" style="372"/>
    <col min="12823" max="12823" width="10.5" style="372" bestFit="1" customWidth="1"/>
    <col min="12824" max="13057" width="9" style="372"/>
    <col min="13058" max="13062" width="5.375" style="372" customWidth="1"/>
    <col min="13063" max="13063" width="12.875" style="372" customWidth="1"/>
    <col min="13064" max="13064" width="6.375" style="372" customWidth="1"/>
    <col min="13065" max="13065" width="4.875" style="372" customWidth="1"/>
    <col min="13066" max="13066" width="8.5" style="372" customWidth="1"/>
    <col min="13067" max="13070" width="12.625" style="372" customWidth="1"/>
    <col min="13071" max="13071" width="6.5" style="372" customWidth="1"/>
    <col min="13072" max="13072" width="12.625" style="372" customWidth="1"/>
    <col min="13073" max="13073" width="6.625" style="372" customWidth="1"/>
    <col min="13074" max="13074" width="5.625" style="372" customWidth="1"/>
    <col min="13075" max="13075" width="12.625" style="372" customWidth="1"/>
    <col min="13076" max="13076" width="4.125" style="372" customWidth="1"/>
    <col min="13077" max="13077" width="1.125" style="372" customWidth="1"/>
    <col min="13078" max="13078" width="9" style="372"/>
    <col min="13079" max="13079" width="10.5" style="372" bestFit="1" customWidth="1"/>
    <col min="13080" max="13313" width="9" style="372"/>
    <col min="13314" max="13318" width="5.375" style="372" customWidth="1"/>
    <col min="13319" max="13319" width="12.875" style="372" customWidth="1"/>
    <col min="13320" max="13320" width="6.375" style="372" customWidth="1"/>
    <col min="13321" max="13321" width="4.875" style="372" customWidth="1"/>
    <col min="13322" max="13322" width="8.5" style="372" customWidth="1"/>
    <col min="13323" max="13326" width="12.625" style="372" customWidth="1"/>
    <col min="13327" max="13327" width="6.5" style="372" customWidth="1"/>
    <col min="13328" max="13328" width="12.625" style="372" customWidth="1"/>
    <col min="13329" max="13329" width="6.625" style="372" customWidth="1"/>
    <col min="13330" max="13330" width="5.625" style="372" customWidth="1"/>
    <col min="13331" max="13331" width="12.625" style="372" customWidth="1"/>
    <col min="13332" max="13332" width="4.125" style="372" customWidth="1"/>
    <col min="13333" max="13333" width="1.125" style="372" customWidth="1"/>
    <col min="13334" max="13334" width="9" style="372"/>
    <col min="13335" max="13335" width="10.5" style="372" bestFit="1" customWidth="1"/>
    <col min="13336" max="13569" width="9" style="372"/>
    <col min="13570" max="13574" width="5.375" style="372" customWidth="1"/>
    <col min="13575" max="13575" width="12.875" style="372" customWidth="1"/>
    <col min="13576" max="13576" width="6.375" style="372" customWidth="1"/>
    <col min="13577" max="13577" width="4.875" style="372" customWidth="1"/>
    <col min="13578" max="13578" width="8.5" style="372" customWidth="1"/>
    <col min="13579" max="13582" width="12.625" style="372" customWidth="1"/>
    <col min="13583" max="13583" width="6.5" style="372" customWidth="1"/>
    <col min="13584" max="13584" width="12.625" style="372" customWidth="1"/>
    <col min="13585" max="13585" width="6.625" style="372" customWidth="1"/>
    <col min="13586" max="13586" width="5.625" style="372" customWidth="1"/>
    <col min="13587" max="13587" width="12.625" style="372" customWidth="1"/>
    <col min="13588" max="13588" width="4.125" style="372" customWidth="1"/>
    <col min="13589" max="13589" width="1.125" style="372" customWidth="1"/>
    <col min="13590" max="13590" width="9" style="372"/>
    <col min="13591" max="13591" width="10.5" style="372" bestFit="1" customWidth="1"/>
    <col min="13592" max="13825" width="9" style="372"/>
    <col min="13826" max="13830" width="5.375" style="372" customWidth="1"/>
    <col min="13831" max="13831" width="12.875" style="372" customWidth="1"/>
    <col min="13832" max="13832" width="6.375" style="372" customWidth="1"/>
    <col min="13833" max="13833" width="4.875" style="372" customWidth="1"/>
    <col min="13834" max="13834" width="8.5" style="372" customWidth="1"/>
    <col min="13835" max="13838" width="12.625" style="372" customWidth="1"/>
    <col min="13839" max="13839" width="6.5" style="372" customWidth="1"/>
    <col min="13840" max="13840" width="12.625" style="372" customWidth="1"/>
    <col min="13841" max="13841" width="6.625" style="372" customWidth="1"/>
    <col min="13842" max="13842" width="5.625" style="372" customWidth="1"/>
    <col min="13843" max="13843" width="12.625" style="372" customWidth="1"/>
    <col min="13844" max="13844" width="4.125" style="372" customWidth="1"/>
    <col min="13845" max="13845" width="1.125" style="372" customWidth="1"/>
    <col min="13846" max="13846" width="9" style="372"/>
    <col min="13847" max="13847" width="10.5" style="372" bestFit="1" customWidth="1"/>
    <col min="13848" max="14081" width="9" style="372"/>
    <col min="14082" max="14086" width="5.375" style="372" customWidth="1"/>
    <col min="14087" max="14087" width="12.875" style="372" customWidth="1"/>
    <col min="14088" max="14088" width="6.375" style="372" customWidth="1"/>
    <col min="14089" max="14089" width="4.875" style="372" customWidth="1"/>
    <col min="14090" max="14090" width="8.5" style="372" customWidth="1"/>
    <col min="14091" max="14094" width="12.625" style="372" customWidth="1"/>
    <col min="14095" max="14095" width="6.5" style="372" customWidth="1"/>
    <col min="14096" max="14096" width="12.625" style="372" customWidth="1"/>
    <col min="14097" max="14097" width="6.625" style="372" customWidth="1"/>
    <col min="14098" max="14098" width="5.625" style="372" customWidth="1"/>
    <col min="14099" max="14099" width="12.625" style="372" customWidth="1"/>
    <col min="14100" max="14100" width="4.125" style="372" customWidth="1"/>
    <col min="14101" max="14101" width="1.125" style="372" customWidth="1"/>
    <col min="14102" max="14102" width="9" style="372"/>
    <col min="14103" max="14103" width="10.5" style="372" bestFit="1" customWidth="1"/>
    <col min="14104" max="14337" width="9" style="372"/>
    <col min="14338" max="14342" width="5.375" style="372" customWidth="1"/>
    <col min="14343" max="14343" width="12.875" style="372" customWidth="1"/>
    <col min="14344" max="14344" width="6.375" style="372" customWidth="1"/>
    <col min="14345" max="14345" width="4.875" style="372" customWidth="1"/>
    <col min="14346" max="14346" width="8.5" style="372" customWidth="1"/>
    <col min="14347" max="14350" width="12.625" style="372" customWidth="1"/>
    <col min="14351" max="14351" width="6.5" style="372" customWidth="1"/>
    <col min="14352" max="14352" width="12.625" style="372" customWidth="1"/>
    <col min="14353" max="14353" width="6.625" style="372" customWidth="1"/>
    <col min="14354" max="14354" width="5.625" style="372" customWidth="1"/>
    <col min="14355" max="14355" width="12.625" style="372" customWidth="1"/>
    <col min="14356" max="14356" width="4.125" style="372" customWidth="1"/>
    <col min="14357" max="14357" width="1.125" style="372" customWidth="1"/>
    <col min="14358" max="14358" width="9" style="372"/>
    <col min="14359" max="14359" width="10.5" style="372" bestFit="1" customWidth="1"/>
    <col min="14360" max="14593" width="9" style="372"/>
    <col min="14594" max="14598" width="5.375" style="372" customWidth="1"/>
    <col min="14599" max="14599" width="12.875" style="372" customWidth="1"/>
    <col min="14600" max="14600" width="6.375" style="372" customWidth="1"/>
    <col min="14601" max="14601" width="4.875" style="372" customWidth="1"/>
    <col min="14602" max="14602" width="8.5" style="372" customWidth="1"/>
    <col min="14603" max="14606" width="12.625" style="372" customWidth="1"/>
    <col min="14607" max="14607" width="6.5" style="372" customWidth="1"/>
    <col min="14608" max="14608" width="12.625" style="372" customWidth="1"/>
    <col min="14609" max="14609" width="6.625" style="372" customWidth="1"/>
    <col min="14610" max="14610" width="5.625" style="372" customWidth="1"/>
    <col min="14611" max="14611" width="12.625" style="372" customWidth="1"/>
    <col min="14612" max="14612" width="4.125" style="372" customWidth="1"/>
    <col min="14613" max="14613" width="1.125" style="372" customWidth="1"/>
    <col min="14614" max="14614" width="9" style="372"/>
    <col min="14615" max="14615" width="10.5" style="372" bestFit="1" customWidth="1"/>
    <col min="14616" max="14849" width="9" style="372"/>
    <col min="14850" max="14854" width="5.375" style="372" customWidth="1"/>
    <col min="14855" max="14855" width="12.875" style="372" customWidth="1"/>
    <col min="14856" max="14856" width="6.375" style="372" customWidth="1"/>
    <col min="14857" max="14857" width="4.875" style="372" customWidth="1"/>
    <col min="14858" max="14858" width="8.5" style="372" customWidth="1"/>
    <col min="14859" max="14862" width="12.625" style="372" customWidth="1"/>
    <col min="14863" max="14863" width="6.5" style="372" customWidth="1"/>
    <col min="14864" max="14864" width="12.625" style="372" customWidth="1"/>
    <col min="14865" max="14865" width="6.625" style="372" customWidth="1"/>
    <col min="14866" max="14866" width="5.625" style="372" customWidth="1"/>
    <col min="14867" max="14867" width="12.625" style="372" customWidth="1"/>
    <col min="14868" max="14868" width="4.125" style="372" customWidth="1"/>
    <col min="14869" max="14869" width="1.125" style="372" customWidth="1"/>
    <col min="14870" max="14870" width="9" style="372"/>
    <col min="14871" max="14871" width="10.5" style="372" bestFit="1" customWidth="1"/>
    <col min="14872" max="15105" width="9" style="372"/>
    <col min="15106" max="15110" width="5.375" style="372" customWidth="1"/>
    <col min="15111" max="15111" width="12.875" style="372" customWidth="1"/>
    <col min="15112" max="15112" width="6.375" style="372" customWidth="1"/>
    <col min="15113" max="15113" width="4.875" style="372" customWidth="1"/>
    <col min="15114" max="15114" width="8.5" style="372" customWidth="1"/>
    <col min="15115" max="15118" width="12.625" style="372" customWidth="1"/>
    <col min="15119" max="15119" width="6.5" style="372" customWidth="1"/>
    <col min="15120" max="15120" width="12.625" style="372" customWidth="1"/>
    <col min="15121" max="15121" width="6.625" style="372" customWidth="1"/>
    <col min="15122" max="15122" width="5.625" style="372" customWidth="1"/>
    <col min="15123" max="15123" width="12.625" style="372" customWidth="1"/>
    <col min="15124" max="15124" width="4.125" style="372" customWidth="1"/>
    <col min="15125" max="15125" width="1.125" style="372" customWidth="1"/>
    <col min="15126" max="15126" width="9" style="372"/>
    <col min="15127" max="15127" width="10.5" style="372" bestFit="1" customWidth="1"/>
    <col min="15128" max="15361" width="9" style="372"/>
    <col min="15362" max="15366" width="5.375" style="372" customWidth="1"/>
    <col min="15367" max="15367" width="12.875" style="372" customWidth="1"/>
    <col min="15368" max="15368" width="6.375" style="372" customWidth="1"/>
    <col min="15369" max="15369" width="4.875" style="372" customWidth="1"/>
    <col min="15370" max="15370" width="8.5" style="372" customWidth="1"/>
    <col min="15371" max="15374" width="12.625" style="372" customWidth="1"/>
    <col min="15375" max="15375" width="6.5" style="372" customWidth="1"/>
    <col min="15376" max="15376" width="12.625" style="372" customWidth="1"/>
    <col min="15377" max="15377" width="6.625" style="372" customWidth="1"/>
    <col min="15378" max="15378" width="5.625" style="372" customWidth="1"/>
    <col min="15379" max="15379" width="12.625" style="372" customWidth="1"/>
    <col min="15380" max="15380" width="4.125" style="372" customWidth="1"/>
    <col min="15381" max="15381" width="1.125" style="372" customWidth="1"/>
    <col min="15382" max="15382" width="9" style="372"/>
    <col min="15383" max="15383" width="10.5" style="372" bestFit="1" customWidth="1"/>
    <col min="15384" max="15617" width="9" style="372"/>
    <col min="15618" max="15622" width="5.375" style="372" customWidth="1"/>
    <col min="15623" max="15623" width="12.875" style="372" customWidth="1"/>
    <col min="15624" max="15624" width="6.375" style="372" customWidth="1"/>
    <col min="15625" max="15625" width="4.875" style="372" customWidth="1"/>
    <col min="15626" max="15626" width="8.5" style="372" customWidth="1"/>
    <col min="15627" max="15630" width="12.625" style="372" customWidth="1"/>
    <col min="15631" max="15631" width="6.5" style="372" customWidth="1"/>
    <col min="15632" max="15632" width="12.625" style="372" customWidth="1"/>
    <col min="15633" max="15633" width="6.625" style="372" customWidth="1"/>
    <col min="15634" max="15634" width="5.625" style="372" customWidth="1"/>
    <col min="15635" max="15635" width="12.625" style="372" customWidth="1"/>
    <col min="15636" max="15636" width="4.125" style="372" customWidth="1"/>
    <col min="15637" max="15637" width="1.125" style="372" customWidth="1"/>
    <col min="15638" max="15638" width="9" style="372"/>
    <col min="15639" max="15639" width="10.5" style="372" bestFit="1" customWidth="1"/>
    <col min="15640" max="15873" width="9" style="372"/>
    <col min="15874" max="15878" width="5.375" style="372" customWidth="1"/>
    <col min="15879" max="15879" width="12.875" style="372" customWidth="1"/>
    <col min="15880" max="15880" width="6.375" style="372" customWidth="1"/>
    <col min="15881" max="15881" width="4.875" style="372" customWidth="1"/>
    <col min="15882" max="15882" width="8.5" style="372" customWidth="1"/>
    <col min="15883" max="15886" width="12.625" style="372" customWidth="1"/>
    <col min="15887" max="15887" width="6.5" style="372" customWidth="1"/>
    <col min="15888" max="15888" width="12.625" style="372" customWidth="1"/>
    <col min="15889" max="15889" width="6.625" style="372" customWidth="1"/>
    <col min="15890" max="15890" width="5.625" style="372" customWidth="1"/>
    <col min="15891" max="15891" width="12.625" style="372" customWidth="1"/>
    <col min="15892" max="15892" width="4.125" style="372" customWidth="1"/>
    <col min="15893" max="15893" width="1.125" style="372" customWidth="1"/>
    <col min="15894" max="15894" width="9" style="372"/>
    <col min="15895" max="15895" width="10.5" style="372" bestFit="1" customWidth="1"/>
    <col min="15896" max="16129" width="9" style="372"/>
    <col min="16130" max="16134" width="5.375" style="372" customWidth="1"/>
    <col min="16135" max="16135" width="12.875" style="372" customWidth="1"/>
    <col min="16136" max="16136" width="6.375" style="372" customWidth="1"/>
    <col min="16137" max="16137" width="4.875" style="372" customWidth="1"/>
    <col min="16138" max="16138" width="8.5" style="372" customWidth="1"/>
    <col min="16139" max="16142" width="12.625" style="372" customWidth="1"/>
    <col min="16143" max="16143" width="6.5" style="372" customWidth="1"/>
    <col min="16144" max="16144" width="12.625" style="372" customWidth="1"/>
    <col min="16145" max="16145" width="6.625" style="372" customWidth="1"/>
    <col min="16146" max="16146" width="5.625" style="372" customWidth="1"/>
    <col min="16147" max="16147" width="12.625" style="372" customWidth="1"/>
    <col min="16148" max="16148" width="4.125" style="372" customWidth="1"/>
    <col min="16149" max="16149" width="1.125" style="372" customWidth="1"/>
    <col min="16150" max="16150" width="9" style="372"/>
    <col min="16151" max="16151" width="10.5" style="372" bestFit="1" customWidth="1"/>
    <col min="16152" max="16384" width="9" style="372"/>
  </cols>
  <sheetData>
    <row r="2" spans="1:18" s="366" customFormat="1" ht="14.25" customHeight="1" x14ac:dyDescent="0.15">
      <c r="B2" s="118" t="s">
        <v>317</v>
      </c>
      <c r="C2" s="341"/>
      <c r="D2" s="341"/>
      <c r="E2" s="341"/>
      <c r="F2" s="341"/>
      <c r="G2" s="341"/>
      <c r="H2" s="341"/>
      <c r="I2" s="341"/>
      <c r="J2" s="341"/>
      <c r="K2" s="341"/>
      <c r="L2" s="341"/>
      <c r="M2" s="341"/>
    </row>
    <row r="3" spans="1:18" s="366" customFormat="1" ht="20.25" customHeight="1" x14ac:dyDescent="0.15">
      <c r="B3" s="118"/>
      <c r="C3" s="341"/>
      <c r="D3" s="341"/>
      <c r="E3" s="341"/>
      <c r="F3" s="341"/>
      <c r="G3" s="341"/>
      <c r="H3" s="341"/>
      <c r="I3" s="341"/>
      <c r="J3" s="341"/>
      <c r="K3" s="341"/>
      <c r="L3" s="341"/>
      <c r="M3" s="341"/>
    </row>
    <row r="4" spans="1:18" s="366" customFormat="1" ht="20.25" customHeight="1" x14ac:dyDescent="0.15">
      <c r="C4" s="203"/>
      <c r="D4" s="620" t="s">
        <v>281</v>
      </c>
      <c r="E4" s="620"/>
      <c r="F4" s="620"/>
      <c r="G4" s="620"/>
      <c r="H4" s="620"/>
      <c r="I4" s="620"/>
      <c r="J4" s="620"/>
      <c r="K4" s="620"/>
      <c r="L4" s="620"/>
      <c r="M4" s="203"/>
      <c r="N4" s="203"/>
      <c r="O4" s="203"/>
      <c r="P4" s="203"/>
      <c r="Q4" s="203"/>
      <c r="R4" s="218"/>
    </row>
    <row r="5" spans="1:18" s="366" customFormat="1" ht="20.25" customHeight="1" x14ac:dyDescent="0.15">
      <c r="C5" s="203"/>
      <c r="D5" s="620"/>
      <c r="E5" s="620"/>
      <c r="F5" s="620"/>
      <c r="G5" s="620"/>
      <c r="H5" s="620"/>
      <c r="I5" s="620"/>
      <c r="J5" s="620"/>
      <c r="K5" s="620"/>
      <c r="L5" s="620"/>
      <c r="M5" s="203"/>
      <c r="N5" s="203"/>
      <c r="O5" s="203"/>
      <c r="P5" s="203"/>
      <c r="Q5" s="203"/>
      <c r="R5" s="218"/>
    </row>
    <row r="6" spans="1:18" s="366" customFormat="1" ht="20.25" customHeight="1" x14ac:dyDescent="0.15"/>
    <row r="7" spans="1:18" s="366" customFormat="1" ht="20.25" customHeight="1" x14ac:dyDescent="0.15">
      <c r="C7" s="367" t="s">
        <v>279</v>
      </c>
      <c r="D7" s="367"/>
      <c r="E7" s="367"/>
      <c r="F7" s="367"/>
      <c r="G7" s="367"/>
      <c r="H7" s="367"/>
      <c r="I7" s="367"/>
      <c r="J7" s="367"/>
      <c r="K7" s="367"/>
      <c r="L7" s="367"/>
      <c r="M7" s="367"/>
      <c r="N7" s="368"/>
      <c r="O7" s="368"/>
      <c r="P7" s="368"/>
      <c r="Q7" s="368"/>
    </row>
    <row r="8" spans="1:18" s="366" customFormat="1" ht="20.25" customHeight="1" x14ac:dyDescent="0.15">
      <c r="D8" s="369"/>
      <c r="E8" s="369"/>
      <c r="F8" s="369"/>
      <c r="G8" s="369"/>
      <c r="H8" s="369"/>
      <c r="I8" s="369"/>
      <c r="J8" s="369"/>
      <c r="K8" s="369"/>
      <c r="L8" s="369"/>
      <c r="M8" s="369"/>
      <c r="N8" s="369"/>
      <c r="O8" s="369"/>
      <c r="P8" s="369"/>
      <c r="Q8" s="369"/>
    </row>
    <row r="9" spans="1:18" s="366" customFormat="1" ht="20.25" customHeight="1" x14ac:dyDescent="0.15">
      <c r="C9" s="367"/>
      <c r="D9" s="369"/>
      <c r="E9" s="369"/>
      <c r="F9" s="369"/>
      <c r="G9" s="369"/>
      <c r="H9" s="369"/>
      <c r="I9" s="369"/>
      <c r="J9" s="369"/>
      <c r="K9" s="369"/>
      <c r="L9" s="369"/>
      <c r="M9" s="369"/>
      <c r="N9" s="369"/>
      <c r="O9" s="369"/>
      <c r="P9" s="369"/>
      <c r="Q9" s="369"/>
    </row>
    <row r="10" spans="1:18" s="366" customFormat="1" ht="20.25" customHeight="1" x14ac:dyDescent="0.15">
      <c r="C10" s="370"/>
      <c r="D10" s="369"/>
      <c r="E10" s="369"/>
      <c r="F10" s="369"/>
      <c r="G10" s="369"/>
      <c r="H10" s="369"/>
      <c r="I10" s="369"/>
      <c r="J10" s="621" t="s">
        <v>283</v>
      </c>
      <c r="K10" s="621"/>
      <c r="L10" s="621"/>
      <c r="M10" s="621"/>
      <c r="N10" s="369"/>
      <c r="O10" s="369"/>
      <c r="P10" s="369"/>
      <c r="Q10" s="369"/>
    </row>
    <row r="11" spans="1:18" s="366" customFormat="1" ht="20.25" customHeight="1" x14ac:dyDescent="0.15">
      <c r="C11" s="367"/>
      <c r="D11" s="367"/>
      <c r="E11" s="367"/>
      <c r="F11" s="367"/>
      <c r="G11" s="367"/>
      <c r="H11" s="367"/>
      <c r="I11" s="367"/>
      <c r="J11" s="367"/>
      <c r="K11" s="367"/>
      <c r="L11" s="367"/>
      <c r="M11" s="367"/>
      <c r="N11" s="368"/>
      <c r="O11" s="368"/>
      <c r="P11" s="368"/>
      <c r="Q11" s="368"/>
    </row>
    <row r="12" spans="1:18" s="366" customFormat="1" ht="20.25" customHeight="1" x14ac:dyDescent="0.15">
      <c r="C12" s="367"/>
      <c r="D12" s="367"/>
      <c r="E12" s="367"/>
      <c r="F12" s="367"/>
      <c r="G12" s="367"/>
      <c r="H12" s="367"/>
      <c r="I12" s="334" t="s">
        <v>4</v>
      </c>
      <c r="J12" s="622" t="str">
        <f>IF(○!I4="","",○!I4)</f>
        <v/>
      </c>
      <c r="K12" s="622"/>
      <c r="L12" s="622"/>
      <c r="M12" s="622"/>
      <c r="N12" s="368"/>
      <c r="O12" s="368"/>
      <c r="P12" s="368"/>
      <c r="Q12" s="368"/>
    </row>
    <row r="13" spans="1:18" ht="20.25" customHeight="1" x14ac:dyDescent="0.15">
      <c r="A13" s="371"/>
      <c r="C13" s="373"/>
      <c r="D13" s="373"/>
      <c r="E13" s="373"/>
      <c r="F13" s="373"/>
      <c r="G13" s="373"/>
      <c r="H13" s="373"/>
      <c r="I13" s="512" t="s">
        <v>5</v>
      </c>
      <c r="J13" s="516" t="str">
        <f>IF(○!$I$5="","",○!$I$5)&amp;IF(○!$I$6="",""," 
"&amp;○!$I$6&amp;" "&amp;○!$S$6)</f>
        <v/>
      </c>
      <c r="K13" s="516"/>
      <c r="L13" s="516"/>
      <c r="M13" s="516"/>
      <c r="N13" s="374"/>
      <c r="O13" s="374"/>
      <c r="P13" s="374"/>
      <c r="Q13" s="374"/>
    </row>
    <row r="14" spans="1:18" ht="20.25" customHeight="1" x14ac:dyDescent="0.15">
      <c r="C14" s="343"/>
      <c r="D14" s="330"/>
      <c r="E14" s="330"/>
      <c r="F14" s="330"/>
      <c r="G14" s="330"/>
      <c r="H14" s="330"/>
      <c r="I14" s="512"/>
      <c r="J14" s="516"/>
      <c r="K14" s="516"/>
      <c r="L14" s="516"/>
      <c r="M14" s="516"/>
      <c r="N14" s="343"/>
      <c r="O14" s="343"/>
      <c r="P14" s="343"/>
      <c r="Q14" s="343"/>
    </row>
    <row r="15" spans="1:18" ht="20.25" customHeight="1" x14ac:dyDescent="0.15">
      <c r="C15" s="343"/>
      <c r="D15" s="330"/>
      <c r="E15" s="330"/>
      <c r="F15" s="330"/>
      <c r="G15" s="330"/>
      <c r="H15" s="330"/>
      <c r="I15" s="334" t="s">
        <v>284</v>
      </c>
      <c r="J15" s="618" t="str">
        <f>IF(○!AC6&lt;&gt;"",○!AC6,"　　　　年　　月　　日")</f>
        <v>　　　　年　　月　　日</v>
      </c>
      <c r="K15" s="618"/>
      <c r="L15" s="618"/>
      <c r="M15" s="618"/>
      <c r="N15" s="343"/>
      <c r="O15" s="343"/>
      <c r="P15" s="343"/>
      <c r="Q15" s="343"/>
    </row>
    <row r="16" spans="1:18" ht="20.25" customHeight="1" x14ac:dyDescent="0.15">
      <c r="C16" s="343"/>
      <c r="D16" s="330"/>
      <c r="E16" s="330"/>
      <c r="F16" s="330"/>
      <c r="G16" s="343"/>
      <c r="H16" s="343"/>
      <c r="I16" s="343"/>
      <c r="J16" s="365"/>
      <c r="K16" s="365"/>
      <c r="M16" s="343"/>
      <c r="N16" s="343"/>
      <c r="O16" s="343"/>
      <c r="P16" s="343"/>
      <c r="Q16" s="343"/>
    </row>
    <row r="17" spans="1:17" ht="20.25" customHeight="1" x14ac:dyDescent="0.15">
      <c r="C17" s="343"/>
      <c r="D17" s="330"/>
      <c r="E17" s="330"/>
      <c r="F17" s="330"/>
      <c r="G17" s="343"/>
      <c r="H17" s="343"/>
      <c r="I17" s="343"/>
      <c r="J17" s="343"/>
      <c r="M17" s="343"/>
      <c r="N17" s="375"/>
      <c r="O17" s="375"/>
      <c r="P17" s="375"/>
      <c r="Q17" s="375"/>
    </row>
    <row r="18" spans="1:17" ht="20.25" customHeight="1" x14ac:dyDescent="0.15">
      <c r="D18" s="619" t="str">
        <f>"　当方は、"&amp;○!H2&amp;"補助金の申請に当たり、下記のとおり申告し、及び誓約します。
この申告が虚偽であり、又はこの誓約に反したことにより、当方が不利益を被ることとなっても、異議は一切申し立てません。
また、延岡市が当方の個人情報を宮崎県警察本部に提供し、照会すること及び当該照会に関する回答として、関係する個人情報の提供を受けることについて同意します。"</f>
        <v>　当方は、延岡市高性能林業機械等整備事業補助金の申請に当たり、下記のとおり申告し、及び誓約します。
この申告が虚偽であり、又はこの誓約に反したことにより、当方が不利益を被ることとなっても、異議は一切申し立てません。
また、延岡市が当方の個人情報を宮崎県警察本部に提供し、照会すること及び当該照会に関する回答として、関係する個人情報の提供を受けることについて同意します。</v>
      </c>
      <c r="E18" s="619"/>
      <c r="F18" s="619"/>
      <c r="G18" s="619"/>
      <c r="H18" s="619"/>
      <c r="I18" s="619"/>
      <c r="J18" s="619"/>
      <c r="K18" s="619"/>
      <c r="L18" s="619"/>
      <c r="M18" s="376"/>
      <c r="N18" s="375"/>
      <c r="O18" s="375"/>
      <c r="P18" s="375"/>
      <c r="Q18" s="375"/>
    </row>
    <row r="19" spans="1:17" ht="20.25" customHeight="1" x14ac:dyDescent="0.15">
      <c r="C19" s="376"/>
      <c r="D19" s="619"/>
      <c r="E19" s="619"/>
      <c r="F19" s="619"/>
      <c r="G19" s="619"/>
      <c r="H19" s="619"/>
      <c r="I19" s="619"/>
      <c r="J19" s="619"/>
      <c r="K19" s="619"/>
      <c r="L19" s="619"/>
      <c r="M19" s="376"/>
      <c r="N19" s="332"/>
      <c r="O19" s="332"/>
      <c r="P19" s="332"/>
      <c r="Q19" s="377"/>
    </row>
    <row r="20" spans="1:17" ht="20.25" customHeight="1" x14ac:dyDescent="0.15">
      <c r="C20" s="376"/>
      <c r="D20" s="619"/>
      <c r="E20" s="619"/>
      <c r="F20" s="619"/>
      <c r="G20" s="619"/>
      <c r="H20" s="619"/>
      <c r="I20" s="619"/>
      <c r="J20" s="619"/>
      <c r="K20" s="619"/>
      <c r="L20" s="619"/>
      <c r="M20" s="376"/>
      <c r="N20" s="330"/>
      <c r="O20" s="330"/>
      <c r="P20" s="330"/>
      <c r="Q20" s="330"/>
    </row>
    <row r="21" spans="1:17" ht="20.25" customHeight="1" x14ac:dyDescent="0.15">
      <c r="C21" s="376"/>
      <c r="D21" s="619"/>
      <c r="E21" s="619"/>
      <c r="F21" s="619"/>
      <c r="G21" s="619"/>
      <c r="H21" s="619"/>
      <c r="I21" s="619"/>
      <c r="J21" s="619"/>
      <c r="K21" s="619"/>
      <c r="L21" s="619"/>
      <c r="M21" s="376"/>
      <c r="N21" s="330"/>
      <c r="O21" s="330"/>
      <c r="P21" s="330"/>
      <c r="Q21" s="330"/>
    </row>
    <row r="22" spans="1:17" ht="20.25" customHeight="1" x14ac:dyDescent="0.15">
      <c r="C22" s="376"/>
      <c r="D22" s="619"/>
      <c r="E22" s="619"/>
      <c r="F22" s="619"/>
      <c r="G22" s="619"/>
      <c r="H22" s="619"/>
      <c r="I22" s="619"/>
      <c r="J22" s="619"/>
      <c r="K22" s="619"/>
      <c r="L22" s="619"/>
      <c r="M22" s="376"/>
      <c r="N22" s="330"/>
      <c r="O22" s="330"/>
      <c r="P22" s="330"/>
      <c r="Q22" s="330"/>
    </row>
    <row r="23" spans="1:17" ht="20.25" customHeight="1" x14ac:dyDescent="0.15">
      <c r="C23" s="376"/>
      <c r="D23" s="619"/>
      <c r="E23" s="619"/>
      <c r="F23" s="619"/>
      <c r="G23" s="619"/>
      <c r="H23" s="619"/>
      <c r="I23" s="619"/>
      <c r="J23" s="619"/>
      <c r="K23" s="619"/>
      <c r="L23" s="619"/>
      <c r="M23" s="376"/>
      <c r="N23" s="330"/>
      <c r="O23" s="330"/>
      <c r="P23" s="330"/>
      <c r="Q23" s="330"/>
    </row>
    <row r="24" spans="1:17" ht="20.25" customHeight="1" x14ac:dyDescent="0.15">
      <c r="C24" s="376"/>
      <c r="D24" s="376"/>
      <c r="E24" s="376"/>
      <c r="F24" s="376"/>
      <c r="G24" s="376"/>
      <c r="H24" s="376"/>
      <c r="I24" s="376"/>
      <c r="J24" s="376"/>
      <c r="K24" s="376"/>
      <c r="L24" s="376"/>
      <c r="M24" s="376"/>
      <c r="N24" s="330"/>
      <c r="O24" s="330"/>
      <c r="P24" s="330"/>
      <c r="Q24" s="330"/>
    </row>
    <row r="25" spans="1:17" ht="20.25" customHeight="1" x14ac:dyDescent="0.15">
      <c r="C25" s="376"/>
      <c r="D25" s="376"/>
      <c r="E25" s="376"/>
      <c r="F25" s="376"/>
      <c r="G25" s="376"/>
      <c r="H25" s="378" t="s">
        <v>278</v>
      </c>
      <c r="J25" s="376"/>
      <c r="K25" s="376"/>
      <c r="L25" s="376"/>
      <c r="M25" s="376"/>
      <c r="N25" s="330"/>
      <c r="O25" s="330"/>
      <c r="P25" s="330"/>
      <c r="Q25" s="330"/>
    </row>
    <row r="26" spans="1:17" ht="20.25" customHeight="1" x14ac:dyDescent="0.15">
      <c r="C26" s="376"/>
      <c r="D26" s="376"/>
      <c r="E26" s="376"/>
      <c r="F26" s="376"/>
      <c r="G26" s="376"/>
      <c r="H26" s="376"/>
      <c r="I26" s="376"/>
      <c r="J26" s="376"/>
      <c r="K26" s="376"/>
      <c r="L26" s="376"/>
      <c r="M26" s="376"/>
      <c r="N26" s="330"/>
      <c r="O26" s="330"/>
      <c r="P26" s="330"/>
      <c r="Q26" s="330"/>
    </row>
    <row r="27" spans="1:17" ht="20.25" customHeight="1" x14ac:dyDescent="0.15">
      <c r="C27" s="376"/>
      <c r="D27" s="376"/>
      <c r="E27" s="376"/>
      <c r="F27" s="376"/>
      <c r="G27" s="376"/>
      <c r="H27" s="376"/>
      <c r="I27" s="376"/>
      <c r="J27" s="376"/>
      <c r="K27" s="376"/>
      <c r="L27" s="376"/>
      <c r="M27" s="376"/>
      <c r="N27" s="330"/>
      <c r="O27" s="330"/>
      <c r="P27" s="330"/>
      <c r="Q27" s="330"/>
    </row>
    <row r="28" spans="1:17" ht="20.25" customHeight="1" x14ac:dyDescent="0.15">
      <c r="C28" s="376"/>
      <c r="D28" s="617" t="s">
        <v>293</v>
      </c>
      <c r="E28" s="617"/>
      <c r="F28" s="617"/>
      <c r="G28" s="617"/>
      <c r="H28" s="617"/>
      <c r="I28" s="617"/>
      <c r="J28" s="617"/>
      <c r="K28" s="617"/>
      <c r="L28" s="617"/>
      <c r="M28" s="376"/>
      <c r="N28" s="330"/>
      <c r="O28" s="330"/>
      <c r="P28" s="330"/>
      <c r="Q28" s="330"/>
    </row>
    <row r="29" spans="1:17" ht="20.25" customHeight="1" x14ac:dyDescent="0.15">
      <c r="D29" s="617"/>
      <c r="E29" s="617"/>
      <c r="F29" s="617"/>
      <c r="G29" s="617"/>
      <c r="H29" s="617"/>
      <c r="I29" s="617"/>
      <c r="J29" s="617"/>
      <c r="K29" s="617"/>
      <c r="L29" s="617"/>
      <c r="M29" s="340"/>
      <c r="N29" s="379"/>
      <c r="O29" s="379"/>
      <c r="P29" s="379"/>
      <c r="Q29" s="379"/>
    </row>
    <row r="30" spans="1:17" ht="20.25" customHeight="1" x14ac:dyDescent="0.15">
      <c r="D30" s="617"/>
      <c r="E30" s="617"/>
      <c r="F30" s="617"/>
      <c r="G30" s="617"/>
      <c r="H30" s="617"/>
      <c r="I30" s="617"/>
      <c r="J30" s="617"/>
      <c r="K30" s="617"/>
      <c r="L30" s="617"/>
      <c r="M30" s="340"/>
      <c r="N30" s="379"/>
      <c r="O30" s="379"/>
      <c r="P30" s="379"/>
      <c r="Q30" s="379"/>
    </row>
    <row r="31" spans="1:17" ht="20.25" customHeight="1" x14ac:dyDescent="0.15">
      <c r="D31" s="617"/>
      <c r="E31" s="617"/>
      <c r="F31" s="617"/>
      <c r="G31" s="617"/>
      <c r="H31" s="617"/>
      <c r="I31" s="617"/>
      <c r="J31" s="617"/>
      <c r="K31" s="617"/>
      <c r="L31" s="617"/>
      <c r="M31" s="343"/>
      <c r="N31" s="380"/>
      <c r="O31" s="380"/>
      <c r="P31" s="380"/>
      <c r="Q31" s="380"/>
    </row>
    <row r="32" spans="1:17" ht="20.25" customHeight="1" x14ac:dyDescent="0.15">
      <c r="A32" s="381"/>
      <c r="B32" s="382"/>
      <c r="D32" s="617"/>
      <c r="E32" s="617"/>
      <c r="F32" s="617"/>
      <c r="G32" s="617"/>
      <c r="H32" s="617"/>
      <c r="I32" s="617"/>
      <c r="J32" s="617"/>
      <c r="K32" s="617"/>
      <c r="L32" s="617"/>
      <c r="M32" s="343"/>
      <c r="N32" s="332"/>
      <c r="O32" s="332"/>
      <c r="P32" s="332"/>
      <c r="Q32" s="332"/>
    </row>
    <row r="33" spans="1:17" ht="20.25" customHeight="1" x14ac:dyDescent="0.15">
      <c r="A33" s="383"/>
      <c r="D33" s="617"/>
      <c r="E33" s="617"/>
      <c r="F33" s="617"/>
      <c r="G33" s="617"/>
      <c r="H33" s="617"/>
      <c r="I33" s="617"/>
      <c r="J33" s="617"/>
      <c r="K33" s="617"/>
      <c r="L33" s="617"/>
      <c r="M33" s="343"/>
      <c r="N33" s="384"/>
      <c r="O33" s="332"/>
      <c r="P33" s="332"/>
      <c r="Q33" s="332"/>
    </row>
    <row r="34" spans="1:17" ht="20.25" customHeight="1" x14ac:dyDescent="0.15">
      <c r="B34" s="385"/>
      <c r="D34" s="617"/>
      <c r="E34" s="617"/>
      <c r="F34" s="617"/>
      <c r="G34" s="617"/>
      <c r="H34" s="617"/>
      <c r="I34" s="617"/>
      <c r="J34" s="617"/>
      <c r="K34" s="617"/>
      <c r="L34" s="617"/>
      <c r="M34" s="343"/>
      <c r="N34" s="384"/>
      <c r="O34" s="332"/>
      <c r="P34" s="332"/>
      <c r="Q34" s="332"/>
    </row>
    <row r="35" spans="1:17" ht="20.25" customHeight="1" x14ac:dyDescent="0.15">
      <c r="B35" s="385"/>
      <c r="D35" s="617"/>
      <c r="E35" s="617"/>
      <c r="F35" s="617"/>
      <c r="G35" s="617"/>
      <c r="H35" s="617"/>
      <c r="I35" s="617"/>
      <c r="J35" s="617"/>
      <c r="K35" s="617"/>
      <c r="L35" s="617"/>
      <c r="M35" s="340"/>
      <c r="N35" s="384"/>
      <c r="O35" s="332"/>
      <c r="P35" s="332"/>
      <c r="Q35" s="332"/>
    </row>
    <row r="36" spans="1:17" ht="20.25" customHeight="1" x14ac:dyDescent="0.15">
      <c r="B36" s="385"/>
      <c r="C36" s="340"/>
      <c r="D36" s="617"/>
      <c r="E36" s="617"/>
      <c r="F36" s="617"/>
      <c r="G36" s="617"/>
      <c r="H36" s="617"/>
      <c r="I36" s="617"/>
      <c r="J36" s="617"/>
      <c r="K36" s="617"/>
      <c r="L36" s="617"/>
      <c r="M36" s="340"/>
      <c r="N36" s="384"/>
      <c r="O36" s="332"/>
      <c r="P36" s="332"/>
      <c r="Q36" s="332"/>
    </row>
    <row r="37" spans="1:17" s="341" customFormat="1" ht="20.25" customHeight="1" x14ac:dyDescent="0.15">
      <c r="D37" s="617"/>
      <c r="E37" s="617"/>
      <c r="F37" s="617"/>
      <c r="G37" s="617"/>
      <c r="H37" s="617"/>
      <c r="I37" s="617"/>
      <c r="J37" s="617"/>
      <c r="K37" s="617"/>
      <c r="L37" s="617"/>
    </row>
    <row r="38" spans="1:17" s="341" customFormat="1" ht="20.25" customHeight="1" x14ac:dyDescent="0.15">
      <c r="D38" s="617"/>
      <c r="E38" s="617"/>
      <c r="F38" s="617"/>
      <c r="G38" s="617"/>
      <c r="H38" s="617"/>
      <c r="I38" s="617"/>
      <c r="J38" s="617"/>
      <c r="K38" s="617"/>
      <c r="L38" s="617"/>
    </row>
    <row r="39" spans="1:17" ht="20.25" customHeight="1" x14ac:dyDescent="0.15">
      <c r="D39" s="617"/>
      <c r="E39" s="617"/>
      <c r="F39" s="617"/>
      <c r="G39" s="617"/>
      <c r="H39" s="617"/>
      <c r="I39" s="617"/>
      <c r="J39" s="617"/>
      <c r="K39" s="617"/>
      <c r="L39" s="617"/>
    </row>
  </sheetData>
  <mergeCells count="8">
    <mergeCell ref="D28:L39"/>
    <mergeCell ref="J13:M14"/>
    <mergeCell ref="J15:M15"/>
    <mergeCell ref="D18:L23"/>
    <mergeCell ref="D4:L5"/>
    <mergeCell ref="J10:M10"/>
    <mergeCell ref="I13:I14"/>
    <mergeCell ref="J12:M12"/>
  </mergeCells>
  <phoneticPr fontId="1"/>
  <printOptions horizontalCentered="1"/>
  <pageMargins left="0.26" right="0.32"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29"/>
  <sheetViews>
    <sheetView view="pageBreakPreview" topLeftCell="A25" zoomScaleNormal="100" zoomScaleSheetLayoutView="100" workbookViewId="0">
      <selection activeCell="BA4" sqref="BA4"/>
    </sheetView>
  </sheetViews>
  <sheetFormatPr defaultColWidth="9" defaultRowHeight="20.100000000000001" customHeight="1" x14ac:dyDescent="0.15"/>
  <cols>
    <col min="1" max="1" width="2.375" style="35" customWidth="1"/>
    <col min="2" max="2" width="2.25" style="35" customWidth="1"/>
    <col min="3" max="23" width="3.75" style="35" customWidth="1"/>
    <col min="24" max="24" width="2.25" style="35" customWidth="1"/>
    <col min="25" max="16384" width="9" style="35"/>
  </cols>
  <sheetData>
    <row r="1" spans="2:27" ht="13.5" customHeight="1" x14ac:dyDescent="0.15"/>
    <row r="2" spans="2:27" ht="20.100000000000001" customHeight="1" x14ac:dyDescent="0.15">
      <c r="B2" s="35" t="s">
        <v>318</v>
      </c>
      <c r="X2" s="36"/>
      <c r="Y2" s="623"/>
      <c r="Z2" s="623"/>
      <c r="AA2" s="623"/>
    </row>
    <row r="3" spans="2:27" ht="20.100000000000001" customHeight="1" x14ac:dyDescent="0.15">
      <c r="Q3" s="624" t="str">
        <f>DBCS(○!I32&amp;IF(○!K32=1,"元",○!K32)&amp;"年"&amp;○!M32&amp;"月"&amp;○!O32&amp;"日")</f>
        <v>令和　　年　　月　　日</v>
      </c>
      <c r="R3" s="624"/>
      <c r="S3" s="624"/>
      <c r="T3" s="624"/>
      <c r="U3" s="624"/>
      <c r="V3" s="624"/>
      <c r="W3" s="624"/>
      <c r="Y3" s="623"/>
      <c r="Z3" s="623"/>
      <c r="AA3" s="623"/>
    </row>
    <row r="5" spans="2:27" ht="20.100000000000001" customHeight="1" x14ac:dyDescent="0.15">
      <c r="C5" s="625" t="str">
        <f>"延岡市長　"&amp;IF(○!$AG$2="","                   ",○!$AG$2)&amp;"　様"</f>
        <v>延岡市長　読谷山　洋司　様</v>
      </c>
      <c r="D5" s="625"/>
      <c r="E5" s="625"/>
      <c r="F5" s="625"/>
      <c r="G5" s="625"/>
      <c r="H5" s="625"/>
      <c r="I5" s="625"/>
      <c r="J5" s="625"/>
      <c r="K5" s="625"/>
      <c r="L5" s="37"/>
    </row>
    <row r="6" spans="2:27" ht="20.100000000000001" customHeight="1" x14ac:dyDescent="0.15">
      <c r="C6" s="37"/>
      <c r="D6" s="37"/>
      <c r="E6" s="37"/>
      <c r="F6" s="37"/>
      <c r="G6" s="37"/>
      <c r="H6" s="37"/>
      <c r="I6" s="37"/>
    </row>
    <row r="7" spans="2:27" ht="20.100000000000001" customHeight="1" x14ac:dyDescent="0.15">
      <c r="C7" s="37"/>
      <c r="D7" s="37"/>
      <c r="E7" s="37"/>
      <c r="F7" s="37"/>
      <c r="G7" s="37"/>
      <c r="H7" s="37"/>
      <c r="I7" s="37"/>
      <c r="N7" s="630" t="s">
        <v>152</v>
      </c>
      <c r="O7" s="630"/>
      <c r="P7" s="626" t="str">
        <f>IF(○!$I$4="","",○!$I$4)</f>
        <v/>
      </c>
      <c r="Q7" s="626"/>
      <c r="R7" s="626"/>
      <c r="S7" s="626"/>
      <c r="T7" s="626"/>
      <c r="U7" s="626"/>
      <c r="V7" s="626"/>
      <c r="W7" s="626"/>
      <c r="X7" s="37"/>
    </row>
    <row r="8" spans="2:27" ht="20.100000000000001" customHeight="1" x14ac:dyDescent="0.15">
      <c r="N8" s="630" t="s">
        <v>153</v>
      </c>
      <c r="O8" s="630"/>
      <c r="P8" s="627" t="str">
        <f>IF(○!$I$5="","",○!$I$5)&amp;IF(○!$I$6="",""," 
"&amp;○!$I$6&amp;" "&amp;○!$S$6)</f>
        <v/>
      </c>
      <c r="Q8" s="627"/>
      <c r="R8" s="627"/>
      <c r="S8" s="627"/>
      <c r="T8" s="627"/>
      <c r="U8" s="627"/>
      <c r="V8" s="627"/>
      <c r="W8" s="627"/>
      <c r="X8" s="190"/>
      <c r="Y8" s="623"/>
      <c r="Z8" s="623"/>
      <c r="AA8" s="623"/>
    </row>
    <row r="9" spans="2:27" ht="20.100000000000001" customHeight="1" x14ac:dyDescent="0.15">
      <c r="N9" s="630"/>
      <c r="O9" s="630"/>
      <c r="P9" s="627"/>
      <c r="Q9" s="627"/>
      <c r="R9" s="627"/>
      <c r="S9" s="627"/>
      <c r="T9" s="627"/>
      <c r="U9" s="627"/>
      <c r="V9" s="627"/>
      <c r="W9" s="627"/>
      <c r="X9" s="190"/>
      <c r="Y9" s="623"/>
      <c r="Z9" s="623"/>
      <c r="AA9" s="623"/>
    </row>
    <row r="11" spans="2:27" ht="20.100000000000001" customHeight="1" x14ac:dyDescent="0.15">
      <c r="D11" s="630" t="s">
        <v>336</v>
      </c>
      <c r="E11" s="630"/>
      <c r="F11" s="630"/>
      <c r="G11" s="630"/>
      <c r="H11" s="630"/>
      <c r="I11" s="630"/>
      <c r="J11" s="630"/>
      <c r="K11" s="630"/>
      <c r="L11" s="630"/>
      <c r="M11" s="630"/>
      <c r="N11" s="630"/>
      <c r="O11" s="630"/>
      <c r="P11" s="630"/>
      <c r="Q11" s="630"/>
      <c r="R11" s="630"/>
      <c r="S11" s="630"/>
      <c r="T11" s="630"/>
      <c r="U11" s="630"/>
      <c r="V11" s="38"/>
    </row>
    <row r="12" spans="2:27" ht="20.100000000000001" customHeight="1" x14ac:dyDescent="0.15">
      <c r="B12" s="38"/>
      <c r="C12" s="39"/>
      <c r="D12" s="630"/>
      <c r="E12" s="630"/>
      <c r="F12" s="630"/>
      <c r="G12" s="630"/>
      <c r="H12" s="630"/>
      <c r="I12" s="630"/>
      <c r="J12" s="630"/>
      <c r="K12" s="630"/>
      <c r="L12" s="630"/>
      <c r="M12" s="630"/>
      <c r="N12" s="630"/>
      <c r="O12" s="630"/>
      <c r="P12" s="630"/>
      <c r="Q12" s="630"/>
      <c r="R12" s="630"/>
      <c r="S12" s="630"/>
      <c r="T12" s="630"/>
      <c r="U12" s="630"/>
      <c r="V12" s="38"/>
      <c r="W12" s="38"/>
      <c r="X12" s="38"/>
    </row>
    <row r="13" spans="2:27" ht="20.100000000000001" customHeight="1" x14ac:dyDescent="0.15">
      <c r="B13" s="37"/>
      <c r="C13" s="39"/>
      <c r="D13" s="37"/>
      <c r="E13" s="37"/>
      <c r="F13" s="37"/>
      <c r="G13" s="37"/>
      <c r="H13" s="37"/>
      <c r="I13" s="37"/>
      <c r="J13" s="37"/>
      <c r="K13" s="37"/>
      <c r="L13" s="37"/>
      <c r="M13" s="37"/>
      <c r="N13" s="37"/>
      <c r="O13" s="37"/>
      <c r="P13" s="37"/>
      <c r="Q13" s="37"/>
      <c r="R13" s="37"/>
      <c r="S13" s="37"/>
      <c r="T13" s="37"/>
      <c r="U13" s="37"/>
      <c r="V13" s="37"/>
      <c r="W13" s="37"/>
      <c r="X13" s="37"/>
    </row>
    <row r="14" spans="2:27" ht="20.100000000000001" customHeight="1" x14ac:dyDescent="0.15">
      <c r="B14" s="37"/>
      <c r="C14" s="649" t="s">
        <v>237</v>
      </c>
      <c r="D14" s="623"/>
      <c r="E14" s="623"/>
      <c r="F14" s="623"/>
      <c r="G14" s="623"/>
      <c r="H14" s="623"/>
      <c r="I14" s="623"/>
      <c r="J14" s="623"/>
      <c r="K14" s="623"/>
      <c r="L14" s="623"/>
      <c r="M14" s="623"/>
      <c r="N14" s="623"/>
      <c r="O14" s="623"/>
      <c r="P14" s="623"/>
      <c r="Q14" s="623"/>
      <c r="R14" s="623"/>
      <c r="S14" s="623"/>
      <c r="T14" s="623"/>
      <c r="U14" s="623"/>
      <c r="V14" s="623"/>
      <c r="W14" s="623"/>
      <c r="X14" s="37"/>
      <c r="Y14" s="623"/>
      <c r="Z14" s="623"/>
      <c r="AA14" s="623"/>
    </row>
    <row r="15" spans="2:27" ht="20.100000000000001" customHeight="1" x14ac:dyDescent="0.15">
      <c r="B15" s="40"/>
      <c r="C15" s="623"/>
      <c r="D15" s="623"/>
      <c r="E15" s="623"/>
      <c r="F15" s="623"/>
      <c r="G15" s="623"/>
      <c r="H15" s="623"/>
      <c r="I15" s="623"/>
      <c r="J15" s="623"/>
      <c r="K15" s="623"/>
      <c r="L15" s="623"/>
      <c r="M15" s="623"/>
      <c r="N15" s="623"/>
      <c r="O15" s="623"/>
      <c r="P15" s="623"/>
      <c r="Q15" s="623"/>
      <c r="R15" s="623"/>
      <c r="S15" s="623"/>
      <c r="T15" s="623"/>
      <c r="U15" s="623"/>
      <c r="V15" s="623"/>
      <c r="W15" s="623"/>
      <c r="X15" s="40"/>
    </row>
    <row r="16" spans="2:27" ht="20.100000000000001" customHeight="1" x14ac:dyDescent="0.15">
      <c r="B16" s="37"/>
      <c r="C16" s="650" t="s">
        <v>7</v>
      </c>
      <c r="D16" s="650"/>
      <c r="E16" s="650"/>
      <c r="F16" s="650"/>
      <c r="G16" s="650"/>
      <c r="H16" s="650"/>
      <c r="I16" s="650"/>
      <c r="J16" s="650"/>
      <c r="K16" s="650"/>
      <c r="L16" s="650"/>
      <c r="M16" s="650"/>
      <c r="N16" s="650"/>
      <c r="O16" s="650"/>
      <c r="P16" s="650"/>
      <c r="Q16" s="650"/>
      <c r="R16" s="650"/>
      <c r="S16" s="650"/>
      <c r="T16" s="650"/>
      <c r="U16" s="650"/>
      <c r="V16" s="650"/>
      <c r="W16" s="650"/>
      <c r="X16" s="37"/>
    </row>
    <row r="17" spans="2:27" ht="20.100000000000001" customHeight="1" x14ac:dyDescent="0.15">
      <c r="B17" s="37"/>
      <c r="C17" s="37"/>
      <c r="J17" s="37"/>
      <c r="K17" s="37"/>
      <c r="L17" s="37"/>
      <c r="M17" s="37"/>
      <c r="N17" s="37"/>
      <c r="O17" s="37"/>
      <c r="P17" s="37"/>
      <c r="Q17" s="37"/>
      <c r="R17" s="37"/>
      <c r="S17" s="37"/>
      <c r="T17" s="37"/>
      <c r="U17" s="37"/>
      <c r="V17" s="37"/>
      <c r="W17" s="37"/>
      <c r="X17" s="37"/>
    </row>
    <row r="18" spans="2:27" ht="20.100000000000001" customHeight="1" x14ac:dyDescent="0.15">
      <c r="B18" s="41"/>
      <c r="C18" s="41" t="s">
        <v>40</v>
      </c>
      <c r="D18" s="37"/>
      <c r="E18" s="37"/>
      <c r="F18" s="37"/>
      <c r="G18" s="37"/>
      <c r="H18" s="37"/>
      <c r="I18" s="37"/>
      <c r="J18" s="41"/>
      <c r="K18" s="41"/>
      <c r="L18" s="41"/>
      <c r="M18" s="41"/>
      <c r="N18" s="41"/>
      <c r="O18" s="41"/>
      <c r="P18" s="41"/>
      <c r="Q18" s="41"/>
      <c r="R18" s="41"/>
      <c r="S18" s="41"/>
      <c r="T18" s="41"/>
      <c r="U18" s="41"/>
      <c r="V18" s="41"/>
      <c r="W18" s="41"/>
      <c r="X18" s="41"/>
    </row>
    <row r="19" spans="2:27" ht="20.100000000000001" customHeight="1" x14ac:dyDescent="0.15">
      <c r="B19" s="41"/>
      <c r="C19" s="651" t="s">
        <v>41</v>
      </c>
      <c r="D19" s="652"/>
      <c r="E19" s="652"/>
      <c r="F19" s="652"/>
      <c r="G19" s="652"/>
      <c r="H19" s="653"/>
      <c r="I19" s="42"/>
      <c r="J19" s="43" t="str">
        <f>○!B2&amp;IF(○!D2=1,"元",○!D2)&amp;"年度 "&amp;○!H2</f>
        <v>令和　　年度 延岡市高性能林業機械等整備事業</v>
      </c>
      <c r="K19" s="43"/>
      <c r="L19" s="43"/>
      <c r="M19" s="43"/>
      <c r="N19" s="43"/>
      <c r="O19" s="43"/>
      <c r="P19" s="43"/>
      <c r="Q19" s="43"/>
      <c r="R19" s="43"/>
      <c r="S19" s="43"/>
      <c r="T19" s="43"/>
      <c r="U19" s="43"/>
      <c r="V19" s="43"/>
      <c r="W19" s="44"/>
      <c r="X19" s="41"/>
    </row>
    <row r="20" spans="2:27" ht="20.100000000000001" customHeight="1" x14ac:dyDescent="0.15">
      <c r="C20" s="631" t="s">
        <v>322</v>
      </c>
      <c r="D20" s="632"/>
      <c r="E20" s="632"/>
      <c r="F20" s="632"/>
      <c r="G20" s="632"/>
      <c r="H20" s="633"/>
      <c r="I20" s="640" t="str">
        <f>IF(○!K16="","",○!K16&amp;"製 "&amp;○!K17&amp;" "&amp;○!K18&amp;" "&amp;○!Q18&amp;"台")&amp;IF(○!T16="","","
"&amp;○!T16&amp;"製 "&amp;○!T17&amp;" "&amp;○!T18&amp;" "&amp;○!Z18&amp;"台")&amp;IF(○!AC16="","","
"&amp;○!AC16&amp;"製 "&amp;○!AC17&amp;" "&amp;○!AC18&amp;" "&amp;○!AI18&amp;"台")</f>
        <v/>
      </c>
      <c r="J20" s="641"/>
      <c r="K20" s="641"/>
      <c r="L20" s="641"/>
      <c r="M20" s="641"/>
      <c r="N20" s="641"/>
      <c r="O20" s="641"/>
      <c r="P20" s="641"/>
      <c r="Q20" s="641"/>
      <c r="R20" s="641"/>
      <c r="S20" s="641"/>
      <c r="T20" s="641"/>
      <c r="U20" s="641"/>
      <c r="V20" s="641"/>
      <c r="W20" s="642"/>
    </row>
    <row r="21" spans="2:27" ht="20.100000000000001" customHeight="1" x14ac:dyDescent="0.15">
      <c r="C21" s="634"/>
      <c r="D21" s="635"/>
      <c r="E21" s="635"/>
      <c r="F21" s="635"/>
      <c r="G21" s="635"/>
      <c r="H21" s="636"/>
      <c r="I21" s="643"/>
      <c r="J21" s="644"/>
      <c r="K21" s="644"/>
      <c r="L21" s="644"/>
      <c r="M21" s="644"/>
      <c r="N21" s="644"/>
      <c r="O21" s="644"/>
      <c r="P21" s="644"/>
      <c r="Q21" s="644"/>
      <c r="R21" s="644"/>
      <c r="S21" s="644"/>
      <c r="T21" s="644"/>
      <c r="U21" s="644"/>
      <c r="V21" s="644"/>
      <c r="W21" s="645"/>
    </row>
    <row r="22" spans="2:27" ht="20.100000000000001" customHeight="1" x14ac:dyDescent="0.15">
      <c r="B22" s="47"/>
      <c r="C22" s="637"/>
      <c r="D22" s="638"/>
      <c r="E22" s="638"/>
      <c r="F22" s="638"/>
      <c r="G22" s="638"/>
      <c r="H22" s="639"/>
      <c r="I22" s="646"/>
      <c r="J22" s="647"/>
      <c r="K22" s="647"/>
      <c r="L22" s="647"/>
      <c r="M22" s="647"/>
      <c r="N22" s="647"/>
      <c r="O22" s="647"/>
      <c r="P22" s="647"/>
      <c r="Q22" s="647"/>
      <c r="R22" s="647"/>
      <c r="S22" s="647"/>
      <c r="T22" s="647"/>
      <c r="U22" s="647"/>
      <c r="V22" s="647"/>
      <c r="W22" s="648"/>
    </row>
    <row r="23" spans="2:27" ht="20.100000000000001" customHeight="1" x14ac:dyDescent="0.15">
      <c r="B23" s="41"/>
      <c r="C23" s="628" t="s">
        <v>42</v>
      </c>
      <c r="D23" s="628"/>
      <c r="E23" s="628"/>
      <c r="F23" s="628"/>
      <c r="G23" s="628"/>
      <c r="H23" s="628"/>
      <c r="I23" s="42"/>
      <c r="J23" s="48" t="str">
        <f>IF(○!I11=0,"　　　　　　　円",DBCS(TEXT(○!I11,"#，###円")))</f>
        <v>　　　　　　　円</v>
      </c>
      <c r="K23" s="45"/>
      <c r="L23" s="45"/>
      <c r="M23" s="45"/>
      <c r="N23" s="45"/>
      <c r="O23" s="45"/>
      <c r="P23" s="45"/>
      <c r="Q23" s="45"/>
      <c r="R23" s="45"/>
      <c r="S23" s="45"/>
      <c r="T23" s="45"/>
      <c r="U23" s="45"/>
      <c r="V23" s="45"/>
      <c r="W23" s="46"/>
    </row>
    <row r="24" spans="2:27" ht="20.100000000000001" customHeight="1" x14ac:dyDescent="0.15">
      <c r="B24" s="37"/>
      <c r="C24" s="628" t="s">
        <v>238</v>
      </c>
      <c r="D24" s="628"/>
      <c r="E24" s="628"/>
      <c r="F24" s="628"/>
      <c r="G24" s="628"/>
      <c r="H24" s="628"/>
      <c r="I24" s="42"/>
      <c r="J24" s="48" t="str">
        <f>○!D33</f>
        <v>令和　　年　　月　　日</v>
      </c>
      <c r="K24" s="45"/>
      <c r="L24" s="45"/>
      <c r="M24" s="45"/>
      <c r="N24" s="45"/>
      <c r="O24" s="45"/>
      <c r="P24" s="45"/>
      <c r="Q24" s="45"/>
      <c r="R24" s="45"/>
      <c r="S24" s="45"/>
      <c r="T24" s="45"/>
      <c r="U24" s="45"/>
      <c r="V24" s="45"/>
      <c r="W24" s="46"/>
    </row>
    <row r="25" spans="2:27" ht="20.100000000000001" customHeight="1" x14ac:dyDescent="0.15">
      <c r="B25" s="37"/>
      <c r="C25" s="628" t="s">
        <v>43</v>
      </c>
      <c r="D25" s="628"/>
      <c r="E25" s="628"/>
      <c r="F25" s="628"/>
      <c r="G25" s="628"/>
      <c r="H25" s="628"/>
      <c r="I25" s="42"/>
      <c r="J25" s="48" t="str">
        <f>○!D34</f>
        <v>令和　　年　　月　　日</v>
      </c>
      <c r="K25" s="45"/>
      <c r="L25" s="45"/>
      <c r="M25" s="45"/>
      <c r="N25" s="45"/>
      <c r="O25" s="45"/>
      <c r="P25" s="45"/>
      <c r="Q25" s="45"/>
      <c r="R25" s="45"/>
      <c r="S25" s="45"/>
      <c r="T25" s="45"/>
      <c r="U25" s="45"/>
      <c r="V25" s="45"/>
      <c r="W25" s="46"/>
    </row>
    <row r="26" spans="2:27" ht="20.100000000000001" customHeight="1" x14ac:dyDescent="0.15">
      <c r="B26" s="41"/>
      <c r="C26" s="629" t="s">
        <v>44</v>
      </c>
      <c r="D26" s="629"/>
      <c r="E26" s="629"/>
      <c r="F26" s="629"/>
      <c r="G26" s="629"/>
      <c r="H26" s="629"/>
      <c r="I26" s="49"/>
      <c r="J26" s="43" t="s">
        <v>45</v>
      </c>
      <c r="K26" s="43"/>
      <c r="L26" s="43"/>
      <c r="M26" s="43"/>
      <c r="N26" s="43"/>
      <c r="O26" s="43"/>
      <c r="P26" s="43"/>
      <c r="Q26" s="43"/>
      <c r="R26" s="43"/>
      <c r="S26" s="43"/>
      <c r="T26" s="43"/>
      <c r="U26" s="43"/>
      <c r="V26" s="43"/>
      <c r="W26" s="44"/>
    </row>
    <row r="27" spans="2:27" ht="20.100000000000001" customHeight="1" x14ac:dyDescent="0.15">
      <c r="X27" s="50"/>
    </row>
    <row r="28" spans="2:27" ht="20.100000000000001" customHeight="1" x14ac:dyDescent="0.15">
      <c r="C28" s="41" t="s">
        <v>46</v>
      </c>
      <c r="X28" s="50"/>
      <c r="Y28" s="623"/>
      <c r="Z28" s="623"/>
      <c r="AA28" s="623"/>
    </row>
    <row r="29" spans="2:27" ht="20.100000000000001" customHeight="1" x14ac:dyDescent="0.15">
      <c r="D29" s="35" t="s">
        <v>323</v>
      </c>
      <c r="X29" s="50"/>
      <c r="Y29" s="623"/>
      <c r="Z29" s="623"/>
      <c r="AA29" s="623"/>
    </row>
  </sheetData>
  <mergeCells count="20">
    <mergeCell ref="C24:H24"/>
    <mergeCell ref="C25:H25"/>
    <mergeCell ref="C26:H26"/>
    <mergeCell ref="Y28:AA29"/>
    <mergeCell ref="N7:O7"/>
    <mergeCell ref="N8:O9"/>
    <mergeCell ref="C20:H22"/>
    <mergeCell ref="C23:H23"/>
    <mergeCell ref="I20:W22"/>
    <mergeCell ref="D11:U12"/>
    <mergeCell ref="C14:W15"/>
    <mergeCell ref="Y14:AA14"/>
    <mergeCell ref="C16:W16"/>
    <mergeCell ref="C19:H19"/>
    <mergeCell ref="Y2:AA3"/>
    <mergeCell ref="Q3:W3"/>
    <mergeCell ref="C5:K5"/>
    <mergeCell ref="Y8:AA9"/>
    <mergeCell ref="P7:W7"/>
    <mergeCell ref="P8:W9"/>
  </mergeCells>
  <phoneticPr fontId="1"/>
  <printOptions horizont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vt:lpstr>
      <vt:lpstr>補助の流れ</vt:lpstr>
      <vt:lpstr>①交付申請</vt:lpstr>
      <vt:lpstr>①事業計画</vt:lpstr>
      <vt:lpstr>①素材生産・収支計画</vt:lpstr>
      <vt:lpstr>①収支実績</vt:lpstr>
      <vt:lpstr>①収支予算</vt:lpstr>
      <vt:lpstr>①誓約書</vt:lpstr>
      <vt:lpstr>②着手届</vt:lpstr>
      <vt:lpstr>③完了届</vt:lpstr>
      <vt:lpstr>③検査調書</vt:lpstr>
      <vt:lpstr>④実績</vt:lpstr>
      <vt:lpstr>④収支計算</vt:lpstr>
      <vt:lpstr>⑤請求書</vt:lpstr>
      <vt:lpstr>⑥経過報告</vt:lpstr>
      <vt:lpstr>○!Print_Area</vt:lpstr>
      <vt:lpstr>①交付申請!Print_Area</vt:lpstr>
      <vt:lpstr>①事業計画!Print_Area</vt:lpstr>
      <vt:lpstr>①収支実績!Print_Area</vt:lpstr>
      <vt:lpstr>①収支予算!Print_Area</vt:lpstr>
      <vt:lpstr>①誓約書!Print_Area</vt:lpstr>
      <vt:lpstr>①素材生産・収支計画!Print_Area</vt:lpstr>
      <vt:lpstr>②着手届!Print_Area</vt:lpstr>
      <vt:lpstr>③完了届!Print_Area</vt:lpstr>
      <vt:lpstr>③検査調書!Print_Area</vt:lpstr>
      <vt:lpstr>④実績!Print_Area</vt:lpstr>
      <vt:lpstr>④収支計算!Print_Area</vt:lpstr>
      <vt:lpstr>⑤請求書!Print_Area</vt:lpstr>
      <vt:lpstr>⑥経過報告!Print_Area</vt:lpstr>
      <vt:lpstr>補助の流れ!Print_Area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斧伸春</dc:creator>
  <cp:lastModifiedBy>杉田　賢一</cp:lastModifiedBy>
  <cp:lastPrinted>2021-09-07T06:12:47Z</cp:lastPrinted>
  <dcterms:created xsi:type="dcterms:W3CDTF">2013-12-25T23:26:34Z</dcterms:created>
  <dcterms:modified xsi:type="dcterms:W3CDTF">2022-09-01T02:04:57Z</dcterms:modified>
</cp:coreProperties>
</file>